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COMPARTIDO\COM_SEC\Catalogación Secundaria\Curso 20-21\arxius de treball\"/>
    </mc:Choice>
  </mc:AlternateContent>
  <xr:revisionPtr revIDLastSave="0" documentId="13_ncr:1_{B39F090B-0404-42D5-8CBB-BB516156A6A6}" xr6:coauthVersionLast="44" xr6:coauthVersionMax="44" xr10:uidLastSave="{00000000-0000-0000-0000-000000000000}"/>
  <bookViews>
    <workbookView xWindow="-19320" yWindow="-120" windowWidth="19440" windowHeight="15000" tabRatio="863" firstSheet="1" activeTab="6" xr2:uid="{00000000-000D-0000-FFFF-FFFF00000000}"/>
  </bookViews>
  <sheets>
    <sheet name="CAT 2019-20" sheetId="1" r:id="rId1"/>
    <sheet name="ESPORTIUS" sheetId="4" r:id="rId2"/>
    <sheet name="DATA 07-10-20" sheetId="2" r:id="rId3"/>
    <sheet name="EESO" sheetId="8" r:id="rId4"/>
    <sheet name="IES" sheetId="3" r:id="rId5"/>
    <sheet name="COMPARATIVA" sheetId="6" r:id="rId6"/>
    <sheet name="EOI-FPA-CONSERV. 09-11-2020" sheetId="5" r:id="rId7"/>
    <sheet name="revisió FPA-EOI 27-11-2020" sheetId="9" r:id="rId8"/>
    <sheet name="ANNEX II" sheetId="7" r:id="rId9"/>
  </sheets>
  <definedNames>
    <definedName name="_xlnm._FilterDatabase" localSheetId="8" hidden="1">'ANNEX II'!$A$3:$M$181</definedName>
    <definedName name="_xlnm._FilterDatabase" localSheetId="0" hidden="1">'CAT 2019-20'!$A$1:$H$493</definedName>
    <definedName name="_xlnm._FilterDatabase" localSheetId="5" hidden="1">COMPARATIVA!$A$2:$L$493</definedName>
    <definedName name="_xlnm._FilterDatabase" localSheetId="2" hidden="1">'DATA 07-10-20'!$A$1:$J$1100</definedName>
    <definedName name="_xlnm._FilterDatabase" localSheetId="3" hidden="1">EESO!$A$1:$I$45</definedName>
    <definedName name="_xlnm._FilterDatabase" localSheetId="6" hidden="1">'EOI-FPA-CONSERV. 09-11-2020'!$A$1:$M$123</definedName>
    <definedName name="_xlnm._FilterDatabase" localSheetId="4" hidden="1">IES!$A$1:$P$375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Q5" i="7" l="1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K4" i="6" l="1"/>
  <c r="K5" i="6"/>
  <c r="K6" i="6"/>
  <c r="K7" i="6"/>
  <c r="K8" i="6"/>
  <c r="K9" i="6"/>
  <c r="K10" i="6"/>
  <c r="K13" i="6"/>
  <c r="K15" i="6"/>
  <c r="K16" i="6"/>
  <c r="K17" i="6"/>
  <c r="K22" i="6"/>
  <c r="K23" i="6"/>
  <c r="K24" i="6"/>
  <c r="K25" i="6"/>
  <c r="K27" i="6"/>
  <c r="K28" i="6"/>
  <c r="K30" i="6"/>
  <c r="K31" i="6"/>
  <c r="K32" i="6"/>
  <c r="K33" i="6"/>
  <c r="K34" i="6"/>
  <c r="K35" i="6"/>
  <c r="K37" i="6"/>
  <c r="K39" i="6"/>
  <c r="K40" i="6"/>
  <c r="K41" i="6"/>
  <c r="K42" i="6"/>
  <c r="K43" i="6"/>
  <c r="K44" i="6"/>
  <c r="K46" i="6"/>
  <c r="K47" i="6"/>
  <c r="K48" i="6"/>
  <c r="K49" i="6"/>
  <c r="K50" i="6"/>
  <c r="K51" i="6"/>
  <c r="K53" i="6"/>
  <c r="K54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70" i="6"/>
  <c r="K71" i="6"/>
  <c r="K72" i="6"/>
  <c r="K74" i="6"/>
  <c r="K75" i="6"/>
  <c r="K78" i="6"/>
  <c r="K80" i="6"/>
  <c r="K81" i="6"/>
  <c r="K82" i="6"/>
  <c r="K83" i="6"/>
  <c r="K86" i="6"/>
  <c r="K88" i="6"/>
  <c r="K89" i="6"/>
  <c r="K90" i="6"/>
  <c r="K91" i="6"/>
  <c r="K92" i="6"/>
  <c r="K95" i="6"/>
  <c r="K97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3" i="6"/>
  <c r="K114" i="6"/>
  <c r="K115" i="6"/>
  <c r="K116" i="6"/>
  <c r="K117" i="6"/>
  <c r="K118" i="6"/>
  <c r="K119" i="6"/>
  <c r="K120" i="6"/>
  <c r="K121" i="6"/>
  <c r="K123" i="6"/>
  <c r="K124" i="6"/>
  <c r="K125" i="6"/>
  <c r="K126" i="6"/>
  <c r="K127" i="6"/>
  <c r="K128" i="6"/>
  <c r="K129" i="6"/>
  <c r="K131" i="6"/>
  <c r="K132" i="6"/>
  <c r="K134" i="6"/>
  <c r="K135" i="6"/>
  <c r="K136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2" i="6"/>
  <c r="K153" i="6"/>
  <c r="K154" i="6"/>
  <c r="K156" i="6"/>
  <c r="K157" i="6"/>
  <c r="K158" i="6"/>
  <c r="K159" i="6"/>
  <c r="K160" i="6"/>
  <c r="K161" i="6"/>
  <c r="K162" i="6"/>
  <c r="K165" i="6"/>
  <c r="K166" i="6"/>
  <c r="K167" i="6"/>
  <c r="K168" i="6"/>
  <c r="K170" i="6"/>
  <c r="K171" i="6"/>
  <c r="K172" i="6"/>
  <c r="K174" i="6"/>
  <c r="K175" i="6"/>
  <c r="K177" i="6"/>
  <c r="K178" i="6"/>
  <c r="K180" i="6"/>
  <c r="K182" i="6"/>
  <c r="M5" i="7" s="1"/>
  <c r="K183" i="6"/>
  <c r="M6" i="7" s="1"/>
  <c r="K185" i="6"/>
  <c r="M8" i="7" s="1"/>
  <c r="K186" i="6"/>
  <c r="M9" i="7" s="1"/>
  <c r="K187" i="6"/>
  <c r="M10" i="7" s="1"/>
  <c r="K188" i="6"/>
  <c r="M11" i="7" s="1"/>
  <c r="K189" i="6"/>
  <c r="M12" i="7" s="1"/>
  <c r="K190" i="6"/>
  <c r="M13" i="7" s="1"/>
  <c r="K191" i="6"/>
  <c r="M14" i="7" s="1"/>
  <c r="K193" i="6"/>
  <c r="M16" i="7" s="1"/>
  <c r="K194" i="6"/>
  <c r="M17" i="7" s="1"/>
  <c r="K195" i="6"/>
  <c r="M18" i="7" s="1"/>
  <c r="K196" i="6"/>
  <c r="M19" i="7" s="1"/>
  <c r="K197" i="6"/>
  <c r="M20" i="7" s="1"/>
  <c r="K199" i="6"/>
  <c r="M22" i="7" s="1"/>
  <c r="K200" i="6"/>
  <c r="M23" i="7" s="1"/>
  <c r="K201" i="6"/>
  <c r="M24" i="7" s="1"/>
  <c r="K202" i="6"/>
  <c r="M25" i="7" s="1"/>
  <c r="K203" i="6"/>
  <c r="M26" i="7" s="1"/>
  <c r="K204" i="6"/>
  <c r="M27" i="7" s="1"/>
  <c r="K205" i="6"/>
  <c r="M28" i="7" s="1"/>
  <c r="K208" i="6"/>
  <c r="M31" i="7" s="1"/>
  <c r="K209" i="6"/>
  <c r="M32" i="7" s="1"/>
  <c r="K210" i="6"/>
  <c r="M33" i="7" s="1"/>
  <c r="K213" i="6"/>
  <c r="M36" i="7" s="1"/>
  <c r="K214" i="6"/>
  <c r="M37" i="7" s="1"/>
  <c r="K215" i="6"/>
  <c r="M38" i="7" s="1"/>
  <c r="K216" i="6"/>
  <c r="M39" i="7" s="1"/>
  <c r="K218" i="6"/>
  <c r="M41" i="7" s="1"/>
  <c r="K220" i="6"/>
  <c r="M43" i="7" s="1"/>
  <c r="K221" i="6"/>
  <c r="M44" i="7" s="1"/>
  <c r="K222" i="6"/>
  <c r="M45" i="7" s="1"/>
  <c r="K223" i="6"/>
  <c r="M46" i="7" s="1"/>
  <c r="K225" i="6"/>
  <c r="M48" i="7" s="1"/>
  <c r="K226" i="6"/>
  <c r="M49" i="7" s="1"/>
  <c r="K227" i="6"/>
  <c r="M50" i="7" s="1"/>
  <c r="K228" i="6"/>
  <c r="M51" i="7" s="1"/>
  <c r="K229" i="6"/>
  <c r="M52" i="7" s="1"/>
  <c r="K230" i="6"/>
  <c r="M53" i="7" s="1"/>
  <c r="K231" i="6"/>
  <c r="M54" i="7" s="1"/>
  <c r="K233" i="6"/>
  <c r="M56" i="7" s="1"/>
  <c r="K234" i="6"/>
  <c r="M57" i="7" s="1"/>
  <c r="K235" i="6"/>
  <c r="M58" i="7" s="1"/>
  <c r="K236" i="6"/>
  <c r="M59" i="7" s="1"/>
  <c r="K239" i="6"/>
  <c r="M62" i="7" s="1"/>
  <c r="K240" i="6"/>
  <c r="M63" i="7" s="1"/>
  <c r="K241" i="6"/>
  <c r="M64" i="7" s="1"/>
  <c r="K242" i="6"/>
  <c r="M65" i="7" s="1"/>
  <c r="K244" i="6"/>
  <c r="M67" i="7" s="1"/>
  <c r="K246" i="6"/>
  <c r="M69" i="7" s="1"/>
  <c r="K247" i="6"/>
  <c r="M70" i="7" s="1"/>
  <c r="K249" i="6"/>
  <c r="M72" i="7" s="1"/>
  <c r="K252" i="6"/>
  <c r="T5" i="7" s="1"/>
  <c r="K253" i="6"/>
  <c r="T6" i="7" s="1"/>
  <c r="K254" i="6"/>
  <c r="T7" i="7" s="1"/>
  <c r="K256" i="6"/>
  <c r="T9" i="7" s="1"/>
  <c r="K257" i="6"/>
  <c r="T10" i="7" s="1"/>
  <c r="K258" i="6"/>
  <c r="T11" i="7" s="1"/>
  <c r="K259" i="6"/>
  <c r="T12" i="7" s="1"/>
  <c r="K260" i="6"/>
  <c r="T13" i="7" s="1"/>
  <c r="K261" i="6"/>
  <c r="T14" i="7" s="1"/>
  <c r="K262" i="6"/>
  <c r="T15" i="7" s="1"/>
  <c r="K263" i="6"/>
  <c r="T16" i="7" s="1"/>
  <c r="K264" i="6"/>
  <c r="T17" i="7" s="1"/>
  <c r="K265" i="6"/>
  <c r="T18" i="7" s="1"/>
  <c r="K267" i="6"/>
  <c r="T20" i="7" s="1"/>
  <c r="K268" i="6"/>
  <c r="T21" i="7" s="1"/>
  <c r="K269" i="6"/>
  <c r="T22" i="7" s="1"/>
  <c r="K270" i="6"/>
  <c r="T23" i="7" s="1"/>
  <c r="K271" i="6"/>
  <c r="T24" i="7" s="1"/>
  <c r="K273" i="6"/>
  <c r="T26" i="7" s="1"/>
  <c r="K274" i="6"/>
  <c r="T27" i="7" s="1"/>
  <c r="K275" i="6"/>
  <c r="T28" i="7" s="1"/>
  <c r="K276" i="6"/>
  <c r="T29" i="7" s="1"/>
  <c r="K277" i="6"/>
  <c r="T30" i="7" s="1"/>
  <c r="K278" i="6"/>
  <c r="T31" i="7" s="1"/>
  <c r="K281" i="6"/>
  <c r="T34" i="7" s="1"/>
  <c r="K282" i="6"/>
  <c r="T35" i="7" s="1"/>
  <c r="K284" i="6"/>
  <c r="T37" i="7" s="1"/>
  <c r="K285" i="6"/>
  <c r="T38" i="7" s="1"/>
  <c r="K286" i="6"/>
  <c r="T39" i="7" s="1"/>
  <c r="K287" i="6"/>
  <c r="T40" i="7" s="1"/>
  <c r="K288" i="6"/>
  <c r="T41" i="7" s="1"/>
  <c r="K289" i="6"/>
  <c r="T42" i="7" s="1"/>
  <c r="K290" i="6"/>
  <c r="T43" i="7" s="1"/>
  <c r="K291" i="6"/>
  <c r="T44" i="7" s="1"/>
  <c r="K292" i="6"/>
  <c r="T45" i="7" s="1"/>
  <c r="K293" i="6"/>
  <c r="T46" i="7" s="1"/>
  <c r="K294" i="6"/>
  <c r="T47" i="7" s="1"/>
  <c r="K295" i="6"/>
  <c r="T48" i="7" s="1"/>
  <c r="K296" i="6"/>
  <c r="T49" i="7" s="1"/>
  <c r="K297" i="6"/>
  <c r="T50" i="7" s="1"/>
  <c r="K298" i="6"/>
  <c r="T51" i="7" s="1"/>
  <c r="K301" i="6"/>
  <c r="T54" i="7" s="1"/>
  <c r="K302" i="6"/>
  <c r="T55" i="7" s="1"/>
  <c r="K303" i="6"/>
  <c r="T56" i="7" s="1"/>
  <c r="K304" i="6"/>
  <c r="T57" i="7" s="1"/>
  <c r="K305" i="6"/>
  <c r="T58" i="7" s="1"/>
  <c r="K306" i="6"/>
  <c r="T59" i="7" s="1"/>
  <c r="K307" i="6"/>
  <c r="T60" i="7" s="1"/>
  <c r="K308" i="6"/>
  <c r="T61" i="7" s="1"/>
  <c r="K310" i="6"/>
  <c r="T63" i="7" s="1"/>
  <c r="K311" i="6"/>
  <c r="T64" i="7" s="1"/>
  <c r="K312" i="6"/>
  <c r="T65" i="7" s="1"/>
  <c r="K313" i="6"/>
  <c r="T66" i="7" s="1"/>
  <c r="K314" i="6"/>
  <c r="T67" i="7" s="1"/>
  <c r="K316" i="6"/>
  <c r="T69" i="7" s="1"/>
  <c r="K317" i="6"/>
  <c r="T70" i="7" s="1"/>
  <c r="K319" i="6"/>
  <c r="T72" i="7" s="1"/>
  <c r="K320" i="6"/>
  <c r="T73" i="7" s="1"/>
  <c r="K322" i="6"/>
  <c r="T75" i="7" s="1"/>
  <c r="K323" i="6"/>
  <c r="T76" i="7" s="1"/>
  <c r="K324" i="6"/>
  <c r="T77" i="7" s="1"/>
  <c r="K325" i="6"/>
  <c r="T78" i="7" s="1"/>
  <c r="K326" i="6"/>
  <c r="T79" i="7" s="1"/>
  <c r="K329" i="6"/>
  <c r="T82" i="7" s="1"/>
  <c r="K331" i="6"/>
  <c r="T84" i="7" s="1"/>
  <c r="K332" i="6"/>
  <c r="T85" i="7" s="1"/>
  <c r="K333" i="6"/>
  <c r="T86" i="7" s="1"/>
  <c r="K334" i="6"/>
  <c r="T87" i="7" s="1"/>
  <c r="K337" i="6"/>
  <c r="T90" i="7" s="1"/>
  <c r="K338" i="6"/>
  <c r="T91" i="7" s="1"/>
  <c r="K339" i="6"/>
  <c r="T92" i="7" s="1"/>
  <c r="K341" i="6"/>
  <c r="T94" i="7" s="1"/>
  <c r="K342" i="6"/>
  <c r="T95" i="7" s="1"/>
  <c r="K343" i="6"/>
  <c r="T96" i="7" s="1"/>
  <c r="K344" i="6"/>
  <c r="T97" i="7" s="1"/>
  <c r="K345" i="6"/>
  <c r="T98" i="7" s="1"/>
  <c r="K347" i="6"/>
  <c r="T100" i="7" s="1"/>
  <c r="K348" i="6"/>
  <c r="T101" i="7" s="1"/>
  <c r="K349" i="6"/>
  <c r="T102" i="7" s="1"/>
  <c r="K350" i="6"/>
  <c r="T103" i="7" s="1"/>
  <c r="K351" i="6"/>
  <c r="T104" i="7" s="1"/>
  <c r="K352" i="6"/>
  <c r="T105" i="7" s="1"/>
  <c r="K353" i="6"/>
  <c r="T106" i="7" s="1"/>
  <c r="K354" i="6"/>
  <c r="T107" i="7" s="1"/>
  <c r="K355" i="6"/>
  <c r="T108" i="7" s="1"/>
  <c r="K356" i="6"/>
  <c r="T109" i="7" s="1"/>
  <c r="K359" i="6"/>
  <c r="T112" i="7" s="1"/>
  <c r="K360" i="6"/>
  <c r="T113" i="7" s="1"/>
  <c r="K361" i="6"/>
  <c r="T114" i="7" s="1"/>
  <c r="K362" i="6"/>
  <c r="T115" i="7" s="1"/>
  <c r="K365" i="6"/>
  <c r="T118" i="7" s="1"/>
  <c r="K366" i="6"/>
  <c r="T119" i="7" s="1"/>
  <c r="K367" i="6"/>
  <c r="T120" i="7" s="1"/>
  <c r="K369" i="6"/>
  <c r="T122" i="7" s="1"/>
  <c r="K370" i="6"/>
  <c r="T123" i="7" s="1"/>
  <c r="K371" i="6"/>
  <c r="T124" i="7" s="1"/>
  <c r="K373" i="6"/>
  <c r="T126" i="7" s="1"/>
  <c r="K375" i="6"/>
  <c r="T128" i="7" s="1"/>
  <c r="K376" i="6"/>
  <c r="T129" i="7" s="1"/>
  <c r="K379" i="6"/>
  <c r="T132" i="7" s="1"/>
  <c r="K380" i="6"/>
  <c r="T133" i="7" s="1"/>
  <c r="K381" i="6"/>
  <c r="T134" i="7" s="1"/>
  <c r="K382" i="6"/>
  <c r="T135" i="7" s="1"/>
  <c r="K383" i="6"/>
  <c r="T136" i="7" s="1"/>
  <c r="K384" i="6"/>
  <c r="T137" i="7" s="1"/>
  <c r="K385" i="6"/>
  <c r="T138" i="7" s="1"/>
  <c r="K386" i="6"/>
  <c r="T139" i="7" s="1"/>
  <c r="K388" i="6"/>
  <c r="T141" i="7" s="1"/>
  <c r="K390" i="6"/>
  <c r="T143" i="7" s="1"/>
  <c r="K391" i="6"/>
  <c r="T144" i="7" s="1"/>
  <c r="K392" i="6"/>
  <c r="T145" i="7" s="1"/>
  <c r="K393" i="6"/>
  <c r="T146" i="7" s="1"/>
  <c r="K396" i="6"/>
  <c r="T149" i="7" s="1"/>
  <c r="K397" i="6"/>
  <c r="T150" i="7" s="1"/>
  <c r="K398" i="6"/>
  <c r="T151" i="7" s="1"/>
  <c r="K399" i="6"/>
  <c r="T152" i="7" s="1"/>
  <c r="K400" i="6"/>
  <c r="T153" i="7" s="1"/>
  <c r="K401" i="6"/>
  <c r="T154" i="7" s="1"/>
  <c r="K403" i="6"/>
  <c r="T156" i="7" s="1"/>
  <c r="K405" i="6"/>
  <c r="T158" i="7" s="1"/>
  <c r="K406" i="6"/>
  <c r="T159" i="7" s="1"/>
  <c r="K407" i="6"/>
  <c r="T160" i="7" s="1"/>
  <c r="K408" i="6"/>
  <c r="T161" i="7" s="1"/>
  <c r="K409" i="6"/>
  <c r="T162" i="7" s="1"/>
  <c r="K410" i="6"/>
  <c r="T163" i="7" s="1"/>
  <c r="K412" i="6"/>
  <c r="T165" i="7" s="1"/>
  <c r="K413" i="6"/>
  <c r="T166" i="7" s="1"/>
  <c r="K414" i="6"/>
  <c r="T167" i="7" s="1"/>
  <c r="K415" i="6"/>
  <c r="T168" i="7" s="1"/>
  <c r="K416" i="6"/>
  <c r="T169" i="7" s="1"/>
  <c r="K417" i="6"/>
  <c r="T170" i="7" s="1"/>
  <c r="K420" i="6"/>
  <c r="T173" i="7" s="1"/>
  <c r="K421" i="6"/>
  <c r="T174" i="7" s="1"/>
  <c r="K423" i="6"/>
  <c r="T176" i="7" s="1"/>
  <c r="K424" i="6"/>
  <c r="T177" i="7" s="1"/>
  <c r="K425" i="6"/>
  <c r="T178" i="7" s="1"/>
  <c r="K428" i="6"/>
  <c r="T181" i="7" s="1"/>
  <c r="K429" i="6"/>
  <c r="T182" i="7" s="1"/>
  <c r="K430" i="6"/>
  <c r="T183" i="7" s="1"/>
  <c r="K431" i="6"/>
  <c r="T184" i="7" s="1"/>
  <c r="K432" i="6"/>
  <c r="T185" i="7" s="1"/>
  <c r="K433" i="6"/>
  <c r="T186" i="7" s="1"/>
  <c r="K434" i="6"/>
  <c r="T187" i="7" s="1"/>
  <c r="K435" i="6"/>
  <c r="T188" i="7" s="1"/>
  <c r="K436" i="6"/>
  <c r="T189" i="7" s="1"/>
  <c r="K437" i="6"/>
  <c r="T190" i="7" s="1"/>
  <c r="K438" i="6"/>
  <c r="T191" i="7" s="1"/>
  <c r="K440" i="6"/>
  <c r="T193" i="7" s="1"/>
  <c r="K441" i="6"/>
  <c r="T194" i="7" s="1"/>
  <c r="K442" i="6"/>
  <c r="T195" i="7" s="1"/>
  <c r="K443" i="6"/>
  <c r="T196" i="7" s="1"/>
  <c r="K444" i="6"/>
  <c r="T197" i="7" s="1"/>
  <c r="K445" i="6"/>
  <c r="T198" i="7" s="1"/>
  <c r="K446" i="6"/>
  <c r="T199" i="7" s="1"/>
  <c r="K447" i="6"/>
  <c r="T200" i="7" s="1"/>
  <c r="K448" i="6"/>
  <c r="T201" i="7" s="1"/>
  <c r="K449" i="6"/>
  <c r="T202" i="7" s="1"/>
  <c r="K450" i="6"/>
  <c r="T203" i="7" s="1"/>
  <c r="K459" i="6"/>
  <c r="T212" i="7" s="1"/>
  <c r="K460" i="6"/>
  <c r="T213" i="7" s="1"/>
  <c r="K462" i="6"/>
  <c r="T215" i="7" s="1"/>
  <c r="K464" i="6"/>
  <c r="T217" i="7" s="1"/>
  <c r="K465" i="6"/>
  <c r="T218" i="7" s="1"/>
  <c r="K466" i="6"/>
  <c r="T219" i="7" s="1"/>
  <c r="K467" i="6"/>
  <c r="T220" i="7" s="1"/>
  <c r="K468" i="6"/>
  <c r="T221" i="7" s="1"/>
  <c r="K469" i="6"/>
  <c r="T222" i="7" s="1"/>
  <c r="K470" i="6"/>
  <c r="T223" i="7" s="1"/>
  <c r="K471" i="6"/>
  <c r="T224" i="7" s="1"/>
  <c r="K472" i="6"/>
  <c r="T225" i="7" s="1"/>
  <c r="K473" i="6"/>
  <c r="T226" i="7" s="1"/>
  <c r="K474" i="6"/>
  <c r="T227" i="7" s="1"/>
  <c r="K477" i="6"/>
  <c r="T230" i="7" s="1"/>
  <c r="K480" i="6"/>
  <c r="T233" i="7" s="1"/>
  <c r="K481" i="6"/>
  <c r="T234" i="7" s="1"/>
  <c r="K482" i="6"/>
  <c r="T235" i="7" s="1"/>
  <c r="K483" i="6"/>
  <c r="T236" i="7" s="1"/>
  <c r="K485" i="6"/>
  <c r="T238" i="7" s="1"/>
  <c r="K486" i="6"/>
  <c r="T239" i="7" s="1"/>
  <c r="K487" i="6"/>
  <c r="T240" i="7" s="1"/>
  <c r="K490" i="6"/>
  <c r="T243" i="7" s="1"/>
  <c r="K491" i="6"/>
  <c r="T244" i="7" s="1"/>
  <c r="K492" i="6"/>
  <c r="T245" i="7" s="1"/>
  <c r="K3" i="6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2" i="1"/>
  <c r="H493" i="6"/>
  <c r="G493" i="6"/>
  <c r="F493" i="6"/>
  <c r="F11" i="6" l="1"/>
  <c r="G11" i="6"/>
  <c r="H11" i="6"/>
  <c r="J11" i="6"/>
  <c r="F12" i="6"/>
  <c r="G12" i="6"/>
  <c r="H12" i="6"/>
  <c r="J12" i="6"/>
  <c r="F14" i="6"/>
  <c r="G14" i="6"/>
  <c r="H14" i="6"/>
  <c r="J14" i="6"/>
  <c r="F18" i="6"/>
  <c r="G18" i="6"/>
  <c r="H18" i="6"/>
  <c r="J18" i="6"/>
  <c r="F19" i="6"/>
  <c r="G19" i="6"/>
  <c r="H19" i="6"/>
  <c r="J19" i="6"/>
  <c r="F20" i="6"/>
  <c r="G20" i="6"/>
  <c r="H20" i="6"/>
  <c r="J20" i="6"/>
  <c r="F21" i="6"/>
  <c r="G21" i="6"/>
  <c r="H21" i="6"/>
  <c r="J21" i="6"/>
  <c r="F26" i="6"/>
  <c r="G26" i="6"/>
  <c r="H26" i="6"/>
  <c r="J26" i="6"/>
  <c r="F29" i="6"/>
  <c r="G29" i="6"/>
  <c r="H29" i="6"/>
  <c r="J29" i="6"/>
  <c r="F36" i="6"/>
  <c r="G36" i="6"/>
  <c r="H36" i="6"/>
  <c r="J36" i="6"/>
  <c r="F38" i="6"/>
  <c r="G38" i="6"/>
  <c r="H38" i="6"/>
  <c r="J38" i="6"/>
  <c r="F45" i="6"/>
  <c r="G45" i="6"/>
  <c r="H45" i="6"/>
  <c r="J45" i="6"/>
  <c r="F52" i="6"/>
  <c r="G52" i="6"/>
  <c r="H52" i="6"/>
  <c r="J52" i="6"/>
  <c r="F55" i="6"/>
  <c r="G55" i="6"/>
  <c r="H55" i="6"/>
  <c r="J55" i="6"/>
  <c r="F69" i="6"/>
  <c r="G69" i="6"/>
  <c r="H69" i="6"/>
  <c r="J69" i="6"/>
  <c r="F73" i="6"/>
  <c r="G73" i="6"/>
  <c r="H73" i="6"/>
  <c r="J73" i="6"/>
  <c r="F76" i="6"/>
  <c r="G76" i="6"/>
  <c r="H76" i="6"/>
  <c r="J76" i="6"/>
  <c r="F77" i="6"/>
  <c r="G77" i="6"/>
  <c r="H77" i="6"/>
  <c r="J77" i="6"/>
  <c r="F79" i="6"/>
  <c r="G79" i="6"/>
  <c r="H79" i="6"/>
  <c r="J79" i="6"/>
  <c r="F84" i="6"/>
  <c r="G84" i="6"/>
  <c r="H84" i="6"/>
  <c r="J84" i="6"/>
  <c r="F85" i="6"/>
  <c r="G85" i="6"/>
  <c r="H85" i="6"/>
  <c r="J85" i="6"/>
  <c r="F87" i="6"/>
  <c r="G87" i="6"/>
  <c r="H87" i="6"/>
  <c r="J87" i="6"/>
  <c r="F93" i="6"/>
  <c r="G93" i="6"/>
  <c r="H93" i="6"/>
  <c r="J93" i="6"/>
  <c r="F94" i="6"/>
  <c r="G94" i="6"/>
  <c r="H94" i="6"/>
  <c r="J94" i="6"/>
  <c r="F96" i="6"/>
  <c r="G96" i="6"/>
  <c r="H96" i="6"/>
  <c r="J96" i="6"/>
  <c r="F98" i="6"/>
  <c r="G98" i="6"/>
  <c r="H98" i="6"/>
  <c r="J98" i="6"/>
  <c r="F99" i="6"/>
  <c r="G99" i="6"/>
  <c r="H99" i="6"/>
  <c r="J99" i="6"/>
  <c r="F112" i="6"/>
  <c r="G112" i="6"/>
  <c r="H112" i="6"/>
  <c r="J112" i="6"/>
  <c r="F122" i="6"/>
  <c r="G122" i="6"/>
  <c r="H122" i="6"/>
  <c r="J122" i="6"/>
  <c r="F130" i="6"/>
  <c r="G130" i="6"/>
  <c r="H130" i="6"/>
  <c r="J130" i="6"/>
  <c r="F133" i="6"/>
  <c r="G133" i="6"/>
  <c r="H133" i="6"/>
  <c r="J133" i="6"/>
  <c r="F137" i="6"/>
  <c r="G137" i="6"/>
  <c r="H137" i="6"/>
  <c r="J137" i="6"/>
  <c r="F151" i="6"/>
  <c r="G151" i="6"/>
  <c r="H151" i="6"/>
  <c r="J151" i="6"/>
  <c r="F155" i="6"/>
  <c r="G155" i="6"/>
  <c r="H155" i="6"/>
  <c r="J155" i="6"/>
  <c r="F163" i="6"/>
  <c r="G163" i="6"/>
  <c r="H163" i="6"/>
  <c r="J163" i="6"/>
  <c r="F164" i="6"/>
  <c r="G164" i="6"/>
  <c r="H164" i="6"/>
  <c r="J164" i="6"/>
  <c r="F169" i="6"/>
  <c r="G169" i="6"/>
  <c r="H169" i="6"/>
  <c r="J169" i="6"/>
  <c r="F173" i="6"/>
  <c r="G173" i="6"/>
  <c r="H173" i="6"/>
  <c r="J173" i="6"/>
  <c r="F176" i="6"/>
  <c r="G176" i="6"/>
  <c r="H176" i="6"/>
  <c r="J176" i="6"/>
  <c r="F179" i="6"/>
  <c r="G179" i="6"/>
  <c r="H179" i="6"/>
  <c r="J179" i="6"/>
  <c r="F181" i="6"/>
  <c r="G181" i="6"/>
  <c r="H181" i="6"/>
  <c r="J181" i="6"/>
  <c r="F184" i="6"/>
  <c r="G184" i="6"/>
  <c r="H184" i="6"/>
  <c r="J184" i="6"/>
  <c r="L7" i="7" s="1"/>
  <c r="F192" i="6"/>
  <c r="G192" i="6"/>
  <c r="H192" i="6"/>
  <c r="J192" i="6"/>
  <c r="L15" i="7" s="1"/>
  <c r="F198" i="6"/>
  <c r="G198" i="6"/>
  <c r="H198" i="6"/>
  <c r="J198" i="6"/>
  <c r="L21" i="7" s="1"/>
  <c r="F206" i="6"/>
  <c r="G206" i="6"/>
  <c r="H206" i="6"/>
  <c r="J206" i="6"/>
  <c r="L29" i="7" s="1"/>
  <c r="F207" i="6"/>
  <c r="G207" i="6"/>
  <c r="H207" i="6"/>
  <c r="J207" i="6"/>
  <c r="L30" i="7" s="1"/>
  <c r="F211" i="6"/>
  <c r="G211" i="6"/>
  <c r="H211" i="6"/>
  <c r="J211" i="6"/>
  <c r="L34" i="7" s="1"/>
  <c r="F212" i="6"/>
  <c r="G212" i="6"/>
  <c r="H212" i="6"/>
  <c r="J212" i="6"/>
  <c r="L35" i="7" s="1"/>
  <c r="F217" i="6"/>
  <c r="G217" i="6"/>
  <c r="H217" i="6"/>
  <c r="J217" i="6"/>
  <c r="L40" i="7" s="1"/>
  <c r="F219" i="6"/>
  <c r="G219" i="6"/>
  <c r="H219" i="6"/>
  <c r="J219" i="6"/>
  <c r="L42" i="7" s="1"/>
  <c r="F224" i="6"/>
  <c r="G224" i="6"/>
  <c r="H224" i="6"/>
  <c r="J224" i="6"/>
  <c r="L47" i="7" s="1"/>
  <c r="F232" i="6"/>
  <c r="G232" i="6"/>
  <c r="H232" i="6"/>
  <c r="J232" i="6"/>
  <c r="L55" i="7" s="1"/>
  <c r="F237" i="6"/>
  <c r="G237" i="6"/>
  <c r="H237" i="6"/>
  <c r="J237" i="6"/>
  <c r="L60" i="7" s="1"/>
  <c r="F238" i="6"/>
  <c r="G238" i="6"/>
  <c r="H238" i="6"/>
  <c r="J238" i="6"/>
  <c r="L61" i="7" s="1"/>
  <c r="F243" i="6"/>
  <c r="G243" i="6"/>
  <c r="H243" i="6"/>
  <c r="J243" i="6"/>
  <c r="L66" i="7" s="1"/>
  <c r="F245" i="6"/>
  <c r="G245" i="6"/>
  <c r="H245" i="6"/>
  <c r="J245" i="6"/>
  <c r="L68" i="7" s="1"/>
  <c r="F248" i="6"/>
  <c r="G248" i="6"/>
  <c r="H248" i="6"/>
  <c r="J248" i="6"/>
  <c r="L71" i="7" s="1"/>
  <c r="F250" i="6"/>
  <c r="G250" i="6"/>
  <c r="H250" i="6"/>
  <c r="J250" i="6"/>
  <c r="L73" i="7" s="1"/>
  <c r="F251" i="6"/>
  <c r="G251" i="6"/>
  <c r="H251" i="6"/>
  <c r="J251" i="6"/>
  <c r="F255" i="6"/>
  <c r="G255" i="6"/>
  <c r="H255" i="6"/>
  <c r="J255" i="6"/>
  <c r="S8" i="7" s="1"/>
  <c r="F266" i="6"/>
  <c r="G266" i="6"/>
  <c r="H266" i="6"/>
  <c r="J266" i="6"/>
  <c r="S19" i="7" s="1"/>
  <c r="F272" i="6"/>
  <c r="G272" i="6"/>
  <c r="H272" i="6"/>
  <c r="J272" i="6"/>
  <c r="S25" i="7" s="1"/>
  <c r="F279" i="6"/>
  <c r="G279" i="6"/>
  <c r="H279" i="6"/>
  <c r="J279" i="6"/>
  <c r="S32" i="7" s="1"/>
  <c r="F280" i="6"/>
  <c r="G280" i="6"/>
  <c r="H280" i="6"/>
  <c r="J280" i="6"/>
  <c r="S33" i="7" s="1"/>
  <c r="F283" i="6"/>
  <c r="G283" i="6"/>
  <c r="H283" i="6"/>
  <c r="J283" i="6"/>
  <c r="S36" i="7" s="1"/>
  <c r="F299" i="6"/>
  <c r="G299" i="6"/>
  <c r="H299" i="6"/>
  <c r="J299" i="6"/>
  <c r="S52" i="7" s="1"/>
  <c r="F300" i="6"/>
  <c r="G300" i="6"/>
  <c r="H300" i="6"/>
  <c r="J300" i="6"/>
  <c r="S53" i="7" s="1"/>
  <c r="F309" i="6"/>
  <c r="G309" i="6"/>
  <c r="H309" i="6"/>
  <c r="J309" i="6"/>
  <c r="S62" i="7" s="1"/>
  <c r="F315" i="6"/>
  <c r="G315" i="6"/>
  <c r="H315" i="6"/>
  <c r="J315" i="6"/>
  <c r="S68" i="7" s="1"/>
  <c r="F318" i="6"/>
  <c r="G318" i="6"/>
  <c r="H318" i="6"/>
  <c r="J318" i="6"/>
  <c r="S71" i="7" s="1"/>
  <c r="F321" i="6"/>
  <c r="G321" i="6"/>
  <c r="H321" i="6"/>
  <c r="J321" i="6"/>
  <c r="S74" i="7" s="1"/>
  <c r="F327" i="6"/>
  <c r="G327" i="6"/>
  <c r="H327" i="6"/>
  <c r="J327" i="6"/>
  <c r="S80" i="7" s="1"/>
  <c r="F328" i="6"/>
  <c r="G328" i="6"/>
  <c r="H328" i="6"/>
  <c r="J328" i="6"/>
  <c r="S81" i="7" s="1"/>
  <c r="F330" i="6"/>
  <c r="G330" i="6"/>
  <c r="H330" i="6"/>
  <c r="J330" i="6"/>
  <c r="S83" i="7" s="1"/>
  <c r="F335" i="6"/>
  <c r="G335" i="6"/>
  <c r="H335" i="6"/>
  <c r="J335" i="6"/>
  <c r="S88" i="7" s="1"/>
  <c r="F336" i="6"/>
  <c r="G336" i="6"/>
  <c r="H336" i="6"/>
  <c r="J336" i="6"/>
  <c r="S89" i="7" s="1"/>
  <c r="F340" i="6"/>
  <c r="G340" i="6"/>
  <c r="H340" i="6"/>
  <c r="J340" i="6"/>
  <c r="S93" i="7" s="1"/>
  <c r="F346" i="6"/>
  <c r="G346" i="6"/>
  <c r="H346" i="6"/>
  <c r="J346" i="6"/>
  <c r="S99" i="7" s="1"/>
  <c r="F357" i="6"/>
  <c r="G357" i="6"/>
  <c r="H357" i="6"/>
  <c r="J357" i="6"/>
  <c r="S110" i="7" s="1"/>
  <c r="F358" i="6"/>
  <c r="G358" i="6"/>
  <c r="H358" i="6"/>
  <c r="J358" i="6"/>
  <c r="S111" i="7" s="1"/>
  <c r="F363" i="6"/>
  <c r="G363" i="6"/>
  <c r="H363" i="6"/>
  <c r="J363" i="6"/>
  <c r="S116" i="7" s="1"/>
  <c r="F364" i="6"/>
  <c r="G364" i="6"/>
  <c r="H364" i="6"/>
  <c r="J364" i="6"/>
  <c r="S117" i="7" s="1"/>
  <c r="F368" i="6"/>
  <c r="G368" i="6"/>
  <c r="H368" i="6"/>
  <c r="J368" i="6"/>
  <c r="S121" i="7" s="1"/>
  <c r="F372" i="6"/>
  <c r="G372" i="6"/>
  <c r="H372" i="6"/>
  <c r="J372" i="6"/>
  <c r="S125" i="7" s="1"/>
  <c r="F374" i="6"/>
  <c r="G374" i="6"/>
  <c r="H374" i="6"/>
  <c r="J374" i="6"/>
  <c r="S127" i="7" s="1"/>
  <c r="F377" i="6"/>
  <c r="G377" i="6"/>
  <c r="H377" i="6"/>
  <c r="J377" i="6"/>
  <c r="S130" i="7" s="1"/>
  <c r="F378" i="6"/>
  <c r="G378" i="6"/>
  <c r="H378" i="6"/>
  <c r="J378" i="6"/>
  <c r="S131" i="7" s="1"/>
  <c r="F387" i="6"/>
  <c r="G387" i="6"/>
  <c r="H387" i="6"/>
  <c r="J387" i="6"/>
  <c r="S140" i="7" s="1"/>
  <c r="F389" i="6"/>
  <c r="G389" i="6"/>
  <c r="H389" i="6"/>
  <c r="J389" i="6"/>
  <c r="S142" i="7" s="1"/>
  <c r="F394" i="6"/>
  <c r="G394" i="6"/>
  <c r="H394" i="6"/>
  <c r="J394" i="6"/>
  <c r="S147" i="7" s="1"/>
  <c r="F395" i="6"/>
  <c r="G395" i="6"/>
  <c r="H395" i="6"/>
  <c r="J395" i="6"/>
  <c r="S148" i="7" s="1"/>
  <c r="F402" i="6"/>
  <c r="G402" i="6"/>
  <c r="H402" i="6"/>
  <c r="J402" i="6"/>
  <c r="S155" i="7" s="1"/>
  <c r="F404" i="6"/>
  <c r="G404" i="6"/>
  <c r="H404" i="6"/>
  <c r="J404" i="6"/>
  <c r="S157" i="7" s="1"/>
  <c r="F411" i="6"/>
  <c r="G411" i="6"/>
  <c r="H411" i="6"/>
  <c r="J411" i="6"/>
  <c r="S164" i="7" s="1"/>
  <c r="F418" i="6"/>
  <c r="G418" i="6"/>
  <c r="H418" i="6"/>
  <c r="J418" i="6"/>
  <c r="S171" i="7" s="1"/>
  <c r="F419" i="6"/>
  <c r="G419" i="6"/>
  <c r="H419" i="6"/>
  <c r="J419" i="6"/>
  <c r="S172" i="7" s="1"/>
  <c r="F422" i="6"/>
  <c r="G422" i="6"/>
  <c r="H422" i="6"/>
  <c r="J422" i="6"/>
  <c r="S175" i="7" s="1"/>
  <c r="F426" i="6"/>
  <c r="G426" i="6"/>
  <c r="H426" i="6"/>
  <c r="J426" i="6"/>
  <c r="S179" i="7" s="1"/>
  <c r="F427" i="6"/>
  <c r="G427" i="6"/>
  <c r="H427" i="6"/>
  <c r="J427" i="6"/>
  <c r="S180" i="7" s="1"/>
  <c r="F439" i="6"/>
  <c r="G439" i="6"/>
  <c r="H439" i="6"/>
  <c r="J439" i="6"/>
  <c r="S192" i="7" s="1"/>
  <c r="F451" i="6"/>
  <c r="G451" i="6"/>
  <c r="H451" i="6"/>
  <c r="J451" i="6"/>
  <c r="S204" i="7" s="1"/>
  <c r="F452" i="6"/>
  <c r="G452" i="6"/>
  <c r="H452" i="6"/>
  <c r="J452" i="6"/>
  <c r="S205" i="7" s="1"/>
  <c r="F453" i="6"/>
  <c r="G453" i="6"/>
  <c r="H453" i="6"/>
  <c r="J453" i="6"/>
  <c r="S206" i="7" s="1"/>
  <c r="F454" i="6"/>
  <c r="G454" i="6"/>
  <c r="H454" i="6"/>
  <c r="J454" i="6"/>
  <c r="S207" i="7" s="1"/>
  <c r="F455" i="6"/>
  <c r="G455" i="6"/>
  <c r="H455" i="6"/>
  <c r="J455" i="6"/>
  <c r="S208" i="7" s="1"/>
  <c r="F456" i="6"/>
  <c r="G456" i="6"/>
  <c r="H456" i="6"/>
  <c r="J456" i="6"/>
  <c r="S209" i="7" s="1"/>
  <c r="F457" i="6"/>
  <c r="G457" i="6"/>
  <c r="H457" i="6"/>
  <c r="J457" i="6"/>
  <c r="S210" i="7" s="1"/>
  <c r="F458" i="6"/>
  <c r="G458" i="6"/>
  <c r="H458" i="6"/>
  <c r="J458" i="6"/>
  <c r="S211" i="7" s="1"/>
  <c r="F461" i="6"/>
  <c r="G461" i="6"/>
  <c r="H461" i="6"/>
  <c r="J461" i="6"/>
  <c r="S214" i="7" s="1"/>
  <c r="F463" i="6"/>
  <c r="G463" i="6"/>
  <c r="H463" i="6"/>
  <c r="J463" i="6"/>
  <c r="S216" i="7" s="1"/>
  <c r="F475" i="6"/>
  <c r="G475" i="6"/>
  <c r="H475" i="6"/>
  <c r="J475" i="6"/>
  <c r="S228" i="7" s="1"/>
  <c r="F476" i="6"/>
  <c r="G476" i="6"/>
  <c r="H476" i="6"/>
  <c r="J476" i="6"/>
  <c r="S229" i="7" s="1"/>
  <c r="F478" i="6"/>
  <c r="G478" i="6"/>
  <c r="H478" i="6"/>
  <c r="J478" i="6"/>
  <c r="S231" i="7" s="1"/>
  <c r="F479" i="6"/>
  <c r="G479" i="6"/>
  <c r="H479" i="6"/>
  <c r="J479" i="6"/>
  <c r="S232" i="7" s="1"/>
  <c r="F484" i="6"/>
  <c r="G484" i="6"/>
  <c r="H484" i="6"/>
  <c r="J484" i="6"/>
  <c r="S237" i="7" s="1"/>
  <c r="J493" i="6"/>
  <c r="S246" i="7" s="1"/>
  <c r="F488" i="6"/>
  <c r="G488" i="6"/>
  <c r="H488" i="6"/>
  <c r="J488" i="6"/>
  <c r="S241" i="7" s="1"/>
  <c r="F489" i="6"/>
  <c r="G489" i="6"/>
  <c r="H489" i="6"/>
  <c r="J489" i="6"/>
  <c r="S242" i="7" s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" i="9"/>
  <c r="J3" i="9"/>
  <c r="M4" i="3" l="1"/>
  <c r="N4" i="3"/>
  <c r="M5" i="3"/>
  <c r="N5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N3" i="3"/>
  <c r="M3" i="3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F4" i="3"/>
  <c r="F5" i="3"/>
  <c r="F6" i="3"/>
  <c r="F7" i="3"/>
  <c r="F8" i="3"/>
  <c r="F9" i="3"/>
  <c r="F10" i="3"/>
  <c r="F11" i="3"/>
  <c r="L3" i="3"/>
  <c r="K3" i="3"/>
  <c r="J3" i="3"/>
  <c r="H3" i="3"/>
  <c r="I3" i="3"/>
  <c r="G3" i="3"/>
  <c r="F3" i="3"/>
  <c r="J1096" i="2"/>
  <c r="J1097" i="2"/>
  <c r="J1098" i="2"/>
  <c r="J1099" i="2"/>
  <c r="J1100" i="2"/>
  <c r="H3" i="5" l="1"/>
  <c r="K12" i="6" s="1"/>
  <c r="H4" i="5"/>
  <c r="K14" i="6" s="1"/>
  <c r="H5" i="5"/>
  <c r="K18" i="6" s="1"/>
  <c r="H6" i="5"/>
  <c r="K19" i="6" s="1"/>
  <c r="H7" i="5"/>
  <c r="K20" i="6" s="1"/>
  <c r="H8" i="5"/>
  <c r="K21" i="6" s="1"/>
  <c r="H9" i="5"/>
  <c r="K26" i="6" s="1"/>
  <c r="H10" i="5"/>
  <c r="K29" i="6" s="1"/>
  <c r="H11" i="5"/>
  <c r="K36" i="6" s="1"/>
  <c r="H12" i="5"/>
  <c r="K38" i="6" s="1"/>
  <c r="H13" i="5"/>
  <c r="K45" i="6" s="1"/>
  <c r="H14" i="5"/>
  <c r="K52" i="6" s="1"/>
  <c r="H15" i="5"/>
  <c r="K55" i="6" s="1"/>
  <c r="H16" i="5"/>
  <c r="K69" i="6" s="1"/>
  <c r="H17" i="5"/>
  <c r="K73" i="6" s="1"/>
  <c r="H18" i="5"/>
  <c r="K76" i="6" s="1"/>
  <c r="H19" i="5"/>
  <c r="K77" i="6" s="1"/>
  <c r="H20" i="5"/>
  <c r="K79" i="6" s="1"/>
  <c r="H21" i="5"/>
  <c r="K84" i="6" s="1"/>
  <c r="H22" i="5"/>
  <c r="K85" i="6" s="1"/>
  <c r="H23" i="5"/>
  <c r="K87" i="6" s="1"/>
  <c r="H24" i="5"/>
  <c r="K93" i="6" s="1"/>
  <c r="H25" i="5"/>
  <c r="K94" i="6" s="1"/>
  <c r="H26" i="5"/>
  <c r="K96" i="6" s="1"/>
  <c r="H27" i="5"/>
  <c r="K98" i="6" s="1"/>
  <c r="H28" i="5"/>
  <c r="K99" i="6" s="1"/>
  <c r="H29" i="5"/>
  <c r="K112" i="6" s="1"/>
  <c r="H30" i="5"/>
  <c r="K122" i="6" s="1"/>
  <c r="H31" i="5"/>
  <c r="K130" i="6" s="1"/>
  <c r="H32" i="5"/>
  <c r="K133" i="6" s="1"/>
  <c r="H33" i="5"/>
  <c r="K137" i="6" s="1"/>
  <c r="H34" i="5"/>
  <c r="K151" i="6" s="1"/>
  <c r="H35" i="5"/>
  <c r="K155" i="6" s="1"/>
  <c r="H36" i="5"/>
  <c r="K163" i="6" s="1"/>
  <c r="H37" i="5"/>
  <c r="K164" i="6" s="1"/>
  <c r="H38" i="5"/>
  <c r="K169" i="6" s="1"/>
  <c r="H39" i="5"/>
  <c r="K173" i="6" s="1"/>
  <c r="H40" i="5"/>
  <c r="K176" i="6" s="1"/>
  <c r="H41" i="5"/>
  <c r="K179" i="6" s="1"/>
  <c r="H42" i="5"/>
  <c r="K181" i="6" s="1"/>
  <c r="H43" i="5"/>
  <c r="K184" i="6" s="1"/>
  <c r="M7" i="7" s="1"/>
  <c r="H44" i="5"/>
  <c r="K192" i="6" s="1"/>
  <c r="M15" i="7" s="1"/>
  <c r="H45" i="5"/>
  <c r="K198" i="6" s="1"/>
  <c r="M21" i="7" s="1"/>
  <c r="H46" i="5"/>
  <c r="K206" i="6" s="1"/>
  <c r="M29" i="7" s="1"/>
  <c r="H47" i="5"/>
  <c r="K207" i="6" s="1"/>
  <c r="M30" i="7" s="1"/>
  <c r="H48" i="5"/>
  <c r="K211" i="6" s="1"/>
  <c r="M34" i="7" s="1"/>
  <c r="H49" i="5"/>
  <c r="K212" i="6" s="1"/>
  <c r="M35" i="7" s="1"/>
  <c r="H50" i="5"/>
  <c r="K217" i="6" s="1"/>
  <c r="M40" i="7" s="1"/>
  <c r="H51" i="5"/>
  <c r="K219" i="6" s="1"/>
  <c r="M42" i="7" s="1"/>
  <c r="H52" i="5"/>
  <c r="H53" i="5"/>
  <c r="J53" i="5" s="1"/>
  <c r="H54" i="5"/>
  <c r="K224" i="6" s="1"/>
  <c r="M47" i="7" s="1"/>
  <c r="H55" i="5"/>
  <c r="K232" i="6" s="1"/>
  <c r="M55" i="7" s="1"/>
  <c r="H56" i="5"/>
  <c r="K237" i="6" s="1"/>
  <c r="M60" i="7" s="1"/>
  <c r="H57" i="5"/>
  <c r="K238" i="6" s="1"/>
  <c r="M61" i="7" s="1"/>
  <c r="H58" i="5"/>
  <c r="K243" i="6" s="1"/>
  <c r="M66" i="7" s="1"/>
  <c r="H59" i="5"/>
  <c r="K245" i="6" s="1"/>
  <c r="M68" i="7" s="1"/>
  <c r="H60" i="5"/>
  <c r="K248" i="6" s="1"/>
  <c r="M71" i="7" s="1"/>
  <c r="H61" i="5"/>
  <c r="K250" i="6" s="1"/>
  <c r="M73" i="7" s="1"/>
  <c r="H62" i="5"/>
  <c r="K251" i="6" s="1"/>
  <c r="H63" i="5"/>
  <c r="K255" i="6" s="1"/>
  <c r="T8" i="7" s="1"/>
  <c r="H64" i="5"/>
  <c r="K266" i="6" s="1"/>
  <c r="T19" i="7" s="1"/>
  <c r="H65" i="5"/>
  <c r="K272" i="6" s="1"/>
  <c r="T25" i="7" s="1"/>
  <c r="H66" i="5"/>
  <c r="K279" i="6" s="1"/>
  <c r="T32" i="7" s="1"/>
  <c r="H67" i="5"/>
  <c r="K280" i="6" s="1"/>
  <c r="T33" i="7" s="1"/>
  <c r="H68" i="5"/>
  <c r="K283" i="6" s="1"/>
  <c r="T36" i="7" s="1"/>
  <c r="H69" i="5"/>
  <c r="K299" i="6" s="1"/>
  <c r="T52" i="7" s="1"/>
  <c r="H70" i="5"/>
  <c r="K300" i="6" s="1"/>
  <c r="T53" i="7" s="1"/>
  <c r="H71" i="5"/>
  <c r="K309" i="6" s="1"/>
  <c r="T62" i="7" s="1"/>
  <c r="H72" i="5"/>
  <c r="K315" i="6" s="1"/>
  <c r="T68" i="7" s="1"/>
  <c r="H73" i="5"/>
  <c r="K318" i="6" s="1"/>
  <c r="T71" i="7" s="1"/>
  <c r="H74" i="5"/>
  <c r="K321" i="6" s="1"/>
  <c r="T74" i="7" s="1"/>
  <c r="H75" i="5"/>
  <c r="K327" i="6" s="1"/>
  <c r="T80" i="7" s="1"/>
  <c r="H76" i="5"/>
  <c r="K328" i="6" s="1"/>
  <c r="T81" i="7" s="1"/>
  <c r="H77" i="5"/>
  <c r="K330" i="6" s="1"/>
  <c r="T83" i="7" s="1"/>
  <c r="H78" i="5"/>
  <c r="K335" i="6" s="1"/>
  <c r="T88" i="7" s="1"/>
  <c r="H79" i="5"/>
  <c r="K336" i="6" s="1"/>
  <c r="T89" i="7" s="1"/>
  <c r="H80" i="5"/>
  <c r="K340" i="6" s="1"/>
  <c r="T93" i="7" s="1"/>
  <c r="H81" i="5"/>
  <c r="K346" i="6" s="1"/>
  <c r="T99" i="7" s="1"/>
  <c r="H82" i="5"/>
  <c r="K357" i="6" s="1"/>
  <c r="T110" i="7" s="1"/>
  <c r="H83" i="5"/>
  <c r="K358" i="6" s="1"/>
  <c r="T111" i="7" s="1"/>
  <c r="K363" i="6"/>
  <c r="T116" i="7" s="1"/>
  <c r="H85" i="5"/>
  <c r="K364" i="6" s="1"/>
  <c r="T117" i="7" s="1"/>
  <c r="H87" i="5"/>
  <c r="K372" i="6" s="1"/>
  <c r="T125" i="7" s="1"/>
  <c r="H88" i="5"/>
  <c r="K374" i="6" s="1"/>
  <c r="T127" i="7" s="1"/>
  <c r="H89" i="5"/>
  <c r="K377" i="6" s="1"/>
  <c r="T130" i="7" s="1"/>
  <c r="H90" i="5"/>
  <c r="K378" i="6" s="1"/>
  <c r="T131" i="7" s="1"/>
  <c r="H91" i="5"/>
  <c r="K387" i="6" s="1"/>
  <c r="T140" i="7" s="1"/>
  <c r="H92" i="5"/>
  <c r="K389" i="6" s="1"/>
  <c r="T142" i="7" s="1"/>
  <c r="H93" i="5"/>
  <c r="K394" i="6" s="1"/>
  <c r="T147" i="7" s="1"/>
  <c r="H94" i="5"/>
  <c r="K395" i="6" s="1"/>
  <c r="T148" i="7" s="1"/>
  <c r="H95" i="5"/>
  <c r="K402" i="6" s="1"/>
  <c r="T155" i="7" s="1"/>
  <c r="H96" i="5"/>
  <c r="K404" i="6" s="1"/>
  <c r="T157" i="7" s="1"/>
  <c r="H97" i="5"/>
  <c r="K411" i="6" s="1"/>
  <c r="T164" i="7" s="1"/>
  <c r="H98" i="5"/>
  <c r="K418" i="6" s="1"/>
  <c r="T171" i="7" s="1"/>
  <c r="H99" i="5"/>
  <c r="K419" i="6" s="1"/>
  <c r="T172" i="7" s="1"/>
  <c r="H100" i="5"/>
  <c r="K422" i="6" s="1"/>
  <c r="T175" i="7" s="1"/>
  <c r="H101" i="5"/>
  <c r="H102" i="5"/>
  <c r="K426" i="6" s="1"/>
  <c r="T179" i="7" s="1"/>
  <c r="H103" i="5"/>
  <c r="K427" i="6" s="1"/>
  <c r="T180" i="7" s="1"/>
  <c r="H104" i="5"/>
  <c r="K439" i="6" s="1"/>
  <c r="T192" i="7" s="1"/>
  <c r="H105" i="5"/>
  <c r="K451" i="6" s="1"/>
  <c r="T204" i="7" s="1"/>
  <c r="H106" i="5"/>
  <c r="K452" i="6" s="1"/>
  <c r="T205" i="7" s="1"/>
  <c r="H107" i="5"/>
  <c r="K453" i="6" s="1"/>
  <c r="T206" i="7" s="1"/>
  <c r="H108" i="5"/>
  <c r="K454" i="6" s="1"/>
  <c r="T207" i="7" s="1"/>
  <c r="H109" i="5"/>
  <c r="K455" i="6" s="1"/>
  <c r="T208" i="7" s="1"/>
  <c r="H110" i="5"/>
  <c r="H111" i="5"/>
  <c r="K456" i="6" s="1"/>
  <c r="T209" i="7" s="1"/>
  <c r="H112" i="5"/>
  <c r="K457" i="6" s="1"/>
  <c r="T210" i="7" s="1"/>
  <c r="H113" i="5"/>
  <c r="K458" i="6" s="1"/>
  <c r="T211" i="7" s="1"/>
  <c r="H114" i="5"/>
  <c r="K461" i="6" s="1"/>
  <c r="T214" i="7" s="1"/>
  <c r="H115" i="5"/>
  <c r="K463" i="6" s="1"/>
  <c r="T216" i="7" s="1"/>
  <c r="H116" i="5"/>
  <c r="K475" i="6" s="1"/>
  <c r="T228" i="7" s="1"/>
  <c r="H117" i="5"/>
  <c r="K476" i="6" s="1"/>
  <c r="T229" i="7" s="1"/>
  <c r="H118" i="5"/>
  <c r="K478" i="6" s="1"/>
  <c r="T231" i="7" s="1"/>
  <c r="H119" i="5"/>
  <c r="K479" i="6" s="1"/>
  <c r="T232" i="7" s="1"/>
  <c r="H120" i="5"/>
  <c r="K484" i="6" s="1"/>
  <c r="T237" i="7" s="1"/>
  <c r="H121" i="5"/>
  <c r="K493" i="6" s="1"/>
  <c r="T246" i="7" s="1"/>
  <c r="H122" i="5"/>
  <c r="K488" i="6" s="1"/>
  <c r="T241" i="7" s="1"/>
  <c r="H123" i="5"/>
  <c r="K489" i="6" s="1"/>
  <c r="T242" i="7" s="1"/>
  <c r="H2" i="5"/>
  <c r="K11" i="6" s="1"/>
  <c r="K368" i="6" l="1"/>
  <c r="T121" i="7" s="1"/>
  <c r="J52" i="5"/>
  <c r="J110" i="5"/>
  <c r="J101" i="5"/>
  <c r="J119" i="5"/>
  <c r="I479" i="6" s="1"/>
  <c r="R232" i="7" s="1"/>
  <c r="J111" i="5"/>
  <c r="I456" i="6" s="1"/>
  <c r="R209" i="7" s="1"/>
  <c r="J122" i="5"/>
  <c r="I488" i="6" s="1"/>
  <c r="R241" i="7" s="1"/>
  <c r="J118" i="5"/>
  <c r="I478" i="6" s="1"/>
  <c r="R231" i="7" s="1"/>
  <c r="J114" i="5"/>
  <c r="I461" i="6" s="1"/>
  <c r="R214" i="7" s="1"/>
  <c r="J106" i="5"/>
  <c r="I452" i="6" s="1"/>
  <c r="R205" i="7" s="1"/>
  <c r="J102" i="5"/>
  <c r="J98" i="5"/>
  <c r="J94" i="5"/>
  <c r="J90" i="5"/>
  <c r="J86" i="5"/>
  <c r="I368" i="6" s="1"/>
  <c r="J82" i="5"/>
  <c r="I357" i="6" s="1"/>
  <c r="J78" i="5"/>
  <c r="I335" i="6" s="1"/>
  <c r="J74" i="5"/>
  <c r="I321" i="6" s="1"/>
  <c r="J70" i="5"/>
  <c r="I300" i="6" s="1"/>
  <c r="J66" i="5"/>
  <c r="I279" i="6" s="1"/>
  <c r="J62" i="5"/>
  <c r="I251" i="6" s="1"/>
  <c r="L251" i="6" s="1"/>
  <c r="J58" i="5"/>
  <c r="I243" i="6" s="1"/>
  <c r="J54" i="5"/>
  <c r="I224" i="6" s="1"/>
  <c r="J50" i="5"/>
  <c r="I217" i="6" s="1"/>
  <c r="K40" i="7" s="1"/>
  <c r="J46" i="5"/>
  <c r="I206" i="6" s="1"/>
  <c r="K29" i="7" s="1"/>
  <c r="J42" i="5"/>
  <c r="I181" i="6" s="1"/>
  <c r="L181" i="6" s="1"/>
  <c r="J38" i="5"/>
  <c r="I169" i="6" s="1"/>
  <c r="L169" i="6" s="1"/>
  <c r="J34" i="5"/>
  <c r="I151" i="6" s="1"/>
  <c r="L151" i="6" s="1"/>
  <c r="J30" i="5"/>
  <c r="I122" i="6" s="1"/>
  <c r="J26" i="5"/>
  <c r="I96" i="6" s="1"/>
  <c r="L96" i="6" s="1"/>
  <c r="J22" i="5"/>
  <c r="I85" i="6" s="1"/>
  <c r="J18" i="5"/>
  <c r="I76" i="6" s="1"/>
  <c r="L76" i="6" s="1"/>
  <c r="J14" i="5"/>
  <c r="I52" i="6" s="1"/>
  <c r="L52" i="6" s="1"/>
  <c r="J10" i="5"/>
  <c r="I29" i="6" s="1"/>
  <c r="L29" i="6" s="1"/>
  <c r="J6" i="5"/>
  <c r="I19" i="6" s="1"/>
  <c r="J2" i="5"/>
  <c r="I11" i="6" s="1"/>
  <c r="J108" i="5"/>
  <c r="I454" i="6" s="1"/>
  <c r="R207" i="7" s="1"/>
  <c r="J92" i="5"/>
  <c r="J76" i="5"/>
  <c r="I328" i="6" s="1"/>
  <c r="J60" i="5"/>
  <c r="I248" i="6" s="1"/>
  <c r="J44" i="5"/>
  <c r="I192" i="6" s="1"/>
  <c r="J28" i="5"/>
  <c r="I99" i="6" s="1"/>
  <c r="L99" i="6" s="1"/>
  <c r="J12" i="5"/>
  <c r="I38" i="6" s="1"/>
  <c r="L38" i="6" s="1"/>
  <c r="J121" i="5"/>
  <c r="I493" i="6" s="1"/>
  <c r="R246" i="7" s="1"/>
  <c r="J113" i="5"/>
  <c r="I458" i="6" s="1"/>
  <c r="R211" i="7" s="1"/>
  <c r="J109" i="5"/>
  <c r="I455" i="6" s="1"/>
  <c r="R208" i="7" s="1"/>
  <c r="J105" i="5"/>
  <c r="I451" i="6" s="1"/>
  <c r="R204" i="7" s="1"/>
  <c r="J97" i="5"/>
  <c r="J93" i="5"/>
  <c r="J89" i="5"/>
  <c r="J85" i="5"/>
  <c r="I364" i="6" s="1"/>
  <c r="J81" i="5"/>
  <c r="I346" i="6" s="1"/>
  <c r="J77" i="5"/>
  <c r="I330" i="6" s="1"/>
  <c r="J73" i="5"/>
  <c r="I318" i="6" s="1"/>
  <c r="J69" i="5"/>
  <c r="I299" i="6" s="1"/>
  <c r="J65" i="5"/>
  <c r="I272" i="6" s="1"/>
  <c r="J61" i="5"/>
  <c r="I250" i="6" s="1"/>
  <c r="K73" i="7" s="1"/>
  <c r="J57" i="5"/>
  <c r="I238" i="6" s="1"/>
  <c r="J49" i="5"/>
  <c r="I212" i="6" s="1"/>
  <c r="J45" i="5"/>
  <c r="I198" i="6" s="1"/>
  <c r="J41" i="5"/>
  <c r="I179" i="6" s="1"/>
  <c r="L179" i="6" s="1"/>
  <c r="J37" i="5"/>
  <c r="I164" i="6" s="1"/>
  <c r="L164" i="6" s="1"/>
  <c r="J33" i="5"/>
  <c r="I137" i="6" s="1"/>
  <c r="L137" i="6" s="1"/>
  <c r="J29" i="5"/>
  <c r="I112" i="6" s="1"/>
  <c r="L112" i="6" s="1"/>
  <c r="J25" i="5"/>
  <c r="I94" i="6" s="1"/>
  <c r="L94" i="6" s="1"/>
  <c r="J21" i="5"/>
  <c r="I84" i="6" s="1"/>
  <c r="L84" i="6" s="1"/>
  <c r="J17" i="5"/>
  <c r="I73" i="6" s="1"/>
  <c r="J13" i="5"/>
  <c r="I45" i="6" s="1"/>
  <c r="L45" i="6" s="1"/>
  <c r="J9" i="5"/>
  <c r="I26" i="6" s="1"/>
  <c r="L26" i="6" s="1"/>
  <c r="J5" i="5"/>
  <c r="I18" i="6" s="1"/>
  <c r="J120" i="5"/>
  <c r="I484" i="6" s="1"/>
  <c r="R237" i="7" s="1"/>
  <c r="J104" i="5"/>
  <c r="I439" i="6" s="1"/>
  <c r="R192" i="7" s="1"/>
  <c r="J88" i="5"/>
  <c r="J72" i="5"/>
  <c r="I315" i="6" s="1"/>
  <c r="J56" i="5"/>
  <c r="I237" i="6" s="1"/>
  <c r="K60" i="7" s="1"/>
  <c r="J40" i="5"/>
  <c r="I176" i="6" s="1"/>
  <c r="L176" i="6" s="1"/>
  <c r="J24" i="5"/>
  <c r="I93" i="6" s="1"/>
  <c r="L93" i="6" s="1"/>
  <c r="J8" i="5"/>
  <c r="I21" i="6" s="1"/>
  <c r="L21" i="6" s="1"/>
  <c r="J117" i="5"/>
  <c r="I476" i="6" s="1"/>
  <c r="R229" i="7" s="1"/>
  <c r="J116" i="5"/>
  <c r="I475" i="6" s="1"/>
  <c r="R228" i="7" s="1"/>
  <c r="J100" i="5"/>
  <c r="J84" i="5"/>
  <c r="I363" i="6" s="1"/>
  <c r="J68" i="5"/>
  <c r="I283" i="6" s="1"/>
  <c r="J36" i="5"/>
  <c r="I163" i="6" s="1"/>
  <c r="L163" i="6" s="1"/>
  <c r="J20" i="5"/>
  <c r="I79" i="6" s="1"/>
  <c r="L79" i="6" s="1"/>
  <c r="J4" i="5"/>
  <c r="I14" i="6" s="1"/>
  <c r="L14" i="6" s="1"/>
  <c r="J123" i="5"/>
  <c r="I489" i="6" s="1"/>
  <c r="R242" i="7" s="1"/>
  <c r="J115" i="5"/>
  <c r="I463" i="6" s="1"/>
  <c r="R216" i="7" s="1"/>
  <c r="J107" i="5"/>
  <c r="I453" i="6" s="1"/>
  <c r="R206" i="7" s="1"/>
  <c r="J103" i="5"/>
  <c r="J99" i="5"/>
  <c r="J95" i="5"/>
  <c r="J91" i="5"/>
  <c r="J87" i="5"/>
  <c r="I372" i="6" s="1"/>
  <c r="R125" i="7" s="1"/>
  <c r="J83" i="5"/>
  <c r="I358" i="6" s="1"/>
  <c r="J79" i="5"/>
  <c r="I336" i="6" s="1"/>
  <c r="J75" i="5"/>
  <c r="I327" i="6" s="1"/>
  <c r="J71" i="5"/>
  <c r="I309" i="6" s="1"/>
  <c r="J67" i="5"/>
  <c r="I280" i="6" s="1"/>
  <c r="J63" i="5"/>
  <c r="I255" i="6" s="1"/>
  <c r="J59" i="5"/>
  <c r="I245" i="6" s="1"/>
  <c r="J55" i="5"/>
  <c r="I232" i="6" s="1"/>
  <c r="K55" i="7" s="1"/>
  <c r="J51" i="5"/>
  <c r="I219" i="6" s="1"/>
  <c r="K42" i="7" s="1"/>
  <c r="J47" i="5"/>
  <c r="I207" i="6" s="1"/>
  <c r="K30" i="7" s="1"/>
  <c r="J43" i="5"/>
  <c r="I184" i="6" s="1"/>
  <c r="J39" i="5"/>
  <c r="I173" i="6" s="1"/>
  <c r="J35" i="5"/>
  <c r="I155" i="6" s="1"/>
  <c r="L155" i="6" s="1"/>
  <c r="J31" i="5"/>
  <c r="I130" i="6" s="1"/>
  <c r="L130" i="6" s="1"/>
  <c r="J27" i="5"/>
  <c r="I98" i="6" s="1"/>
  <c r="L98" i="6" s="1"/>
  <c r="J23" i="5"/>
  <c r="I87" i="6" s="1"/>
  <c r="J19" i="5"/>
  <c r="I77" i="6" s="1"/>
  <c r="L77" i="6" s="1"/>
  <c r="J15" i="5"/>
  <c r="I55" i="6" s="1"/>
  <c r="J11" i="5"/>
  <c r="I36" i="6" s="1"/>
  <c r="L36" i="6" s="1"/>
  <c r="J7" i="5"/>
  <c r="I20" i="6" s="1"/>
  <c r="L20" i="6" s="1"/>
  <c r="J3" i="5"/>
  <c r="I12" i="6" s="1"/>
  <c r="L12" i="6" s="1"/>
  <c r="J112" i="5"/>
  <c r="I457" i="6" s="1"/>
  <c r="R210" i="7" s="1"/>
  <c r="J96" i="5"/>
  <c r="J80" i="5"/>
  <c r="I340" i="6" s="1"/>
  <c r="J64" i="5"/>
  <c r="I266" i="6" s="1"/>
  <c r="J48" i="5"/>
  <c r="I211" i="6" s="1"/>
  <c r="J32" i="5"/>
  <c r="I133" i="6" s="1"/>
  <c r="J16" i="5"/>
  <c r="I69" i="6" s="1"/>
  <c r="L69" i="6" s="1"/>
  <c r="F281" i="6"/>
  <c r="G281" i="6"/>
  <c r="H281" i="6"/>
  <c r="F233" i="6"/>
  <c r="L358" i="6" l="1"/>
  <c r="R111" i="7"/>
  <c r="L283" i="6"/>
  <c r="R36" i="7"/>
  <c r="L212" i="6"/>
  <c r="K35" i="7"/>
  <c r="L346" i="6"/>
  <c r="R99" i="7"/>
  <c r="L363" i="6"/>
  <c r="R116" i="7"/>
  <c r="L299" i="6"/>
  <c r="R52" i="7"/>
  <c r="L364" i="6"/>
  <c r="R117" i="7"/>
  <c r="L328" i="6"/>
  <c r="R81" i="7"/>
  <c r="L184" i="6"/>
  <c r="K7" i="7"/>
  <c r="L327" i="6"/>
  <c r="R80" i="7"/>
  <c r="L211" i="6"/>
  <c r="K34" i="7"/>
  <c r="L255" i="6"/>
  <c r="R8" i="7"/>
  <c r="L336" i="6"/>
  <c r="R89" i="7"/>
  <c r="L198" i="6"/>
  <c r="K21" i="7"/>
  <c r="L330" i="6"/>
  <c r="R83" i="7"/>
  <c r="L192" i="6"/>
  <c r="K15" i="7"/>
  <c r="L335" i="6"/>
  <c r="R88" i="7"/>
  <c r="L266" i="6"/>
  <c r="R19" i="7"/>
  <c r="L280" i="6"/>
  <c r="R33" i="7"/>
  <c r="L272" i="6"/>
  <c r="R25" i="7"/>
  <c r="L248" i="6"/>
  <c r="K71" i="7"/>
  <c r="L279" i="6"/>
  <c r="R32" i="7"/>
  <c r="L357" i="6"/>
  <c r="R110" i="7"/>
  <c r="L340" i="6"/>
  <c r="R93" i="7"/>
  <c r="L309" i="6"/>
  <c r="R62" i="7"/>
  <c r="L315" i="6"/>
  <c r="R68" i="7"/>
  <c r="L224" i="6"/>
  <c r="K47" i="7"/>
  <c r="L300" i="6"/>
  <c r="R53" i="7"/>
  <c r="L368" i="6"/>
  <c r="R121" i="7"/>
  <c r="L245" i="6"/>
  <c r="K68" i="7"/>
  <c r="L238" i="6"/>
  <c r="K61" i="7"/>
  <c r="L318" i="6"/>
  <c r="R71" i="7"/>
  <c r="L243" i="6"/>
  <c r="K66" i="7"/>
  <c r="L321" i="6"/>
  <c r="R74" i="7"/>
  <c r="L206" i="6"/>
  <c r="I418" i="6"/>
  <c r="R171" i="7" s="1"/>
  <c r="L478" i="6"/>
  <c r="L219" i="6"/>
  <c r="L372" i="6"/>
  <c r="L237" i="6"/>
  <c r="I427" i="6"/>
  <c r="R180" i="7" s="1"/>
  <c r="L11" i="6"/>
  <c r="I374" i="6"/>
  <c r="R127" i="7" s="1"/>
  <c r="L18" i="6"/>
  <c r="I377" i="6"/>
  <c r="R130" i="7" s="1"/>
  <c r="L455" i="6"/>
  <c r="L73" i="6"/>
  <c r="I389" i="6"/>
  <c r="R142" i="7" s="1"/>
  <c r="L232" i="6"/>
  <c r="I426" i="6"/>
  <c r="R179" i="7" s="1"/>
  <c r="L488" i="6"/>
  <c r="L451" i="6"/>
  <c r="L55" i="6"/>
  <c r="I387" i="6"/>
  <c r="R140" i="7" s="1"/>
  <c r="L453" i="6"/>
  <c r="L122" i="6"/>
  <c r="I402" i="6"/>
  <c r="R155" i="7" s="1"/>
  <c r="L463" i="6"/>
  <c r="L439" i="6"/>
  <c r="L250" i="6"/>
  <c r="L85" i="6"/>
  <c r="I394" i="6"/>
  <c r="R147" i="7" s="1"/>
  <c r="L458" i="6"/>
  <c r="L454" i="6"/>
  <c r="L19" i="6"/>
  <c r="I378" i="6"/>
  <c r="R131" i="7" s="1"/>
  <c r="L452" i="6"/>
  <c r="L456" i="6"/>
  <c r="L133" i="6"/>
  <c r="I404" i="6"/>
  <c r="R157" i="7" s="1"/>
  <c r="L217" i="6"/>
  <c r="I422" i="6"/>
  <c r="R175" i="7" s="1"/>
  <c r="L457" i="6"/>
  <c r="L475" i="6"/>
  <c r="L207" i="6"/>
  <c r="I419" i="6"/>
  <c r="R172" i="7" s="1"/>
  <c r="L489" i="6"/>
  <c r="L476" i="6"/>
  <c r="L484" i="6"/>
  <c r="L173" i="6"/>
  <c r="I411" i="6"/>
  <c r="R164" i="7" s="1"/>
  <c r="L493" i="6"/>
  <c r="L87" i="6"/>
  <c r="I395" i="6"/>
  <c r="R148" i="7" s="1"/>
  <c r="L461" i="6"/>
  <c r="L479" i="6"/>
  <c r="I123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K52" i="5" s="1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K101" i="5" s="1"/>
  <c r="I102" i="5"/>
  <c r="I103" i="5"/>
  <c r="I104" i="5"/>
  <c r="I105" i="5"/>
  <c r="I106" i="5"/>
  <c r="I107" i="5"/>
  <c r="I108" i="5"/>
  <c r="I109" i="5"/>
  <c r="I110" i="5"/>
  <c r="K110" i="5" s="1"/>
  <c r="I111" i="5"/>
  <c r="I112" i="5"/>
  <c r="I113" i="5"/>
  <c r="I114" i="5"/>
  <c r="I115" i="5"/>
  <c r="I116" i="5"/>
  <c r="I117" i="5"/>
  <c r="I118" i="5"/>
  <c r="I119" i="5"/>
  <c r="I120" i="5"/>
  <c r="I121" i="5"/>
  <c r="I122" i="5"/>
  <c r="I2" i="5"/>
  <c r="L419" i="6" l="1"/>
  <c r="L402" i="6"/>
  <c r="L422" i="6"/>
  <c r="L378" i="6"/>
  <c r="L426" i="6"/>
  <c r="L374" i="6"/>
  <c r="L411" i="6"/>
  <c r="L387" i="6"/>
  <c r="L404" i="6"/>
  <c r="L389" i="6"/>
  <c r="L377" i="6"/>
  <c r="L427" i="6"/>
  <c r="L418" i="6"/>
  <c r="L395" i="6"/>
  <c r="L394" i="6"/>
  <c r="K122" i="5"/>
  <c r="K114" i="5"/>
  <c r="K102" i="5"/>
  <c r="K121" i="5"/>
  <c r="K117" i="5"/>
  <c r="K109" i="5"/>
  <c r="K105" i="5"/>
  <c r="K97" i="5"/>
  <c r="K89" i="5"/>
  <c r="K81" i="5"/>
  <c r="K73" i="5"/>
  <c r="K65" i="5"/>
  <c r="K57" i="5"/>
  <c r="K49" i="5"/>
  <c r="K41" i="5"/>
  <c r="K33" i="5"/>
  <c r="K25" i="5"/>
  <c r="K17" i="5"/>
  <c r="K13" i="5"/>
  <c r="K5" i="5"/>
  <c r="K120" i="5"/>
  <c r="K116" i="5"/>
  <c r="K112" i="5"/>
  <c r="K108" i="5"/>
  <c r="K104" i="5"/>
  <c r="K100" i="5"/>
  <c r="K96" i="5"/>
  <c r="K92" i="5"/>
  <c r="K88" i="5"/>
  <c r="K84" i="5"/>
  <c r="K80" i="5"/>
  <c r="K76" i="5"/>
  <c r="K72" i="5"/>
  <c r="K68" i="5"/>
  <c r="K64" i="5"/>
  <c r="K60" i="5"/>
  <c r="K56" i="5"/>
  <c r="K48" i="5"/>
  <c r="K44" i="5"/>
  <c r="K40" i="5"/>
  <c r="K36" i="5"/>
  <c r="K32" i="5"/>
  <c r="K28" i="5"/>
  <c r="K24" i="5"/>
  <c r="K20" i="5"/>
  <c r="K16" i="5"/>
  <c r="K12" i="5"/>
  <c r="K8" i="5"/>
  <c r="K4" i="5"/>
  <c r="K98" i="5"/>
  <c r="K113" i="5"/>
  <c r="K93" i="5"/>
  <c r="K85" i="5"/>
  <c r="K77" i="5"/>
  <c r="K69" i="5"/>
  <c r="K61" i="5"/>
  <c r="K53" i="5"/>
  <c r="K45" i="5"/>
  <c r="K37" i="5"/>
  <c r="K29" i="5"/>
  <c r="K21" i="5"/>
  <c r="K9" i="5"/>
  <c r="K2" i="5"/>
  <c r="K119" i="5"/>
  <c r="K115" i="5"/>
  <c r="K111" i="5"/>
  <c r="K107" i="5"/>
  <c r="K103" i="5"/>
  <c r="K99" i="5"/>
  <c r="K95" i="5"/>
  <c r="K91" i="5"/>
  <c r="K87" i="5"/>
  <c r="K83" i="5"/>
  <c r="K79" i="5"/>
  <c r="K75" i="5"/>
  <c r="K71" i="5"/>
  <c r="K67" i="5"/>
  <c r="K63" i="5"/>
  <c r="K59" i="5"/>
  <c r="K55" i="5"/>
  <c r="K51" i="5"/>
  <c r="K47" i="5"/>
  <c r="K43" i="5"/>
  <c r="K39" i="5"/>
  <c r="K35" i="5"/>
  <c r="K31" i="5"/>
  <c r="K27" i="5"/>
  <c r="K23" i="5"/>
  <c r="K19" i="5"/>
  <c r="K15" i="5"/>
  <c r="K11" i="5"/>
  <c r="K7" i="5"/>
  <c r="K3" i="5"/>
  <c r="K118" i="5"/>
  <c r="K106" i="5"/>
  <c r="K94" i="5"/>
  <c r="K90" i="5"/>
  <c r="K86" i="5"/>
  <c r="K82" i="5"/>
  <c r="K78" i="5"/>
  <c r="K74" i="5"/>
  <c r="K70" i="5"/>
  <c r="K66" i="5"/>
  <c r="K62" i="5"/>
  <c r="K58" i="5"/>
  <c r="K54" i="5"/>
  <c r="K50" i="5"/>
  <c r="K46" i="5"/>
  <c r="K42" i="5"/>
  <c r="K38" i="5"/>
  <c r="K34" i="5"/>
  <c r="K30" i="5"/>
  <c r="K26" i="5"/>
  <c r="K22" i="5"/>
  <c r="K18" i="5"/>
  <c r="K14" i="5"/>
  <c r="K10" i="5"/>
  <c r="K6" i="5"/>
  <c r="K123" i="5"/>
  <c r="O4" i="7"/>
  <c r="P4" i="7"/>
  <c r="Q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5" i="7"/>
  <c r="C65" i="7"/>
  <c r="B66" i="7"/>
  <c r="C66" i="7"/>
  <c r="B67" i="7"/>
  <c r="C67" i="7"/>
  <c r="B68" i="7"/>
  <c r="C68" i="7"/>
  <c r="B69" i="7"/>
  <c r="C69" i="7"/>
  <c r="B70" i="7"/>
  <c r="C70" i="7"/>
  <c r="B71" i="7"/>
  <c r="C71" i="7"/>
  <c r="B72" i="7"/>
  <c r="C72" i="7"/>
  <c r="B73" i="7"/>
  <c r="C73" i="7"/>
  <c r="B74" i="7"/>
  <c r="C74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B106" i="7"/>
  <c r="C106" i="7"/>
  <c r="B107" i="7"/>
  <c r="C107" i="7"/>
  <c r="B108" i="7"/>
  <c r="C108" i="7"/>
  <c r="B109" i="7"/>
  <c r="C109" i="7"/>
  <c r="B110" i="7"/>
  <c r="C110" i="7"/>
  <c r="B111" i="7"/>
  <c r="C111" i="7"/>
  <c r="B112" i="7"/>
  <c r="C112" i="7"/>
  <c r="B113" i="7"/>
  <c r="C113" i="7"/>
  <c r="B114" i="7"/>
  <c r="C114" i="7"/>
  <c r="B115" i="7"/>
  <c r="C115" i="7"/>
  <c r="B116" i="7"/>
  <c r="C116" i="7"/>
  <c r="B117" i="7"/>
  <c r="C117" i="7"/>
  <c r="B118" i="7"/>
  <c r="C118" i="7"/>
  <c r="B119" i="7"/>
  <c r="C119" i="7"/>
  <c r="B120" i="7"/>
  <c r="C120" i="7"/>
  <c r="B121" i="7"/>
  <c r="C121" i="7"/>
  <c r="B122" i="7"/>
  <c r="C122" i="7"/>
  <c r="B123" i="7"/>
  <c r="C123" i="7"/>
  <c r="B124" i="7"/>
  <c r="C124" i="7"/>
  <c r="B125" i="7"/>
  <c r="C125" i="7"/>
  <c r="B126" i="7"/>
  <c r="C126" i="7"/>
  <c r="B127" i="7"/>
  <c r="C127" i="7"/>
  <c r="B128" i="7"/>
  <c r="C128" i="7"/>
  <c r="B129" i="7"/>
  <c r="C129" i="7"/>
  <c r="B130" i="7"/>
  <c r="C130" i="7"/>
  <c r="B131" i="7"/>
  <c r="C131" i="7"/>
  <c r="B132" i="7"/>
  <c r="C132" i="7"/>
  <c r="B133" i="7"/>
  <c r="C133" i="7"/>
  <c r="B134" i="7"/>
  <c r="C134" i="7"/>
  <c r="B135" i="7"/>
  <c r="C135" i="7"/>
  <c r="B136" i="7"/>
  <c r="C136" i="7"/>
  <c r="B137" i="7"/>
  <c r="C137" i="7"/>
  <c r="B138" i="7"/>
  <c r="C138" i="7"/>
  <c r="B139" i="7"/>
  <c r="C139" i="7"/>
  <c r="B140" i="7"/>
  <c r="C140" i="7"/>
  <c r="B141" i="7"/>
  <c r="C141" i="7"/>
  <c r="B142" i="7"/>
  <c r="C142" i="7"/>
  <c r="B143" i="7"/>
  <c r="C143" i="7"/>
  <c r="B144" i="7"/>
  <c r="C144" i="7"/>
  <c r="B145" i="7"/>
  <c r="C145" i="7"/>
  <c r="B146" i="7"/>
  <c r="C146" i="7"/>
  <c r="B147" i="7"/>
  <c r="C147" i="7"/>
  <c r="B148" i="7"/>
  <c r="C148" i="7"/>
  <c r="B149" i="7"/>
  <c r="C149" i="7"/>
  <c r="B150" i="7"/>
  <c r="C150" i="7"/>
  <c r="B151" i="7"/>
  <c r="C151" i="7"/>
  <c r="B152" i="7"/>
  <c r="C152" i="7"/>
  <c r="B153" i="7"/>
  <c r="C153" i="7"/>
  <c r="B154" i="7"/>
  <c r="C154" i="7"/>
  <c r="B155" i="7"/>
  <c r="C155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5" i="7"/>
  <c r="C165" i="7"/>
  <c r="B166" i="7"/>
  <c r="C166" i="7"/>
  <c r="B167" i="7"/>
  <c r="C167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  <c r="C176" i="7"/>
  <c r="B177" i="7"/>
  <c r="C177" i="7"/>
  <c r="B178" i="7"/>
  <c r="C178" i="7"/>
  <c r="B179" i="7"/>
  <c r="C179" i="7"/>
  <c r="B180" i="7"/>
  <c r="C180" i="7"/>
  <c r="B181" i="7"/>
  <c r="C181" i="7"/>
  <c r="F19" i="7" l="1"/>
  <c r="H4" i="7" l="1"/>
  <c r="I4" i="7"/>
  <c r="J4" i="7"/>
  <c r="B4" i="7"/>
  <c r="C4" i="7"/>
  <c r="A4" i="7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2" i="2"/>
  <c r="O4" i="3" l="1"/>
  <c r="P4" i="3" s="1"/>
  <c r="I4" i="6" s="1"/>
  <c r="O5" i="3"/>
  <c r="P5" i="3" s="1"/>
  <c r="I5" i="6" s="1"/>
  <c r="O6" i="3"/>
  <c r="P6" i="3" s="1"/>
  <c r="I6" i="6" s="1"/>
  <c r="O7" i="3"/>
  <c r="P7" i="3" s="1"/>
  <c r="I7" i="6" s="1"/>
  <c r="O8" i="3"/>
  <c r="P8" i="3" s="1"/>
  <c r="I8" i="6" s="1"/>
  <c r="O9" i="3"/>
  <c r="P9" i="3" s="1"/>
  <c r="I9" i="6" s="1"/>
  <c r="O10" i="3"/>
  <c r="P10" i="3" s="1"/>
  <c r="I10" i="6" s="1"/>
  <c r="O11" i="3"/>
  <c r="P11" i="3" s="1"/>
  <c r="I13" i="6" s="1"/>
  <c r="O12" i="3"/>
  <c r="P12" i="3" s="1"/>
  <c r="I15" i="6" s="1"/>
  <c r="O13" i="3"/>
  <c r="P13" i="3" s="1"/>
  <c r="I16" i="6" s="1"/>
  <c r="O14" i="3"/>
  <c r="P14" i="3" s="1"/>
  <c r="I17" i="6" s="1"/>
  <c r="O15" i="3"/>
  <c r="P15" i="3" s="1"/>
  <c r="I22" i="6" s="1"/>
  <c r="O16" i="3"/>
  <c r="P16" i="3" s="1"/>
  <c r="I23" i="6" s="1"/>
  <c r="O17" i="3"/>
  <c r="P17" i="3" s="1"/>
  <c r="I24" i="6" s="1"/>
  <c r="O18" i="3"/>
  <c r="P18" i="3" s="1"/>
  <c r="I25" i="6" s="1"/>
  <c r="O19" i="3"/>
  <c r="P19" i="3" s="1"/>
  <c r="I27" i="6" s="1"/>
  <c r="O20" i="3"/>
  <c r="P20" i="3" s="1"/>
  <c r="I28" i="6" s="1"/>
  <c r="O21" i="3"/>
  <c r="P21" i="3" s="1"/>
  <c r="I30" i="6" s="1"/>
  <c r="O22" i="3"/>
  <c r="P22" i="3" s="1"/>
  <c r="I31" i="6" s="1"/>
  <c r="O23" i="3"/>
  <c r="P23" i="3" s="1"/>
  <c r="I32" i="6" s="1"/>
  <c r="O24" i="3"/>
  <c r="P24" i="3" s="1"/>
  <c r="I33" i="6" s="1"/>
  <c r="O25" i="3"/>
  <c r="P25" i="3" s="1"/>
  <c r="I34" i="6" s="1"/>
  <c r="O26" i="3"/>
  <c r="P26" i="3" s="1"/>
  <c r="I35" i="6" s="1"/>
  <c r="O27" i="3"/>
  <c r="P27" i="3" s="1"/>
  <c r="I37" i="6" s="1"/>
  <c r="O28" i="3"/>
  <c r="P28" i="3" s="1"/>
  <c r="I39" i="6" s="1"/>
  <c r="O29" i="3"/>
  <c r="P29" i="3" s="1"/>
  <c r="I40" i="6" s="1"/>
  <c r="O30" i="3"/>
  <c r="P30" i="3" s="1"/>
  <c r="I41" i="6" s="1"/>
  <c r="O31" i="3"/>
  <c r="P31" i="3" s="1"/>
  <c r="I42" i="6" s="1"/>
  <c r="O32" i="3"/>
  <c r="P32" i="3" s="1"/>
  <c r="I43" i="6" s="1"/>
  <c r="O33" i="3"/>
  <c r="P33" i="3" s="1"/>
  <c r="I44" i="6" s="1"/>
  <c r="O34" i="3"/>
  <c r="P34" i="3" s="1"/>
  <c r="I46" i="6" s="1"/>
  <c r="O35" i="3"/>
  <c r="P35" i="3" s="1"/>
  <c r="I47" i="6" s="1"/>
  <c r="O36" i="3"/>
  <c r="P36" i="3" s="1"/>
  <c r="I48" i="6" s="1"/>
  <c r="O37" i="3"/>
  <c r="P37" i="3" s="1"/>
  <c r="I49" i="6" s="1"/>
  <c r="O38" i="3"/>
  <c r="P38" i="3" s="1"/>
  <c r="I50" i="6" s="1"/>
  <c r="O39" i="3"/>
  <c r="P39" i="3" s="1"/>
  <c r="I51" i="6" s="1"/>
  <c r="O40" i="3"/>
  <c r="P40" i="3" s="1"/>
  <c r="I53" i="6" s="1"/>
  <c r="O41" i="3"/>
  <c r="P41" i="3" s="1"/>
  <c r="I54" i="6" s="1"/>
  <c r="O42" i="3"/>
  <c r="P42" i="3" s="1"/>
  <c r="I56" i="6" s="1"/>
  <c r="O43" i="3"/>
  <c r="P43" i="3" s="1"/>
  <c r="I57" i="6" s="1"/>
  <c r="O44" i="3"/>
  <c r="P44" i="3" s="1"/>
  <c r="I58" i="6" s="1"/>
  <c r="O45" i="3"/>
  <c r="P45" i="3" s="1"/>
  <c r="I59" i="6" s="1"/>
  <c r="O46" i="3"/>
  <c r="P46" i="3" s="1"/>
  <c r="I60" i="6" s="1"/>
  <c r="O47" i="3"/>
  <c r="P47" i="3" s="1"/>
  <c r="I61" i="6" s="1"/>
  <c r="O48" i="3"/>
  <c r="P48" i="3" s="1"/>
  <c r="I62" i="6" s="1"/>
  <c r="O49" i="3"/>
  <c r="P49" i="3" s="1"/>
  <c r="I63" i="6" s="1"/>
  <c r="O50" i="3"/>
  <c r="P50" i="3" s="1"/>
  <c r="I64" i="6" s="1"/>
  <c r="O51" i="3"/>
  <c r="P51" i="3" s="1"/>
  <c r="I65" i="6" s="1"/>
  <c r="O52" i="3"/>
  <c r="P52" i="3" s="1"/>
  <c r="I66" i="6" s="1"/>
  <c r="O53" i="3"/>
  <c r="P53" i="3" s="1"/>
  <c r="I67" i="6" s="1"/>
  <c r="O54" i="3"/>
  <c r="P54" i="3" s="1"/>
  <c r="I68" i="6" s="1"/>
  <c r="O55" i="3"/>
  <c r="P55" i="3" s="1"/>
  <c r="I70" i="6" s="1"/>
  <c r="O56" i="3"/>
  <c r="P56" i="3" s="1"/>
  <c r="I71" i="6" s="1"/>
  <c r="O57" i="3"/>
  <c r="P57" i="3" s="1"/>
  <c r="I72" i="6" s="1"/>
  <c r="O58" i="3"/>
  <c r="P58" i="3" s="1"/>
  <c r="I74" i="6" s="1"/>
  <c r="O59" i="3"/>
  <c r="P59" i="3" s="1"/>
  <c r="I75" i="6" s="1"/>
  <c r="O60" i="3"/>
  <c r="P60" i="3" s="1"/>
  <c r="I78" i="6" s="1"/>
  <c r="O61" i="3"/>
  <c r="P61" i="3" s="1"/>
  <c r="I80" i="6" s="1"/>
  <c r="O62" i="3"/>
  <c r="P62" i="3" s="1"/>
  <c r="I81" i="6" s="1"/>
  <c r="O63" i="3"/>
  <c r="P63" i="3" s="1"/>
  <c r="I82" i="6" s="1"/>
  <c r="O64" i="3"/>
  <c r="P64" i="3" s="1"/>
  <c r="I83" i="6" s="1"/>
  <c r="O65" i="3"/>
  <c r="P65" i="3" s="1"/>
  <c r="I86" i="6" s="1"/>
  <c r="O66" i="3"/>
  <c r="P66" i="3" s="1"/>
  <c r="I88" i="6" s="1"/>
  <c r="O67" i="3"/>
  <c r="P67" i="3" s="1"/>
  <c r="I89" i="6" s="1"/>
  <c r="O68" i="3"/>
  <c r="P68" i="3" s="1"/>
  <c r="I90" i="6" s="1"/>
  <c r="O69" i="3"/>
  <c r="P69" i="3" s="1"/>
  <c r="I91" i="6" s="1"/>
  <c r="O70" i="3"/>
  <c r="P70" i="3" s="1"/>
  <c r="I92" i="6" s="1"/>
  <c r="O71" i="3"/>
  <c r="P71" i="3" s="1"/>
  <c r="I95" i="6" s="1"/>
  <c r="O72" i="3"/>
  <c r="P72" i="3" s="1"/>
  <c r="I97" i="6" s="1"/>
  <c r="O73" i="3"/>
  <c r="P73" i="3" s="1"/>
  <c r="I100" i="6" s="1"/>
  <c r="O74" i="3"/>
  <c r="P74" i="3" s="1"/>
  <c r="I101" i="6" s="1"/>
  <c r="O75" i="3"/>
  <c r="P75" i="3" s="1"/>
  <c r="I102" i="6" s="1"/>
  <c r="O76" i="3"/>
  <c r="P76" i="3" s="1"/>
  <c r="I103" i="6" s="1"/>
  <c r="O77" i="3"/>
  <c r="P77" i="3" s="1"/>
  <c r="I104" i="6" s="1"/>
  <c r="O78" i="3"/>
  <c r="P78" i="3" s="1"/>
  <c r="I105" i="6" s="1"/>
  <c r="O79" i="3"/>
  <c r="P79" i="3" s="1"/>
  <c r="I106" i="6" s="1"/>
  <c r="O80" i="3"/>
  <c r="P80" i="3" s="1"/>
  <c r="I107" i="6" s="1"/>
  <c r="O81" i="3"/>
  <c r="P81" i="3" s="1"/>
  <c r="I108" i="6" s="1"/>
  <c r="O82" i="3"/>
  <c r="P82" i="3" s="1"/>
  <c r="I109" i="6" s="1"/>
  <c r="O83" i="3"/>
  <c r="P83" i="3" s="1"/>
  <c r="I110" i="6" s="1"/>
  <c r="O84" i="3"/>
  <c r="P84" i="3" s="1"/>
  <c r="I111" i="6" s="1"/>
  <c r="O85" i="3"/>
  <c r="P85" i="3" s="1"/>
  <c r="I113" i="6" s="1"/>
  <c r="O86" i="3"/>
  <c r="P86" i="3" s="1"/>
  <c r="I114" i="6" s="1"/>
  <c r="O87" i="3"/>
  <c r="P87" i="3" s="1"/>
  <c r="I115" i="6" s="1"/>
  <c r="O88" i="3"/>
  <c r="P88" i="3" s="1"/>
  <c r="I116" i="6" s="1"/>
  <c r="O89" i="3"/>
  <c r="P89" i="3" s="1"/>
  <c r="I117" i="6" s="1"/>
  <c r="O90" i="3"/>
  <c r="P90" i="3" s="1"/>
  <c r="I118" i="6" s="1"/>
  <c r="O91" i="3"/>
  <c r="P91" i="3" s="1"/>
  <c r="I119" i="6" s="1"/>
  <c r="O92" i="3"/>
  <c r="P92" i="3" s="1"/>
  <c r="I120" i="6" s="1"/>
  <c r="O93" i="3"/>
  <c r="P93" i="3" s="1"/>
  <c r="I121" i="6" s="1"/>
  <c r="O94" i="3"/>
  <c r="P94" i="3" s="1"/>
  <c r="I123" i="6" s="1"/>
  <c r="O95" i="3"/>
  <c r="P95" i="3" s="1"/>
  <c r="I124" i="6" s="1"/>
  <c r="O96" i="3"/>
  <c r="P96" i="3" s="1"/>
  <c r="I125" i="6" s="1"/>
  <c r="O97" i="3"/>
  <c r="P97" i="3" s="1"/>
  <c r="I126" i="6" s="1"/>
  <c r="O98" i="3"/>
  <c r="P98" i="3" s="1"/>
  <c r="I127" i="6" s="1"/>
  <c r="O99" i="3"/>
  <c r="P99" i="3" s="1"/>
  <c r="I128" i="6" s="1"/>
  <c r="O100" i="3"/>
  <c r="P100" i="3" s="1"/>
  <c r="I129" i="6" s="1"/>
  <c r="O101" i="3"/>
  <c r="P101" i="3" s="1"/>
  <c r="I131" i="6" s="1"/>
  <c r="O102" i="3"/>
  <c r="P102" i="3" s="1"/>
  <c r="I132" i="6" s="1"/>
  <c r="O103" i="3"/>
  <c r="P103" i="3" s="1"/>
  <c r="I134" i="6" s="1"/>
  <c r="O104" i="3"/>
  <c r="P104" i="3" s="1"/>
  <c r="I135" i="6" s="1"/>
  <c r="O105" i="3"/>
  <c r="P105" i="3" s="1"/>
  <c r="I136" i="6" s="1"/>
  <c r="O106" i="3"/>
  <c r="P106" i="3" s="1"/>
  <c r="I138" i="6" s="1"/>
  <c r="O107" i="3"/>
  <c r="P107" i="3" s="1"/>
  <c r="I139" i="6" s="1"/>
  <c r="O108" i="3"/>
  <c r="P108" i="3" s="1"/>
  <c r="I140" i="6" s="1"/>
  <c r="O109" i="3"/>
  <c r="P109" i="3" s="1"/>
  <c r="I141" i="6" s="1"/>
  <c r="O110" i="3"/>
  <c r="P110" i="3" s="1"/>
  <c r="I142" i="6" s="1"/>
  <c r="O111" i="3"/>
  <c r="P111" i="3" s="1"/>
  <c r="I143" i="6" s="1"/>
  <c r="O112" i="3"/>
  <c r="P112" i="3" s="1"/>
  <c r="I144" i="6" s="1"/>
  <c r="O113" i="3"/>
  <c r="P113" i="3" s="1"/>
  <c r="I145" i="6" s="1"/>
  <c r="O114" i="3"/>
  <c r="P114" i="3" s="1"/>
  <c r="I146" i="6" s="1"/>
  <c r="O115" i="3"/>
  <c r="P115" i="3" s="1"/>
  <c r="I147" i="6" s="1"/>
  <c r="O116" i="3"/>
  <c r="P116" i="3" s="1"/>
  <c r="I148" i="6" s="1"/>
  <c r="O117" i="3"/>
  <c r="P117" i="3" s="1"/>
  <c r="I149" i="6" s="1"/>
  <c r="O118" i="3"/>
  <c r="P118" i="3" s="1"/>
  <c r="I150" i="6" s="1"/>
  <c r="O119" i="3"/>
  <c r="P119" i="3" s="1"/>
  <c r="I152" i="6" s="1"/>
  <c r="O120" i="3"/>
  <c r="P120" i="3" s="1"/>
  <c r="I153" i="6" s="1"/>
  <c r="O121" i="3"/>
  <c r="P121" i="3" s="1"/>
  <c r="I154" i="6" s="1"/>
  <c r="O122" i="3"/>
  <c r="P122" i="3" s="1"/>
  <c r="I156" i="6" s="1"/>
  <c r="O123" i="3"/>
  <c r="P123" i="3" s="1"/>
  <c r="I157" i="6" s="1"/>
  <c r="O124" i="3"/>
  <c r="P124" i="3" s="1"/>
  <c r="I158" i="6" s="1"/>
  <c r="O125" i="3"/>
  <c r="P125" i="3" s="1"/>
  <c r="I159" i="6" s="1"/>
  <c r="O126" i="3"/>
  <c r="P126" i="3" s="1"/>
  <c r="I160" i="6" s="1"/>
  <c r="O127" i="3"/>
  <c r="P127" i="3" s="1"/>
  <c r="I161" i="6" s="1"/>
  <c r="O128" i="3"/>
  <c r="P128" i="3" s="1"/>
  <c r="I162" i="6" s="1"/>
  <c r="O129" i="3"/>
  <c r="P129" i="3" s="1"/>
  <c r="I165" i="6" s="1"/>
  <c r="O130" i="3"/>
  <c r="P130" i="3" s="1"/>
  <c r="I166" i="6" s="1"/>
  <c r="O131" i="3"/>
  <c r="P131" i="3" s="1"/>
  <c r="I167" i="6" s="1"/>
  <c r="O132" i="3"/>
  <c r="P132" i="3" s="1"/>
  <c r="I168" i="6" s="1"/>
  <c r="O133" i="3"/>
  <c r="P133" i="3" s="1"/>
  <c r="I170" i="6" s="1"/>
  <c r="O134" i="3"/>
  <c r="P134" i="3" s="1"/>
  <c r="I171" i="6" s="1"/>
  <c r="O135" i="3"/>
  <c r="P135" i="3" s="1"/>
  <c r="I172" i="6" s="1"/>
  <c r="O136" i="3"/>
  <c r="P136" i="3" s="1"/>
  <c r="I174" i="6" s="1"/>
  <c r="O137" i="3"/>
  <c r="P137" i="3" s="1"/>
  <c r="I175" i="6" s="1"/>
  <c r="O138" i="3"/>
  <c r="P138" i="3" s="1"/>
  <c r="I177" i="6" s="1"/>
  <c r="O139" i="3"/>
  <c r="P139" i="3" s="1"/>
  <c r="I178" i="6" s="1"/>
  <c r="O140" i="3"/>
  <c r="P140" i="3" s="1"/>
  <c r="I180" i="6" s="1"/>
  <c r="O141" i="3"/>
  <c r="P141" i="3" s="1"/>
  <c r="I182" i="6" s="1"/>
  <c r="K5" i="7" s="1"/>
  <c r="O142" i="3"/>
  <c r="P142" i="3" s="1"/>
  <c r="I183" i="6" s="1"/>
  <c r="K6" i="7" s="1"/>
  <c r="O143" i="3"/>
  <c r="P143" i="3" s="1"/>
  <c r="I185" i="6" s="1"/>
  <c r="K8" i="7" s="1"/>
  <c r="O144" i="3"/>
  <c r="P144" i="3" s="1"/>
  <c r="I186" i="6" s="1"/>
  <c r="K9" i="7" s="1"/>
  <c r="O145" i="3"/>
  <c r="P145" i="3" s="1"/>
  <c r="I187" i="6" s="1"/>
  <c r="K10" i="7" s="1"/>
  <c r="O146" i="3"/>
  <c r="P146" i="3" s="1"/>
  <c r="I188" i="6" s="1"/>
  <c r="K11" i="7" s="1"/>
  <c r="O147" i="3"/>
  <c r="P147" i="3" s="1"/>
  <c r="I189" i="6" s="1"/>
  <c r="K12" i="7" s="1"/>
  <c r="O148" i="3"/>
  <c r="P148" i="3" s="1"/>
  <c r="I190" i="6" s="1"/>
  <c r="K13" i="7" s="1"/>
  <c r="O149" i="3"/>
  <c r="P149" i="3" s="1"/>
  <c r="I191" i="6" s="1"/>
  <c r="K14" i="7" s="1"/>
  <c r="O150" i="3"/>
  <c r="P150" i="3" s="1"/>
  <c r="I193" i="6" s="1"/>
  <c r="K16" i="7" s="1"/>
  <c r="O151" i="3"/>
  <c r="P151" i="3" s="1"/>
  <c r="I194" i="6" s="1"/>
  <c r="K17" i="7" s="1"/>
  <c r="O152" i="3"/>
  <c r="P152" i="3" s="1"/>
  <c r="I195" i="6" s="1"/>
  <c r="K18" i="7" s="1"/>
  <c r="O153" i="3"/>
  <c r="P153" i="3" s="1"/>
  <c r="I196" i="6" s="1"/>
  <c r="K19" i="7" s="1"/>
  <c r="O154" i="3"/>
  <c r="P154" i="3" s="1"/>
  <c r="I197" i="6" s="1"/>
  <c r="K20" i="7" s="1"/>
  <c r="O155" i="3"/>
  <c r="P155" i="3" s="1"/>
  <c r="I199" i="6" s="1"/>
  <c r="K22" i="7" s="1"/>
  <c r="O156" i="3"/>
  <c r="P156" i="3" s="1"/>
  <c r="I200" i="6" s="1"/>
  <c r="K23" i="7" s="1"/>
  <c r="O157" i="3"/>
  <c r="P157" i="3" s="1"/>
  <c r="I201" i="6" s="1"/>
  <c r="K24" i="7" s="1"/>
  <c r="O158" i="3"/>
  <c r="P158" i="3" s="1"/>
  <c r="I202" i="6" s="1"/>
  <c r="K25" i="7" s="1"/>
  <c r="O159" i="3"/>
  <c r="P159" i="3" s="1"/>
  <c r="I203" i="6" s="1"/>
  <c r="K26" i="7" s="1"/>
  <c r="O160" i="3"/>
  <c r="P160" i="3" s="1"/>
  <c r="I204" i="6" s="1"/>
  <c r="K27" i="7" s="1"/>
  <c r="O161" i="3"/>
  <c r="P161" i="3" s="1"/>
  <c r="I205" i="6" s="1"/>
  <c r="K28" i="7" s="1"/>
  <c r="O162" i="3"/>
  <c r="P162" i="3" s="1"/>
  <c r="I208" i="6" s="1"/>
  <c r="K31" i="7" s="1"/>
  <c r="O163" i="3"/>
  <c r="P163" i="3" s="1"/>
  <c r="I209" i="6" s="1"/>
  <c r="K32" i="7" s="1"/>
  <c r="O164" i="3"/>
  <c r="P164" i="3" s="1"/>
  <c r="I210" i="6" s="1"/>
  <c r="K33" i="7" s="1"/>
  <c r="O165" i="3"/>
  <c r="P165" i="3" s="1"/>
  <c r="I213" i="6" s="1"/>
  <c r="K36" i="7" s="1"/>
  <c r="O166" i="3"/>
  <c r="P166" i="3" s="1"/>
  <c r="I214" i="6" s="1"/>
  <c r="K37" i="7" s="1"/>
  <c r="O167" i="3"/>
  <c r="P167" i="3" s="1"/>
  <c r="I215" i="6" s="1"/>
  <c r="K38" i="7" s="1"/>
  <c r="O168" i="3"/>
  <c r="P168" i="3" s="1"/>
  <c r="I216" i="6" s="1"/>
  <c r="K39" i="7" s="1"/>
  <c r="O169" i="3"/>
  <c r="P169" i="3" s="1"/>
  <c r="I218" i="6" s="1"/>
  <c r="K41" i="7" s="1"/>
  <c r="O170" i="3"/>
  <c r="P170" i="3" s="1"/>
  <c r="I220" i="6" s="1"/>
  <c r="K43" i="7" s="1"/>
  <c r="O171" i="3"/>
  <c r="P171" i="3" s="1"/>
  <c r="I221" i="6" s="1"/>
  <c r="K44" i="7" s="1"/>
  <c r="O172" i="3"/>
  <c r="P172" i="3" s="1"/>
  <c r="I222" i="6" s="1"/>
  <c r="K45" i="7" s="1"/>
  <c r="O173" i="3"/>
  <c r="P173" i="3" s="1"/>
  <c r="I223" i="6" s="1"/>
  <c r="K46" i="7" s="1"/>
  <c r="O174" i="3"/>
  <c r="P174" i="3" s="1"/>
  <c r="I225" i="6" s="1"/>
  <c r="K48" i="7" s="1"/>
  <c r="O175" i="3"/>
  <c r="P175" i="3" s="1"/>
  <c r="I226" i="6" s="1"/>
  <c r="K49" i="7" s="1"/>
  <c r="O176" i="3"/>
  <c r="P176" i="3" s="1"/>
  <c r="I227" i="6" s="1"/>
  <c r="K50" i="7" s="1"/>
  <c r="O177" i="3"/>
  <c r="P177" i="3" s="1"/>
  <c r="I228" i="6" s="1"/>
  <c r="K51" i="7" s="1"/>
  <c r="O178" i="3"/>
  <c r="P178" i="3" s="1"/>
  <c r="I229" i="6" s="1"/>
  <c r="K52" i="7" s="1"/>
  <c r="O179" i="3"/>
  <c r="P179" i="3" s="1"/>
  <c r="I230" i="6" s="1"/>
  <c r="K53" i="7" s="1"/>
  <c r="O180" i="3"/>
  <c r="P180" i="3" s="1"/>
  <c r="I231" i="6" s="1"/>
  <c r="K54" i="7" s="1"/>
  <c r="O181" i="3"/>
  <c r="P181" i="3" s="1"/>
  <c r="I233" i="6" s="1"/>
  <c r="K56" i="7" s="1"/>
  <c r="O182" i="3"/>
  <c r="P182" i="3" s="1"/>
  <c r="I234" i="6" s="1"/>
  <c r="K57" i="7" s="1"/>
  <c r="O183" i="3"/>
  <c r="P183" i="3" s="1"/>
  <c r="I235" i="6" s="1"/>
  <c r="K58" i="7" s="1"/>
  <c r="O184" i="3"/>
  <c r="P184" i="3" s="1"/>
  <c r="I236" i="6" s="1"/>
  <c r="K59" i="7" s="1"/>
  <c r="O185" i="3"/>
  <c r="P185" i="3" s="1"/>
  <c r="I239" i="6" s="1"/>
  <c r="K62" i="7" s="1"/>
  <c r="O186" i="3"/>
  <c r="P186" i="3" s="1"/>
  <c r="I240" i="6" s="1"/>
  <c r="K63" i="7" s="1"/>
  <c r="O187" i="3"/>
  <c r="P187" i="3" s="1"/>
  <c r="I241" i="6" s="1"/>
  <c r="K64" i="7" s="1"/>
  <c r="O188" i="3"/>
  <c r="P188" i="3" s="1"/>
  <c r="I242" i="6" s="1"/>
  <c r="K65" i="7" s="1"/>
  <c r="O189" i="3"/>
  <c r="P189" i="3" s="1"/>
  <c r="I244" i="6" s="1"/>
  <c r="K67" i="7" s="1"/>
  <c r="O190" i="3"/>
  <c r="P190" i="3" s="1"/>
  <c r="I246" i="6" s="1"/>
  <c r="K69" i="7" s="1"/>
  <c r="O191" i="3"/>
  <c r="P191" i="3" s="1"/>
  <c r="I247" i="6" s="1"/>
  <c r="K70" i="7" s="1"/>
  <c r="O192" i="3"/>
  <c r="P192" i="3" s="1"/>
  <c r="I249" i="6" s="1"/>
  <c r="K72" i="7" s="1"/>
  <c r="O193" i="3"/>
  <c r="P193" i="3" s="1"/>
  <c r="I252" i="6" s="1"/>
  <c r="R5" i="7" s="1"/>
  <c r="O194" i="3"/>
  <c r="P194" i="3" s="1"/>
  <c r="I253" i="6" s="1"/>
  <c r="R6" i="7" s="1"/>
  <c r="O195" i="3"/>
  <c r="P195" i="3" s="1"/>
  <c r="I254" i="6" s="1"/>
  <c r="R7" i="7" s="1"/>
  <c r="O196" i="3"/>
  <c r="P196" i="3" s="1"/>
  <c r="I256" i="6" s="1"/>
  <c r="R9" i="7" s="1"/>
  <c r="O197" i="3"/>
  <c r="P197" i="3" s="1"/>
  <c r="I257" i="6" s="1"/>
  <c r="R10" i="7" s="1"/>
  <c r="O198" i="3"/>
  <c r="P198" i="3" s="1"/>
  <c r="I258" i="6" s="1"/>
  <c r="R11" i="7" s="1"/>
  <c r="O199" i="3"/>
  <c r="P199" i="3" s="1"/>
  <c r="I259" i="6" s="1"/>
  <c r="R12" i="7" s="1"/>
  <c r="O200" i="3"/>
  <c r="P200" i="3" s="1"/>
  <c r="I260" i="6" s="1"/>
  <c r="R13" i="7" s="1"/>
  <c r="O201" i="3"/>
  <c r="P201" i="3" s="1"/>
  <c r="I261" i="6" s="1"/>
  <c r="R14" i="7" s="1"/>
  <c r="O202" i="3"/>
  <c r="P202" i="3" s="1"/>
  <c r="I262" i="6" s="1"/>
  <c r="R15" i="7" s="1"/>
  <c r="O203" i="3"/>
  <c r="P203" i="3" s="1"/>
  <c r="I263" i="6" s="1"/>
  <c r="R16" i="7" s="1"/>
  <c r="O204" i="3"/>
  <c r="P204" i="3" s="1"/>
  <c r="I264" i="6" s="1"/>
  <c r="R17" i="7" s="1"/>
  <c r="O205" i="3"/>
  <c r="P205" i="3" s="1"/>
  <c r="I265" i="6" s="1"/>
  <c r="R18" i="7" s="1"/>
  <c r="O206" i="3"/>
  <c r="P206" i="3" s="1"/>
  <c r="I267" i="6" s="1"/>
  <c r="R20" i="7" s="1"/>
  <c r="O207" i="3"/>
  <c r="P207" i="3" s="1"/>
  <c r="I268" i="6" s="1"/>
  <c r="R21" i="7" s="1"/>
  <c r="O208" i="3"/>
  <c r="P208" i="3" s="1"/>
  <c r="I269" i="6" s="1"/>
  <c r="R22" i="7" s="1"/>
  <c r="O209" i="3"/>
  <c r="P209" i="3" s="1"/>
  <c r="I270" i="6" s="1"/>
  <c r="R23" i="7" s="1"/>
  <c r="O210" i="3"/>
  <c r="P210" i="3" s="1"/>
  <c r="I271" i="6" s="1"/>
  <c r="R24" i="7" s="1"/>
  <c r="O211" i="3"/>
  <c r="P211" i="3" s="1"/>
  <c r="I273" i="6" s="1"/>
  <c r="R26" i="7" s="1"/>
  <c r="O212" i="3"/>
  <c r="P212" i="3" s="1"/>
  <c r="I274" i="6" s="1"/>
  <c r="R27" i="7" s="1"/>
  <c r="O213" i="3"/>
  <c r="P213" i="3" s="1"/>
  <c r="I275" i="6" s="1"/>
  <c r="R28" i="7" s="1"/>
  <c r="O214" i="3"/>
  <c r="P214" i="3" s="1"/>
  <c r="I276" i="6" s="1"/>
  <c r="R29" i="7" s="1"/>
  <c r="O215" i="3"/>
  <c r="P215" i="3" s="1"/>
  <c r="I277" i="6" s="1"/>
  <c r="R30" i="7" s="1"/>
  <c r="O216" i="3"/>
  <c r="P216" i="3" s="1"/>
  <c r="I278" i="6" s="1"/>
  <c r="R31" i="7" s="1"/>
  <c r="O217" i="3"/>
  <c r="O218" i="3"/>
  <c r="P218" i="3" s="1"/>
  <c r="I282" i="6" s="1"/>
  <c r="R35" i="7" s="1"/>
  <c r="O219" i="3"/>
  <c r="P219" i="3" s="1"/>
  <c r="I284" i="6" s="1"/>
  <c r="R37" i="7" s="1"/>
  <c r="O220" i="3"/>
  <c r="P220" i="3" s="1"/>
  <c r="I285" i="6" s="1"/>
  <c r="R38" i="7" s="1"/>
  <c r="O221" i="3"/>
  <c r="P221" i="3" s="1"/>
  <c r="I286" i="6" s="1"/>
  <c r="R39" i="7" s="1"/>
  <c r="O222" i="3"/>
  <c r="P222" i="3" s="1"/>
  <c r="I287" i="6" s="1"/>
  <c r="R40" i="7" s="1"/>
  <c r="O223" i="3"/>
  <c r="P223" i="3" s="1"/>
  <c r="I288" i="6" s="1"/>
  <c r="R41" i="7" s="1"/>
  <c r="O224" i="3"/>
  <c r="P224" i="3" s="1"/>
  <c r="I289" i="6" s="1"/>
  <c r="R42" i="7" s="1"/>
  <c r="O225" i="3"/>
  <c r="P225" i="3" s="1"/>
  <c r="I290" i="6" s="1"/>
  <c r="R43" i="7" s="1"/>
  <c r="O226" i="3"/>
  <c r="P226" i="3" s="1"/>
  <c r="I291" i="6" s="1"/>
  <c r="R44" i="7" s="1"/>
  <c r="O227" i="3"/>
  <c r="P227" i="3" s="1"/>
  <c r="I292" i="6" s="1"/>
  <c r="R45" i="7" s="1"/>
  <c r="O228" i="3"/>
  <c r="P228" i="3" s="1"/>
  <c r="I293" i="6" s="1"/>
  <c r="R46" i="7" s="1"/>
  <c r="O229" i="3"/>
  <c r="P229" i="3" s="1"/>
  <c r="I294" i="6" s="1"/>
  <c r="R47" i="7" s="1"/>
  <c r="O230" i="3"/>
  <c r="P230" i="3" s="1"/>
  <c r="I295" i="6" s="1"/>
  <c r="R48" i="7" s="1"/>
  <c r="O231" i="3"/>
  <c r="P231" i="3" s="1"/>
  <c r="I296" i="6" s="1"/>
  <c r="R49" i="7" s="1"/>
  <c r="O232" i="3"/>
  <c r="P232" i="3" s="1"/>
  <c r="I297" i="6" s="1"/>
  <c r="R50" i="7" s="1"/>
  <c r="O233" i="3"/>
  <c r="P233" i="3" s="1"/>
  <c r="I298" i="6" s="1"/>
  <c r="R51" i="7" s="1"/>
  <c r="O234" i="3"/>
  <c r="P234" i="3" s="1"/>
  <c r="I301" i="6" s="1"/>
  <c r="R54" i="7" s="1"/>
  <c r="O235" i="3"/>
  <c r="P235" i="3" s="1"/>
  <c r="I302" i="6" s="1"/>
  <c r="R55" i="7" s="1"/>
  <c r="O236" i="3"/>
  <c r="P236" i="3" s="1"/>
  <c r="I303" i="6" s="1"/>
  <c r="R56" i="7" s="1"/>
  <c r="O237" i="3"/>
  <c r="P237" i="3" s="1"/>
  <c r="I304" i="6" s="1"/>
  <c r="R57" i="7" s="1"/>
  <c r="O238" i="3"/>
  <c r="P238" i="3" s="1"/>
  <c r="I305" i="6" s="1"/>
  <c r="R58" i="7" s="1"/>
  <c r="O239" i="3"/>
  <c r="P239" i="3" s="1"/>
  <c r="I306" i="6" s="1"/>
  <c r="R59" i="7" s="1"/>
  <c r="O240" i="3"/>
  <c r="P240" i="3" s="1"/>
  <c r="I307" i="6" s="1"/>
  <c r="R60" i="7" s="1"/>
  <c r="O241" i="3"/>
  <c r="P241" i="3" s="1"/>
  <c r="I308" i="6" s="1"/>
  <c r="R61" i="7" s="1"/>
  <c r="O242" i="3"/>
  <c r="P242" i="3" s="1"/>
  <c r="I310" i="6" s="1"/>
  <c r="R63" i="7" s="1"/>
  <c r="O243" i="3"/>
  <c r="P243" i="3" s="1"/>
  <c r="I311" i="6" s="1"/>
  <c r="R64" i="7" s="1"/>
  <c r="O244" i="3"/>
  <c r="P244" i="3" s="1"/>
  <c r="I312" i="6" s="1"/>
  <c r="R65" i="7" s="1"/>
  <c r="O245" i="3"/>
  <c r="P245" i="3" s="1"/>
  <c r="I313" i="6" s="1"/>
  <c r="R66" i="7" s="1"/>
  <c r="O246" i="3"/>
  <c r="P246" i="3" s="1"/>
  <c r="I314" i="6" s="1"/>
  <c r="R67" i="7" s="1"/>
  <c r="O247" i="3"/>
  <c r="P247" i="3" s="1"/>
  <c r="I316" i="6" s="1"/>
  <c r="R69" i="7" s="1"/>
  <c r="O248" i="3"/>
  <c r="P248" i="3" s="1"/>
  <c r="I317" i="6" s="1"/>
  <c r="R70" i="7" s="1"/>
  <c r="O249" i="3"/>
  <c r="P249" i="3" s="1"/>
  <c r="I319" i="6" s="1"/>
  <c r="R72" i="7" s="1"/>
  <c r="O250" i="3"/>
  <c r="P250" i="3" s="1"/>
  <c r="I320" i="6" s="1"/>
  <c r="R73" i="7" s="1"/>
  <c r="O251" i="3"/>
  <c r="P251" i="3" s="1"/>
  <c r="I322" i="6" s="1"/>
  <c r="R75" i="7" s="1"/>
  <c r="O252" i="3"/>
  <c r="P252" i="3" s="1"/>
  <c r="I323" i="6" s="1"/>
  <c r="R76" i="7" s="1"/>
  <c r="O253" i="3"/>
  <c r="P253" i="3" s="1"/>
  <c r="I324" i="6" s="1"/>
  <c r="R77" i="7" s="1"/>
  <c r="O254" i="3"/>
  <c r="P254" i="3" s="1"/>
  <c r="I325" i="6" s="1"/>
  <c r="R78" i="7" s="1"/>
  <c r="O255" i="3"/>
  <c r="P255" i="3" s="1"/>
  <c r="I326" i="6" s="1"/>
  <c r="R79" i="7" s="1"/>
  <c r="O256" i="3"/>
  <c r="P256" i="3" s="1"/>
  <c r="I329" i="6" s="1"/>
  <c r="R82" i="7" s="1"/>
  <c r="O257" i="3"/>
  <c r="P257" i="3" s="1"/>
  <c r="I331" i="6" s="1"/>
  <c r="R84" i="7" s="1"/>
  <c r="O258" i="3"/>
  <c r="P258" i="3" s="1"/>
  <c r="I332" i="6" s="1"/>
  <c r="R85" i="7" s="1"/>
  <c r="O259" i="3"/>
  <c r="P259" i="3" s="1"/>
  <c r="I333" i="6" s="1"/>
  <c r="R86" i="7" s="1"/>
  <c r="O260" i="3"/>
  <c r="P260" i="3" s="1"/>
  <c r="I334" i="6" s="1"/>
  <c r="R87" i="7" s="1"/>
  <c r="O261" i="3"/>
  <c r="P261" i="3" s="1"/>
  <c r="I337" i="6" s="1"/>
  <c r="R90" i="7" s="1"/>
  <c r="O262" i="3"/>
  <c r="P262" i="3" s="1"/>
  <c r="I338" i="6" s="1"/>
  <c r="R91" i="7" s="1"/>
  <c r="O263" i="3"/>
  <c r="P263" i="3" s="1"/>
  <c r="I339" i="6" s="1"/>
  <c r="R92" i="7" s="1"/>
  <c r="O264" i="3"/>
  <c r="P264" i="3" s="1"/>
  <c r="I341" i="6" s="1"/>
  <c r="R94" i="7" s="1"/>
  <c r="O265" i="3"/>
  <c r="P265" i="3" s="1"/>
  <c r="I342" i="6" s="1"/>
  <c r="R95" i="7" s="1"/>
  <c r="O266" i="3"/>
  <c r="P266" i="3" s="1"/>
  <c r="I343" i="6" s="1"/>
  <c r="R96" i="7" s="1"/>
  <c r="O267" i="3"/>
  <c r="P267" i="3" s="1"/>
  <c r="I344" i="6" s="1"/>
  <c r="R97" i="7" s="1"/>
  <c r="O268" i="3"/>
  <c r="P268" i="3" s="1"/>
  <c r="I345" i="6" s="1"/>
  <c r="R98" i="7" s="1"/>
  <c r="O269" i="3"/>
  <c r="P269" i="3" s="1"/>
  <c r="I347" i="6" s="1"/>
  <c r="R100" i="7" s="1"/>
  <c r="O270" i="3"/>
  <c r="P270" i="3" s="1"/>
  <c r="I348" i="6" s="1"/>
  <c r="R101" i="7" s="1"/>
  <c r="O271" i="3"/>
  <c r="P271" i="3" s="1"/>
  <c r="I349" i="6" s="1"/>
  <c r="R102" i="7" s="1"/>
  <c r="O272" i="3"/>
  <c r="P272" i="3" s="1"/>
  <c r="I350" i="6" s="1"/>
  <c r="R103" i="7" s="1"/>
  <c r="O273" i="3"/>
  <c r="P273" i="3" s="1"/>
  <c r="I351" i="6" s="1"/>
  <c r="R104" i="7" s="1"/>
  <c r="O274" i="3"/>
  <c r="P274" i="3" s="1"/>
  <c r="I352" i="6" s="1"/>
  <c r="R105" i="7" s="1"/>
  <c r="O275" i="3"/>
  <c r="P275" i="3" s="1"/>
  <c r="I353" i="6" s="1"/>
  <c r="R106" i="7" s="1"/>
  <c r="O276" i="3"/>
  <c r="P276" i="3" s="1"/>
  <c r="I354" i="6" s="1"/>
  <c r="R107" i="7" s="1"/>
  <c r="O277" i="3"/>
  <c r="P277" i="3" s="1"/>
  <c r="I355" i="6" s="1"/>
  <c r="R108" i="7" s="1"/>
  <c r="O278" i="3"/>
  <c r="P278" i="3" s="1"/>
  <c r="I356" i="6" s="1"/>
  <c r="R109" i="7" s="1"/>
  <c r="O279" i="3"/>
  <c r="P279" i="3" s="1"/>
  <c r="I359" i="6" s="1"/>
  <c r="R112" i="7" s="1"/>
  <c r="O280" i="3"/>
  <c r="P280" i="3" s="1"/>
  <c r="I360" i="6" s="1"/>
  <c r="R113" i="7" s="1"/>
  <c r="O281" i="3"/>
  <c r="P281" i="3" s="1"/>
  <c r="I361" i="6" s="1"/>
  <c r="R114" i="7" s="1"/>
  <c r="O282" i="3"/>
  <c r="P282" i="3" s="1"/>
  <c r="I362" i="6" s="1"/>
  <c r="R115" i="7" s="1"/>
  <c r="O283" i="3"/>
  <c r="P283" i="3" s="1"/>
  <c r="I365" i="6" s="1"/>
  <c r="R118" i="7" s="1"/>
  <c r="O284" i="3"/>
  <c r="P284" i="3" s="1"/>
  <c r="I366" i="6" s="1"/>
  <c r="R119" i="7" s="1"/>
  <c r="O285" i="3"/>
  <c r="P285" i="3" s="1"/>
  <c r="I367" i="6" s="1"/>
  <c r="R120" i="7" s="1"/>
  <c r="O286" i="3"/>
  <c r="P286" i="3" s="1"/>
  <c r="I369" i="6" s="1"/>
  <c r="R122" i="7" s="1"/>
  <c r="O287" i="3"/>
  <c r="P287" i="3" s="1"/>
  <c r="I370" i="6" s="1"/>
  <c r="R123" i="7" s="1"/>
  <c r="O288" i="3"/>
  <c r="P288" i="3" s="1"/>
  <c r="I371" i="6" s="1"/>
  <c r="R124" i="7" s="1"/>
  <c r="O289" i="3"/>
  <c r="P289" i="3" s="1"/>
  <c r="I373" i="6" s="1"/>
  <c r="R126" i="7" s="1"/>
  <c r="O290" i="3"/>
  <c r="P290" i="3" s="1"/>
  <c r="I375" i="6" s="1"/>
  <c r="R128" i="7" s="1"/>
  <c r="O291" i="3"/>
  <c r="P291" i="3" s="1"/>
  <c r="I376" i="6" s="1"/>
  <c r="R129" i="7" s="1"/>
  <c r="O292" i="3"/>
  <c r="P292" i="3" s="1"/>
  <c r="I379" i="6" s="1"/>
  <c r="R132" i="7" s="1"/>
  <c r="O293" i="3"/>
  <c r="P293" i="3" s="1"/>
  <c r="I380" i="6" s="1"/>
  <c r="R133" i="7" s="1"/>
  <c r="O294" i="3"/>
  <c r="P294" i="3" s="1"/>
  <c r="I381" i="6" s="1"/>
  <c r="R134" i="7" s="1"/>
  <c r="O295" i="3"/>
  <c r="P295" i="3" s="1"/>
  <c r="I382" i="6" s="1"/>
  <c r="R135" i="7" s="1"/>
  <c r="O296" i="3"/>
  <c r="P296" i="3" s="1"/>
  <c r="I383" i="6" s="1"/>
  <c r="R136" i="7" s="1"/>
  <c r="O297" i="3"/>
  <c r="P297" i="3" s="1"/>
  <c r="I384" i="6" s="1"/>
  <c r="R137" i="7" s="1"/>
  <c r="O298" i="3"/>
  <c r="P298" i="3" s="1"/>
  <c r="I385" i="6" s="1"/>
  <c r="R138" i="7" s="1"/>
  <c r="O299" i="3"/>
  <c r="P299" i="3" s="1"/>
  <c r="I386" i="6" s="1"/>
  <c r="R139" i="7" s="1"/>
  <c r="O300" i="3"/>
  <c r="P300" i="3" s="1"/>
  <c r="I388" i="6" s="1"/>
  <c r="R141" i="7" s="1"/>
  <c r="O301" i="3"/>
  <c r="P301" i="3" s="1"/>
  <c r="I390" i="6" s="1"/>
  <c r="R143" i="7" s="1"/>
  <c r="O302" i="3"/>
  <c r="P302" i="3" s="1"/>
  <c r="I391" i="6" s="1"/>
  <c r="R144" i="7" s="1"/>
  <c r="O303" i="3"/>
  <c r="P303" i="3" s="1"/>
  <c r="I392" i="6" s="1"/>
  <c r="R145" i="7" s="1"/>
  <c r="O304" i="3"/>
  <c r="P304" i="3" s="1"/>
  <c r="I393" i="6" s="1"/>
  <c r="R146" i="7" s="1"/>
  <c r="O305" i="3"/>
  <c r="P305" i="3" s="1"/>
  <c r="I396" i="6" s="1"/>
  <c r="R149" i="7" s="1"/>
  <c r="O306" i="3"/>
  <c r="P306" i="3" s="1"/>
  <c r="I397" i="6" s="1"/>
  <c r="R150" i="7" s="1"/>
  <c r="O307" i="3"/>
  <c r="P307" i="3" s="1"/>
  <c r="I398" i="6" s="1"/>
  <c r="R151" i="7" s="1"/>
  <c r="O308" i="3"/>
  <c r="P308" i="3" s="1"/>
  <c r="I399" i="6" s="1"/>
  <c r="R152" i="7" s="1"/>
  <c r="O309" i="3"/>
  <c r="P309" i="3" s="1"/>
  <c r="I400" i="6" s="1"/>
  <c r="R153" i="7" s="1"/>
  <c r="O310" i="3"/>
  <c r="P310" i="3" s="1"/>
  <c r="I401" i="6" s="1"/>
  <c r="R154" i="7" s="1"/>
  <c r="O311" i="3"/>
  <c r="P311" i="3" s="1"/>
  <c r="I403" i="6" s="1"/>
  <c r="R156" i="7" s="1"/>
  <c r="O312" i="3"/>
  <c r="P312" i="3" s="1"/>
  <c r="I405" i="6" s="1"/>
  <c r="R158" i="7" s="1"/>
  <c r="O313" i="3"/>
  <c r="P313" i="3" s="1"/>
  <c r="I406" i="6" s="1"/>
  <c r="R159" i="7" s="1"/>
  <c r="O314" i="3"/>
  <c r="P314" i="3" s="1"/>
  <c r="I407" i="6" s="1"/>
  <c r="R160" i="7" s="1"/>
  <c r="O315" i="3"/>
  <c r="P315" i="3" s="1"/>
  <c r="I408" i="6" s="1"/>
  <c r="R161" i="7" s="1"/>
  <c r="O316" i="3"/>
  <c r="P316" i="3" s="1"/>
  <c r="I409" i="6" s="1"/>
  <c r="R162" i="7" s="1"/>
  <c r="O317" i="3"/>
  <c r="P317" i="3" s="1"/>
  <c r="I410" i="6" s="1"/>
  <c r="R163" i="7" s="1"/>
  <c r="O318" i="3"/>
  <c r="P318" i="3" s="1"/>
  <c r="I412" i="6" s="1"/>
  <c r="R165" i="7" s="1"/>
  <c r="O319" i="3"/>
  <c r="P319" i="3" s="1"/>
  <c r="I413" i="6" s="1"/>
  <c r="R166" i="7" s="1"/>
  <c r="O320" i="3"/>
  <c r="P320" i="3" s="1"/>
  <c r="I414" i="6" s="1"/>
  <c r="R167" i="7" s="1"/>
  <c r="O321" i="3"/>
  <c r="P321" i="3" s="1"/>
  <c r="I415" i="6" s="1"/>
  <c r="R168" i="7" s="1"/>
  <c r="O322" i="3"/>
  <c r="P322" i="3" s="1"/>
  <c r="I416" i="6" s="1"/>
  <c r="R169" i="7" s="1"/>
  <c r="O323" i="3"/>
  <c r="P323" i="3" s="1"/>
  <c r="I417" i="6" s="1"/>
  <c r="R170" i="7" s="1"/>
  <c r="O324" i="3"/>
  <c r="P324" i="3" s="1"/>
  <c r="I420" i="6" s="1"/>
  <c r="R173" i="7" s="1"/>
  <c r="O325" i="3"/>
  <c r="P325" i="3" s="1"/>
  <c r="I421" i="6" s="1"/>
  <c r="R174" i="7" s="1"/>
  <c r="O326" i="3"/>
  <c r="P326" i="3" s="1"/>
  <c r="I423" i="6" s="1"/>
  <c r="R176" i="7" s="1"/>
  <c r="O327" i="3"/>
  <c r="P327" i="3" s="1"/>
  <c r="I424" i="6" s="1"/>
  <c r="R177" i="7" s="1"/>
  <c r="O328" i="3"/>
  <c r="P328" i="3" s="1"/>
  <c r="I425" i="6" s="1"/>
  <c r="R178" i="7" s="1"/>
  <c r="O329" i="3"/>
  <c r="P329" i="3" s="1"/>
  <c r="I428" i="6" s="1"/>
  <c r="R181" i="7" s="1"/>
  <c r="O330" i="3"/>
  <c r="P330" i="3" s="1"/>
  <c r="I429" i="6" s="1"/>
  <c r="R182" i="7" s="1"/>
  <c r="O331" i="3"/>
  <c r="P331" i="3" s="1"/>
  <c r="I430" i="6" s="1"/>
  <c r="R183" i="7" s="1"/>
  <c r="O332" i="3"/>
  <c r="P332" i="3" s="1"/>
  <c r="I431" i="6" s="1"/>
  <c r="R184" i="7" s="1"/>
  <c r="O333" i="3"/>
  <c r="P333" i="3" s="1"/>
  <c r="I432" i="6" s="1"/>
  <c r="R185" i="7" s="1"/>
  <c r="O334" i="3"/>
  <c r="P334" i="3" s="1"/>
  <c r="I433" i="6" s="1"/>
  <c r="R186" i="7" s="1"/>
  <c r="O335" i="3"/>
  <c r="P335" i="3" s="1"/>
  <c r="I434" i="6" s="1"/>
  <c r="R187" i="7" s="1"/>
  <c r="O336" i="3"/>
  <c r="P336" i="3" s="1"/>
  <c r="I435" i="6" s="1"/>
  <c r="R188" i="7" s="1"/>
  <c r="O337" i="3"/>
  <c r="P337" i="3" s="1"/>
  <c r="I436" i="6" s="1"/>
  <c r="R189" i="7" s="1"/>
  <c r="O338" i="3"/>
  <c r="P338" i="3" s="1"/>
  <c r="I437" i="6" s="1"/>
  <c r="R190" i="7" s="1"/>
  <c r="O339" i="3"/>
  <c r="P339" i="3" s="1"/>
  <c r="I438" i="6" s="1"/>
  <c r="R191" i="7" s="1"/>
  <c r="O340" i="3"/>
  <c r="P340" i="3" s="1"/>
  <c r="I440" i="6" s="1"/>
  <c r="R193" i="7" s="1"/>
  <c r="O341" i="3"/>
  <c r="P341" i="3" s="1"/>
  <c r="I441" i="6" s="1"/>
  <c r="R194" i="7" s="1"/>
  <c r="O342" i="3"/>
  <c r="P342" i="3" s="1"/>
  <c r="I442" i="6" s="1"/>
  <c r="R195" i="7" s="1"/>
  <c r="O343" i="3"/>
  <c r="P343" i="3" s="1"/>
  <c r="I443" i="6" s="1"/>
  <c r="R196" i="7" s="1"/>
  <c r="O344" i="3"/>
  <c r="P344" i="3" s="1"/>
  <c r="I444" i="6" s="1"/>
  <c r="R197" i="7" s="1"/>
  <c r="O345" i="3"/>
  <c r="P345" i="3" s="1"/>
  <c r="I445" i="6" s="1"/>
  <c r="R198" i="7" s="1"/>
  <c r="O346" i="3"/>
  <c r="P346" i="3" s="1"/>
  <c r="I446" i="6" s="1"/>
  <c r="R199" i="7" s="1"/>
  <c r="O347" i="3"/>
  <c r="P347" i="3" s="1"/>
  <c r="I447" i="6" s="1"/>
  <c r="R200" i="7" s="1"/>
  <c r="O348" i="3"/>
  <c r="P348" i="3" s="1"/>
  <c r="I448" i="6" s="1"/>
  <c r="R201" i="7" s="1"/>
  <c r="O349" i="3"/>
  <c r="P349" i="3" s="1"/>
  <c r="I449" i="6" s="1"/>
  <c r="R202" i="7" s="1"/>
  <c r="O350" i="3"/>
  <c r="P350" i="3" s="1"/>
  <c r="I450" i="6" s="1"/>
  <c r="R203" i="7" s="1"/>
  <c r="O351" i="3"/>
  <c r="P351" i="3" s="1"/>
  <c r="I459" i="6" s="1"/>
  <c r="R212" i="7" s="1"/>
  <c r="O352" i="3"/>
  <c r="P352" i="3" s="1"/>
  <c r="I460" i="6" s="1"/>
  <c r="R213" i="7" s="1"/>
  <c r="O353" i="3"/>
  <c r="P353" i="3" s="1"/>
  <c r="I462" i="6" s="1"/>
  <c r="R215" i="7" s="1"/>
  <c r="O354" i="3"/>
  <c r="P354" i="3" s="1"/>
  <c r="I464" i="6" s="1"/>
  <c r="R217" i="7" s="1"/>
  <c r="O355" i="3"/>
  <c r="P355" i="3" s="1"/>
  <c r="I465" i="6" s="1"/>
  <c r="R218" i="7" s="1"/>
  <c r="O356" i="3"/>
  <c r="P356" i="3" s="1"/>
  <c r="I466" i="6" s="1"/>
  <c r="R219" i="7" s="1"/>
  <c r="O357" i="3"/>
  <c r="P357" i="3" s="1"/>
  <c r="I467" i="6" s="1"/>
  <c r="R220" i="7" s="1"/>
  <c r="O358" i="3"/>
  <c r="P358" i="3" s="1"/>
  <c r="I468" i="6" s="1"/>
  <c r="R221" i="7" s="1"/>
  <c r="O359" i="3"/>
  <c r="P359" i="3" s="1"/>
  <c r="I469" i="6" s="1"/>
  <c r="R222" i="7" s="1"/>
  <c r="O360" i="3"/>
  <c r="P360" i="3" s="1"/>
  <c r="I470" i="6" s="1"/>
  <c r="R223" i="7" s="1"/>
  <c r="O361" i="3"/>
  <c r="P361" i="3" s="1"/>
  <c r="I471" i="6" s="1"/>
  <c r="R224" i="7" s="1"/>
  <c r="O362" i="3"/>
  <c r="P362" i="3" s="1"/>
  <c r="I472" i="6" s="1"/>
  <c r="R225" i="7" s="1"/>
  <c r="O363" i="3"/>
  <c r="P363" i="3" s="1"/>
  <c r="I473" i="6" s="1"/>
  <c r="R226" i="7" s="1"/>
  <c r="O364" i="3"/>
  <c r="P364" i="3" s="1"/>
  <c r="I474" i="6" s="1"/>
  <c r="R227" i="7" s="1"/>
  <c r="O365" i="3"/>
  <c r="P365" i="3" s="1"/>
  <c r="I477" i="6" s="1"/>
  <c r="R230" i="7" s="1"/>
  <c r="O366" i="3"/>
  <c r="P366" i="3" s="1"/>
  <c r="I480" i="6" s="1"/>
  <c r="R233" i="7" s="1"/>
  <c r="O367" i="3"/>
  <c r="P367" i="3" s="1"/>
  <c r="I481" i="6" s="1"/>
  <c r="R234" i="7" s="1"/>
  <c r="O368" i="3"/>
  <c r="P368" i="3" s="1"/>
  <c r="I482" i="6" s="1"/>
  <c r="R235" i="7" s="1"/>
  <c r="O369" i="3"/>
  <c r="P369" i="3" s="1"/>
  <c r="I483" i="6" s="1"/>
  <c r="R236" i="7" s="1"/>
  <c r="O370" i="3"/>
  <c r="P370" i="3" s="1"/>
  <c r="I485" i="6" s="1"/>
  <c r="R238" i="7" s="1"/>
  <c r="O371" i="3"/>
  <c r="P371" i="3" s="1"/>
  <c r="I486" i="6" s="1"/>
  <c r="R239" i="7" s="1"/>
  <c r="O372" i="3"/>
  <c r="P372" i="3" s="1"/>
  <c r="I487" i="6" s="1"/>
  <c r="R240" i="7" s="1"/>
  <c r="O373" i="3"/>
  <c r="P373" i="3" s="1"/>
  <c r="I490" i="6" s="1"/>
  <c r="R243" i="7" s="1"/>
  <c r="O374" i="3"/>
  <c r="P374" i="3" s="1"/>
  <c r="I491" i="6" s="1"/>
  <c r="R244" i="7" s="1"/>
  <c r="O375" i="3"/>
  <c r="P375" i="3" s="1"/>
  <c r="I492" i="6" s="1"/>
  <c r="R245" i="7" s="1"/>
  <c r="P217" i="3" l="1"/>
  <c r="I281" i="6" s="1"/>
  <c r="J281" i="6"/>
  <c r="S34" i="7" s="1"/>
  <c r="O3" i="3"/>
  <c r="F4" i="6"/>
  <c r="F5" i="6"/>
  <c r="F6" i="6"/>
  <c r="F7" i="6"/>
  <c r="F8" i="6"/>
  <c r="F9" i="6"/>
  <c r="F10" i="6"/>
  <c r="F13" i="6"/>
  <c r="F15" i="6"/>
  <c r="F16" i="6"/>
  <c r="F17" i="6"/>
  <c r="F22" i="6"/>
  <c r="F23" i="6"/>
  <c r="F24" i="6"/>
  <c r="F25" i="6"/>
  <c r="F27" i="6"/>
  <c r="F28" i="6"/>
  <c r="F30" i="6"/>
  <c r="F31" i="6"/>
  <c r="F32" i="6"/>
  <c r="F33" i="6"/>
  <c r="F34" i="6"/>
  <c r="F35" i="6"/>
  <c r="F37" i="6"/>
  <c r="F39" i="6"/>
  <c r="F40" i="6"/>
  <c r="F41" i="6"/>
  <c r="F42" i="6"/>
  <c r="F43" i="6"/>
  <c r="F44" i="6"/>
  <c r="F46" i="6"/>
  <c r="F47" i="6"/>
  <c r="F48" i="6"/>
  <c r="F49" i="6"/>
  <c r="F50" i="6"/>
  <c r="F51" i="6"/>
  <c r="F53" i="6"/>
  <c r="F54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70" i="6"/>
  <c r="F71" i="6"/>
  <c r="F72" i="6"/>
  <c r="F74" i="6"/>
  <c r="F75" i="6"/>
  <c r="F78" i="6"/>
  <c r="F80" i="6"/>
  <c r="F81" i="6"/>
  <c r="F82" i="6"/>
  <c r="F83" i="6"/>
  <c r="F86" i="6"/>
  <c r="F88" i="6"/>
  <c r="F89" i="6"/>
  <c r="F90" i="6"/>
  <c r="F91" i="6"/>
  <c r="F92" i="6"/>
  <c r="F95" i="6"/>
  <c r="F97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3" i="6"/>
  <c r="F114" i="6"/>
  <c r="F115" i="6"/>
  <c r="F116" i="6"/>
  <c r="F117" i="6"/>
  <c r="F118" i="6"/>
  <c r="F119" i="6"/>
  <c r="F120" i="6"/>
  <c r="F121" i="6"/>
  <c r="F123" i="6"/>
  <c r="F124" i="6"/>
  <c r="F125" i="6"/>
  <c r="F126" i="6"/>
  <c r="F127" i="6"/>
  <c r="F128" i="6"/>
  <c r="F129" i="6"/>
  <c r="F131" i="6"/>
  <c r="F132" i="6"/>
  <c r="F134" i="6"/>
  <c r="F135" i="6"/>
  <c r="F136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2" i="6"/>
  <c r="F153" i="6"/>
  <c r="F154" i="6"/>
  <c r="F156" i="6"/>
  <c r="F157" i="6"/>
  <c r="F158" i="6"/>
  <c r="F159" i="6"/>
  <c r="F160" i="6"/>
  <c r="F161" i="6"/>
  <c r="F162" i="6"/>
  <c r="F165" i="6"/>
  <c r="F166" i="6"/>
  <c r="F167" i="6"/>
  <c r="F168" i="6"/>
  <c r="F170" i="6"/>
  <c r="F171" i="6"/>
  <c r="F172" i="6"/>
  <c r="F174" i="6"/>
  <c r="F175" i="6"/>
  <c r="F177" i="6"/>
  <c r="F178" i="6"/>
  <c r="F180" i="6"/>
  <c r="F182" i="6"/>
  <c r="F183" i="6"/>
  <c r="F185" i="6"/>
  <c r="F186" i="6"/>
  <c r="F187" i="6"/>
  <c r="F188" i="6"/>
  <c r="F189" i="6"/>
  <c r="F190" i="6"/>
  <c r="F191" i="6"/>
  <c r="F193" i="6"/>
  <c r="F194" i="6"/>
  <c r="F195" i="6"/>
  <c r="F196" i="6"/>
  <c r="F197" i="6"/>
  <c r="F199" i="6"/>
  <c r="F200" i="6"/>
  <c r="F201" i="6"/>
  <c r="F202" i="6"/>
  <c r="F203" i="6"/>
  <c r="F204" i="6"/>
  <c r="F205" i="6"/>
  <c r="F208" i="6"/>
  <c r="F209" i="6"/>
  <c r="F210" i="6"/>
  <c r="F213" i="6"/>
  <c r="F214" i="6"/>
  <c r="F215" i="6"/>
  <c r="F216" i="6"/>
  <c r="F218" i="6"/>
  <c r="F220" i="6"/>
  <c r="F221" i="6"/>
  <c r="F222" i="6"/>
  <c r="F223" i="6"/>
  <c r="F225" i="6"/>
  <c r="F226" i="6"/>
  <c r="F227" i="6"/>
  <c r="F228" i="6"/>
  <c r="F229" i="6"/>
  <c r="F230" i="6"/>
  <c r="F231" i="6"/>
  <c r="F234" i="6"/>
  <c r="F235" i="6"/>
  <c r="F236" i="6"/>
  <c r="F239" i="6"/>
  <c r="F240" i="6"/>
  <c r="F241" i="6"/>
  <c r="F242" i="6"/>
  <c r="F244" i="6"/>
  <c r="F246" i="6"/>
  <c r="F247" i="6"/>
  <c r="F249" i="6"/>
  <c r="F252" i="6"/>
  <c r="F253" i="6"/>
  <c r="F254" i="6"/>
  <c r="F256" i="6"/>
  <c r="F257" i="6"/>
  <c r="F258" i="6"/>
  <c r="F259" i="6"/>
  <c r="F260" i="6"/>
  <c r="F261" i="6"/>
  <c r="F262" i="6"/>
  <c r="F263" i="6"/>
  <c r="F264" i="6"/>
  <c r="F265" i="6"/>
  <c r="F267" i="6"/>
  <c r="F268" i="6"/>
  <c r="F269" i="6"/>
  <c r="F270" i="6"/>
  <c r="F271" i="6"/>
  <c r="F273" i="6"/>
  <c r="F274" i="6"/>
  <c r="F275" i="6"/>
  <c r="F276" i="6"/>
  <c r="F277" i="6"/>
  <c r="F278" i="6"/>
  <c r="F282" i="6"/>
  <c r="L282" i="6" s="1"/>
  <c r="F284" i="6"/>
  <c r="L284" i="6" s="1"/>
  <c r="F285" i="6"/>
  <c r="L285" i="6" s="1"/>
  <c r="F286" i="6"/>
  <c r="L286" i="6" s="1"/>
  <c r="F287" i="6"/>
  <c r="L287" i="6" s="1"/>
  <c r="F288" i="6"/>
  <c r="L288" i="6" s="1"/>
  <c r="F289" i="6"/>
  <c r="L289" i="6" s="1"/>
  <c r="F290" i="6"/>
  <c r="L290" i="6" s="1"/>
  <c r="F291" i="6"/>
  <c r="L291" i="6" s="1"/>
  <c r="F292" i="6"/>
  <c r="L292" i="6" s="1"/>
  <c r="F293" i="6"/>
  <c r="L293" i="6" s="1"/>
  <c r="F294" i="6"/>
  <c r="L294" i="6" s="1"/>
  <c r="F295" i="6"/>
  <c r="L295" i="6" s="1"/>
  <c r="F296" i="6"/>
  <c r="L296" i="6" s="1"/>
  <c r="F297" i="6"/>
  <c r="L297" i="6" s="1"/>
  <c r="F298" i="6"/>
  <c r="L298" i="6" s="1"/>
  <c r="F301" i="6"/>
  <c r="L301" i="6" s="1"/>
  <c r="F302" i="6"/>
  <c r="L302" i="6" s="1"/>
  <c r="F303" i="6"/>
  <c r="L303" i="6" s="1"/>
  <c r="F304" i="6"/>
  <c r="L304" i="6" s="1"/>
  <c r="F305" i="6"/>
  <c r="L305" i="6" s="1"/>
  <c r="F306" i="6"/>
  <c r="L306" i="6" s="1"/>
  <c r="F307" i="6"/>
  <c r="L307" i="6" s="1"/>
  <c r="F308" i="6"/>
  <c r="L308" i="6" s="1"/>
  <c r="F310" i="6"/>
  <c r="L310" i="6" s="1"/>
  <c r="F311" i="6"/>
  <c r="F312" i="6"/>
  <c r="L312" i="6" s="1"/>
  <c r="F313" i="6"/>
  <c r="L313" i="6" s="1"/>
  <c r="F314" i="6"/>
  <c r="L314" i="6" s="1"/>
  <c r="F316" i="6"/>
  <c r="L316" i="6" s="1"/>
  <c r="F317" i="6"/>
  <c r="L317" i="6" s="1"/>
  <c r="F319" i="6"/>
  <c r="L319" i="6" s="1"/>
  <c r="F320" i="6"/>
  <c r="L320" i="6" s="1"/>
  <c r="F322" i="6"/>
  <c r="L322" i="6" s="1"/>
  <c r="F323" i="6"/>
  <c r="L323" i="6" s="1"/>
  <c r="F324" i="6"/>
  <c r="L324" i="6" s="1"/>
  <c r="F325" i="6"/>
  <c r="L325" i="6" s="1"/>
  <c r="F326" i="6"/>
  <c r="L326" i="6" s="1"/>
  <c r="F329" i="6"/>
  <c r="L329" i="6" s="1"/>
  <c r="F331" i="6"/>
  <c r="L331" i="6" s="1"/>
  <c r="F332" i="6"/>
  <c r="L332" i="6" s="1"/>
  <c r="F333" i="6"/>
  <c r="L333" i="6" s="1"/>
  <c r="F334" i="6"/>
  <c r="L334" i="6" s="1"/>
  <c r="F337" i="6"/>
  <c r="L337" i="6" s="1"/>
  <c r="F338" i="6"/>
  <c r="L338" i="6" s="1"/>
  <c r="F339" i="6"/>
  <c r="L339" i="6" s="1"/>
  <c r="F341" i="6"/>
  <c r="L341" i="6" s="1"/>
  <c r="F342" i="6"/>
  <c r="L342" i="6" s="1"/>
  <c r="F343" i="6"/>
  <c r="L343" i="6" s="1"/>
  <c r="F344" i="6"/>
  <c r="L344" i="6" s="1"/>
  <c r="F345" i="6"/>
  <c r="L345" i="6" s="1"/>
  <c r="F347" i="6"/>
  <c r="L347" i="6" s="1"/>
  <c r="F348" i="6"/>
  <c r="L348" i="6" s="1"/>
  <c r="F349" i="6"/>
  <c r="L349" i="6" s="1"/>
  <c r="F350" i="6"/>
  <c r="L350" i="6" s="1"/>
  <c r="F351" i="6"/>
  <c r="L351" i="6" s="1"/>
  <c r="F352" i="6"/>
  <c r="L352" i="6" s="1"/>
  <c r="F353" i="6"/>
  <c r="L353" i="6" s="1"/>
  <c r="F354" i="6"/>
  <c r="L354" i="6" s="1"/>
  <c r="F355" i="6"/>
  <c r="L355" i="6" s="1"/>
  <c r="F356" i="6"/>
  <c r="L356" i="6" s="1"/>
  <c r="F359" i="6"/>
  <c r="L359" i="6" s="1"/>
  <c r="F360" i="6"/>
  <c r="L360" i="6" s="1"/>
  <c r="F361" i="6"/>
  <c r="L361" i="6" s="1"/>
  <c r="F362" i="6"/>
  <c r="L362" i="6" s="1"/>
  <c r="F365" i="6"/>
  <c r="L365" i="6" s="1"/>
  <c r="F366" i="6"/>
  <c r="L366" i="6" s="1"/>
  <c r="F367" i="6"/>
  <c r="L367" i="6" s="1"/>
  <c r="F369" i="6"/>
  <c r="L369" i="6" s="1"/>
  <c r="F370" i="6"/>
  <c r="L370" i="6" s="1"/>
  <c r="F371" i="6"/>
  <c r="L371" i="6" s="1"/>
  <c r="F373" i="6"/>
  <c r="L373" i="6" s="1"/>
  <c r="F375" i="6"/>
  <c r="L375" i="6" s="1"/>
  <c r="F376" i="6"/>
  <c r="L376" i="6" s="1"/>
  <c r="F379" i="6"/>
  <c r="L379" i="6" s="1"/>
  <c r="F380" i="6"/>
  <c r="L380" i="6" s="1"/>
  <c r="F381" i="6"/>
  <c r="L381" i="6" s="1"/>
  <c r="F382" i="6"/>
  <c r="L382" i="6" s="1"/>
  <c r="F383" i="6"/>
  <c r="L383" i="6" s="1"/>
  <c r="F384" i="6"/>
  <c r="L384" i="6" s="1"/>
  <c r="F385" i="6"/>
  <c r="L385" i="6" s="1"/>
  <c r="F386" i="6"/>
  <c r="L386" i="6" s="1"/>
  <c r="F388" i="6"/>
  <c r="L388" i="6" s="1"/>
  <c r="F390" i="6"/>
  <c r="L390" i="6" s="1"/>
  <c r="F391" i="6"/>
  <c r="L391" i="6" s="1"/>
  <c r="F392" i="6"/>
  <c r="L392" i="6" s="1"/>
  <c r="F393" i="6"/>
  <c r="L393" i="6" s="1"/>
  <c r="F396" i="6"/>
  <c r="L396" i="6" s="1"/>
  <c r="F397" i="6"/>
  <c r="L397" i="6" s="1"/>
  <c r="F398" i="6"/>
  <c r="L398" i="6" s="1"/>
  <c r="F399" i="6"/>
  <c r="L399" i="6" s="1"/>
  <c r="F400" i="6"/>
  <c r="L400" i="6" s="1"/>
  <c r="F401" i="6"/>
  <c r="L401" i="6" s="1"/>
  <c r="F403" i="6"/>
  <c r="L403" i="6" s="1"/>
  <c r="F405" i="6"/>
  <c r="L405" i="6" s="1"/>
  <c r="F406" i="6"/>
  <c r="L406" i="6" s="1"/>
  <c r="F407" i="6"/>
  <c r="L407" i="6" s="1"/>
  <c r="F408" i="6"/>
  <c r="L408" i="6" s="1"/>
  <c r="F409" i="6"/>
  <c r="L409" i="6" s="1"/>
  <c r="F410" i="6"/>
  <c r="L410" i="6" s="1"/>
  <c r="F412" i="6"/>
  <c r="L412" i="6" s="1"/>
  <c r="F413" i="6"/>
  <c r="L413" i="6" s="1"/>
  <c r="F414" i="6"/>
  <c r="L414" i="6" s="1"/>
  <c r="F415" i="6"/>
  <c r="L415" i="6" s="1"/>
  <c r="F416" i="6"/>
  <c r="L416" i="6" s="1"/>
  <c r="F417" i="6"/>
  <c r="L417" i="6" s="1"/>
  <c r="F420" i="6"/>
  <c r="L420" i="6" s="1"/>
  <c r="F421" i="6"/>
  <c r="L421" i="6" s="1"/>
  <c r="F423" i="6"/>
  <c r="L423" i="6" s="1"/>
  <c r="F424" i="6"/>
  <c r="L424" i="6" s="1"/>
  <c r="F425" i="6"/>
  <c r="L425" i="6" s="1"/>
  <c r="F428" i="6"/>
  <c r="L428" i="6" s="1"/>
  <c r="F429" i="6"/>
  <c r="L429" i="6" s="1"/>
  <c r="F430" i="6"/>
  <c r="L430" i="6" s="1"/>
  <c r="F431" i="6"/>
  <c r="L431" i="6" s="1"/>
  <c r="F432" i="6"/>
  <c r="L432" i="6" s="1"/>
  <c r="F433" i="6"/>
  <c r="L433" i="6" s="1"/>
  <c r="F434" i="6"/>
  <c r="L434" i="6" s="1"/>
  <c r="F435" i="6"/>
  <c r="L435" i="6" s="1"/>
  <c r="F436" i="6"/>
  <c r="L436" i="6" s="1"/>
  <c r="F437" i="6"/>
  <c r="L437" i="6" s="1"/>
  <c r="F438" i="6"/>
  <c r="L438" i="6" s="1"/>
  <c r="F440" i="6"/>
  <c r="L440" i="6" s="1"/>
  <c r="F441" i="6"/>
  <c r="L441" i="6" s="1"/>
  <c r="F442" i="6"/>
  <c r="L442" i="6" s="1"/>
  <c r="F443" i="6"/>
  <c r="L443" i="6" s="1"/>
  <c r="F444" i="6"/>
  <c r="L444" i="6" s="1"/>
  <c r="F445" i="6"/>
  <c r="L445" i="6" s="1"/>
  <c r="F446" i="6"/>
  <c r="L446" i="6" s="1"/>
  <c r="F447" i="6"/>
  <c r="L447" i="6" s="1"/>
  <c r="F448" i="6"/>
  <c r="L448" i="6" s="1"/>
  <c r="F449" i="6"/>
  <c r="L449" i="6" s="1"/>
  <c r="F450" i="6"/>
  <c r="L450" i="6" s="1"/>
  <c r="F459" i="6"/>
  <c r="L459" i="6" s="1"/>
  <c r="F460" i="6"/>
  <c r="L460" i="6" s="1"/>
  <c r="F462" i="6"/>
  <c r="L462" i="6" s="1"/>
  <c r="F464" i="6"/>
  <c r="L464" i="6" s="1"/>
  <c r="F465" i="6"/>
  <c r="L465" i="6" s="1"/>
  <c r="F466" i="6"/>
  <c r="L466" i="6" s="1"/>
  <c r="F467" i="6"/>
  <c r="L467" i="6" s="1"/>
  <c r="F468" i="6"/>
  <c r="L468" i="6" s="1"/>
  <c r="F469" i="6"/>
  <c r="L469" i="6" s="1"/>
  <c r="F470" i="6"/>
  <c r="L470" i="6" s="1"/>
  <c r="F471" i="6"/>
  <c r="L471" i="6" s="1"/>
  <c r="F472" i="6"/>
  <c r="L472" i="6" s="1"/>
  <c r="F473" i="6"/>
  <c r="L473" i="6" s="1"/>
  <c r="F474" i="6"/>
  <c r="L474" i="6" s="1"/>
  <c r="F477" i="6"/>
  <c r="L477" i="6" s="1"/>
  <c r="F480" i="6"/>
  <c r="L480" i="6" s="1"/>
  <c r="F481" i="6"/>
  <c r="L481" i="6" s="1"/>
  <c r="F482" i="6"/>
  <c r="L482" i="6" s="1"/>
  <c r="F483" i="6"/>
  <c r="L483" i="6" s="1"/>
  <c r="F485" i="6"/>
  <c r="L485" i="6" s="1"/>
  <c r="F486" i="6"/>
  <c r="L486" i="6" s="1"/>
  <c r="F487" i="6"/>
  <c r="L487" i="6" s="1"/>
  <c r="F490" i="6"/>
  <c r="L490" i="6" s="1"/>
  <c r="F491" i="6"/>
  <c r="L491" i="6" s="1"/>
  <c r="F492" i="6"/>
  <c r="L492" i="6" s="1"/>
  <c r="F3" i="6"/>
  <c r="F5" i="7"/>
  <c r="F6" i="7"/>
  <c r="F7" i="7"/>
  <c r="F8" i="7"/>
  <c r="F9" i="7"/>
  <c r="F10" i="7"/>
  <c r="F11" i="7"/>
  <c r="J13" i="6"/>
  <c r="E12" i="7" s="1"/>
  <c r="F12" i="7"/>
  <c r="J15" i="6"/>
  <c r="E13" i="7" s="1"/>
  <c r="F13" i="7"/>
  <c r="F14" i="7"/>
  <c r="J17" i="6"/>
  <c r="E15" i="7" s="1"/>
  <c r="F15" i="7"/>
  <c r="F16" i="7"/>
  <c r="F17" i="7"/>
  <c r="F18" i="7"/>
  <c r="J25" i="6"/>
  <c r="E19" i="7" s="1"/>
  <c r="J27" i="6"/>
  <c r="E20" i="7" s="1"/>
  <c r="F20" i="7"/>
  <c r="J28" i="6"/>
  <c r="E21" i="7" s="1"/>
  <c r="F21" i="7"/>
  <c r="J30" i="6"/>
  <c r="E22" i="7" s="1"/>
  <c r="F22" i="7"/>
  <c r="F23" i="7"/>
  <c r="F24" i="7"/>
  <c r="F25" i="7"/>
  <c r="F26" i="7"/>
  <c r="J35" i="6"/>
  <c r="E27" i="7" s="1"/>
  <c r="F27" i="7"/>
  <c r="F28" i="7"/>
  <c r="F29" i="7"/>
  <c r="J40" i="6"/>
  <c r="E30" i="7" s="1"/>
  <c r="F30" i="7"/>
  <c r="F31" i="7"/>
  <c r="F32" i="7"/>
  <c r="F33" i="7"/>
  <c r="F34" i="7"/>
  <c r="F35" i="7"/>
  <c r="F36" i="7"/>
  <c r="J48" i="6"/>
  <c r="E37" i="7" s="1"/>
  <c r="F37" i="7"/>
  <c r="F38" i="7"/>
  <c r="J50" i="6"/>
  <c r="E39" i="7" s="1"/>
  <c r="F39" i="7"/>
  <c r="F40" i="7"/>
  <c r="F41" i="7"/>
  <c r="F42" i="7"/>
  <c r="F43" i="7"/>
  <c r="F44" i="7"/>
  <c r="F45" i="7"/>
  <c r="J59" i="6"/>
  <c r="E46" i="7" s="1"/>
  <c r="F46" i="7"/>
  <c r="F47" i="7"/>
  <c r="F48" i="7"/>
  <c r="F49" i="7"/>
  <c r="F50" i="7"/>
  <c r="F51" i="7"/>
  <c r="F52" i="7"/>
  <c r="J66" i="6"/>
  <c r="E53" i="7" s="1"/>
  <c r="F53" i="7"/>
  <c r="F54" i="7"/>
  <c r="F55" i="7"/>
  <c r="J70" i="6"/>
  <c r="E56" i="7" s="1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J91" i="6"/>
  <c r="E70" i="7" s="1"/>
  <c r="F70" i="7"/>
  <c r="F71" i="7"/>
  <c r="F72" i="7"/>
  <c r="F73" i="7"/>
  <c r="J100" i="6"/>
  <c r="E74" i="7" s="1"/>
  <c r="F74" i="7"/>
  <c r="F75" i="7"/>
  <c r="F76" i="7"/>
  <c r="J103" i="6"/>
  <c r="E77" i="7" s="1"/>
  <c r="F77" i="7"/>
  <c r="J104" i="6"/>
  <c r="E78" i="7" s="1"/>
  <c r="F78" i="7"/>
  <c r="F79" i="7"/>
  <c r="J106" i="6"/>
  <c r="E80" i="7" s="1"/>
  <c r="F80" i="7"/>
  <c r="F81" i="7"/>
  <c r="F82" i="7"/>
  <c r="F83" i="7"/>
  <c r="F84" i="7"/>
  <c r="J111" i="6"/>
  <c r="E85" i="7" s="1"/>
  <c r="F85" i="7"/>
  <c r="J113" i="6"/>
  <c r="E86" i="7" s="1"/>
  <c r="F86" i="7"/>
  <c r="F87" i="7"/>
  <c r="J115" i="6"/>
  <c r="E88" i="7" s="1"/>
  <c r="F88" i="7"/>
  <c r="F89" i="7"/>
  <c r="F90" i="7"/>
  <c r="F91" i="7"/>
  <c r="F92" i="7"/>
  <c r="F93" i="7"/>
  <c r="J121" i="6"/>
  <c r="E94" i="7" s="1"/>
  <c r="F94" i="7"/>
  <c r="J123" i="6"/>
  <c r="E95" i="7" s="1"/>
  <c r="F95" i="7"/>
  <c r="F96" i="7"/>
  <c r="J125" i="6"/>
  <c r="E97" i="7" s="1"/>
  <c r="F97" i="7"/>
  <c r="F98" i="7"/>
  <c r="J127" i="6"/>
  <c r="E99" i="7" s="1"/>
  <c r="F99" i="7"/>
  <c r="J128" i="6"/>
  <c r="E100" i="7" s="1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J144" i="6"/>
  <c r="E113" i="7" s="1"/>
  <c r="F113" i="7"/>
  <c r="F114" i="7"/>
  <c r="F115" i="7"/>
  <c r="F116" i="7"/>
  <c r="F117" i="7"/>
  <c r="F118" i="7"/>
  <c r="F119" i="7"/>
  <c r="F120" i="7"/>
  <c r="F121" i="7"/>
  <c r="F122" i="7"/>
  <c r="J156" i="6"/>
  <c r="E123" i="7" s="1"/>
  <c r="F123" i="7"/>
  <c r="F124" i="7"/>
  <c r="F125" i="7"/>
  <c r="F126" i="7"/>
  <c r="F127" i="7"/>
  <c r="F128" i="7"/>
  <c r="F129" i="7"/>
  <c r="F130" i="7"/>
  <c r="J166" i="6"/>
  <c r="E131" i="7" s="1"/>
  <c r="F131" i="7"/>
  <c r="F132" i="7"/>
  <c r="F133" i="7"/>
  <c r="J170" i="6"/>
  <c r="E134" i="7" s="1"/>
  <c r="F134" i="7"/>
  <c r="F135" i="7"/>
  <c r="F136" i="7"/>
  <c r="F137" i="7"/>
  <c r="J175" i="6"/>
  <c r="E138" i="7" s="1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J194" i="6"/>
  <c r="F152" i="7"/>
  <c r="F153" i="7"/>
  <c r="F154" i="7"/>
  <c r="F155" i="7"/>
  <c r="J199" i="6"/>
  <c r="F156" i="7"/>
  <c r="F157" i="7"/>
  <c r="F158" i="7"/>
  <c r="F159" i="7"/>
  <c r="F160" i="7"/>
  <c r="F161" i="7"/>
  <c r="F162" i="7"/>
  <c r="F163" i="7"/>
  <c r="J209" i="6"/>
  <c r="F164" i="7"/>
  <c r="J210" i="6"/>
  <c r="F165" i="7"/>
  <c r="F166" i="7"/>
  <c r="F167" i="7"/>
  <c r="F168" i="7"/>
  <c r="F169" i="7"/>
  <c r="J218" i="6"/>
  <c r="F170" i="7"/>
  <c r="F171" i="7"/>
  <c r="F172" i="7"/>
  <c r="F173" i="7"/>
  <c r="J223" i="6"/>
  <c r="F174" i="7"/>
  <c r="F175" i="7"/>
  <c r="F176" i="7"/>
  <c r="J227" i="6"/>
  <c r="F177" i="7"/>
  <c r="F178" i="7"/>
  <c r="F179" i="7"/>
  <c r="J230" i="6"/>
  <c r="F180" i="7"/>
  <c r="F181" i="7"/>
  <c r="M4" i="7"/>
  <c r="J236" i="6"/>
  <c r="L59" i="7" s="1"/>
  <c r="J249" i="6"/>
  <c r="L72" i="7" s="1"/>
  <c r="J258" i="6"/>
  <c r="S11" i="7" s="1"/>
  <c r="J267" i="6"/>
  <c r="S20" i="7" s="1"/>
  <c r="J268" i="6"/>
  <c r="S21" i="7" s="1"/>
  <c r="J273" i="6"/>
  <c r="S26" i="7" s="1"/>
  <c r="J274" i="6"/>
  <c r="S27" i="7" s="1"/>
  <c r="J284" i="6"/>
  <c r="S37" i="7" s="1"/>
  <c r="J288" i="6"/>
  <c r="S41" i="7" s="1"/>
  <c r="J290" i="6"/>
  <c r="S43" i="7" s="1"/>
  <c r="J298" i="6"/>
  <c r="S51" i="7" s="1"/>
  <c r="J305" i="6"/>
  <c r="S58" i="7" s="1"/>
  <c r="J306" i="6"/>
  <c r="S59" i="7" s="1"/>
  <c r="J312" i="6"/>
  <c r="S65" i="7" s="1"/>
  <c r="J314" i="6"/>
  <c r="S67" i="7" s="1"/>
  <c r="J319" i="6"/>
  <c r="S72" i="7" s="1"/>
  <c r="J322" i="6"/>
  <c r="S75" i="7" s="1"/>
  <c r="J323" i="6"/>
  <c r="S76" i="7" s="1"/>
  <c r="T4" i="7"/>
  <c r="J329" i="6"/>
  <c r="S82" i="7" s="1"/>
  <c r="J344" i="6"/>
  <c r="S97" i="7" s="1"/>
  <c r="J351" i="6"/>
  <c r="S104" i="7" s="1"/>
  <c r="J360" i="6"/>
  <c r="S113" i="7" s="1"/>
  <c r="J361" i="6"/>
  <c r="S114" i="7" s="1"/>
  <c r="J366" i="6"/>
  <c r="S119" i="7" s="1"/>
  <c r="J388" i="6"/>
  <c r="S141" i="7" s="1"/>
  <c r="J390" i="6"/>
  <c r="S143" i="7" s="1"/>
  <c r="J400" i="6"/>
  <c r="S153" i="7" s="1"/>
  <c r="J408" i="6"/>
  <c r="S161" i="7" s="1"/>
  <c r="J412" i="6"/>
  <c r="S165" i="7" s="1"/>
  <c r="J415" i="6"/>
  <c r="S168" i="7" s="1"/>
  <c r="J424" i="6"/>
  <c r="S177" i="7" s="1"/>
  <c r="J425" i="6"/>
  <c r="S178" i="7" s="1"/>
  <c r="J429" i="6"/>
  <c r="S182" i="7" s="1"/>
  <c r="J434" i="6"/>
  <c r="S187" i="7" s="1"/>
  <c r="J435" i="6"/>
  <c r="S188" i="7" s="1"/>
  <c r="J440" i="6"/>
  <c r="S193" i="7" s="1"/>
  <c r="J446" i="6"/>
  <c r="S199" i="7" s="1"/>
  <c r="J467" i="6"/>
  <c r="S220" i="7" s="1"/>
  <c r="J468" i="6"/>
  <c r="S221" i="7" s="1"/>
  <c r="J473" i="6"/>
  <c r="S226" i="7" s="1"/>
  <c r="J474" i="6"/>
  <c r="S227" i="7" s="1"/>
  <c r="J482" i="6"/>
  <c r="S235" i="7" s="1"/>
  <c r="J487" i="6"/>
  <c r="S240" i="7" s="1"/>
  <c r="J491" i="6"/>
  <c r="S244" i="7" s="1"/>
  <c r="F4" i="7"/>
  <c r="G4" i="6"/>
  <c r="H4" i="6"/>
  <c r="G5" i="6"/>
  <c r="H5" i="6"/>
  <c r="G6" i="6"/>
  <c r="H6" i="6"/>
  <c r="G7" i="6"/>
  <c r="H7" i="6"/>
  <c r="G8" i="6"/>
  <c r="H8" i="6"/>
  <c r="G9" i="6"/>
  <c r="H9" i="6"/>
  <c r="G10" i="6"/>
  <c r="H10" i="6"/>
  <c r="G16" i="6"/>
  <c r="H16" i="6"/>
  <c r="G22" i="6"/>
  <c r="H22" i="6"/>
  <c r="G23" i="6"/>
  <c r="H23" i="6"/>
  <c r="G24" i="6"/>
  <c r="H24" i="6"/>
  <c r="G28" i="6"/>
  <c r="H28" i="6"/>
  <c r="G31" i="6"/>
  <c r="H31" i="6"/>
  <c r="G32" i="6"/>
  <c r="H32" i="6"/>
  <c r="G33" i="6"/>
  <c r="H33" i="6"/>
  <c r="G34" i="6"/>
  <c r="H34" i="6"/>
  <c r="G37" i="6"/>
  <c r="H37" i="6"/>
  <c r="G39" i="6"/>
  <c r="H39" i="6"/>
  <c r="G41" i="6"/>
  <c r="H41" i="6"/>
  <c r="G42" i="6"/>
  <c r="H42" i="6"/>
  <c r="G43" i="6"/>
  <c r="H43" i="6"/>
  <c r="G44" i="6"/>
  <c r="H44" i="6"/>
  <c r="G46" i="6"/>
  <c r="H46" i="6"/>
  <c r="G47" i="6"/>
  <c r="H47" i="6"/>
  <c r="G49" i="6"/>
  <c r="H49" i="6"/>
  <c r="G51" i="6"/>
  <c r="H51" i="6"/>
  <c r="G53" i="6"/>
  <c r="H53" i="6"/>
  <c r="G54" i="6"/>
  <c r="H54" i="6"/>
  <c r="G56" i="6"/>
  <c r="H56" i="6"/>
  <c r="G57" i="6"/>
  <c r="H57" i="6"/>
  <c r="G58" i="6"/>
  <c r="H58" i="6"/>
  <c r="G60" i="6"/>
  <c r="H60" i="6"/>
  <c r="G61" i="6"/>
  <c r="H61" i="6"/>
  <c r="G62" i="6"/>
  <c r="H62" i="6"/>
  <c r="G63" i="6"/>
  <c r="H63" i="6"/>
  <c r="G64" i="6"/>
  <c r="H64" i="6"/>
  <c r="G65" i="6"/>
  <c r="H65" i="6"/>
  <c r="G67" i="6"/>
  <c r="H67" i="6"/>
  <c r="G68" i="6"/>
  <c r="H68" i="6"/>
  <c r="G71" i="6"/>
  <c r="H71" i="6"/>
  <c r="G72" i="6"/>
  <c r="H72" i="6"/>
  <c r="G74" i="6"/>
  <c r="H74" i="6"/>
  <c r="G75" i="6"/>
  <c r="H75" i="6"/>
  <c r="G81" i="6"/>
  <c r="H81" i="6"/>
  <c r="G78" i="6"/>
  <c r="H78" i="6"/>
  <c r="G80" i="6"/>
  <c r="H80" i="6"/>
  <c r="G82" i="6"/>
  <c r="H82" i="6"/>
  <c r="G83" i="6"/>
  <c r="H83" i="6"/>
  <c r="G86" i="6"/>
  <c r="H86" i="6"/>
  <c r="G88" i="6"/>
  <c r="H88" i="6"/>
  <c r="G89" i="6"/>
  <c r="H89" i="6"/>
  <c r="G90" i="6"/>
  <c r="H90" i="6"/>
  <c r="G92" i="6"/>
  <c r="H92" i="6"/>
  <c r="G95" i="6"/>
  <c r="H95" i="6"/>
  <c r="G97" i="6"/>
  <c r="H97" i="6"/>
  <c r="G107" i="6"/>
  <c r="H107" i="6"/>
  <c r="G101" i="6"/>
  <c r="H101" i="6"/>
  <c r="G102" i="6"/>
  <c r="H102" i="6"/>
  <c r="G105" i="6"/>
  <c r="H105" i="6"/>
  <c r="G108" i="6"/>
  <c r="H108" i="6"/>
  <c r="G109" i="6"/>
  <c r="H109" i="6"/>
  <c r="G110" i="6"/>
  <c r="H110" i="6"/>
  <c r="G114" i="6"/>
  <c r="H114" i="6"/>
  <c r="G116" i="6"/>
  <c r="H116" i="6"/>
  <c r="G117" i="6"/>
  <c r="H117" i="6"/>
  <c r="G118" i="6"/>
  <c r="H118" i="6"/>
  <c r="G119" i="6"/>
  <c r="H119" i="6"/>
  <c r="G120" i="6"/>
  <c r="H120" i="6"/>
  <c r="G124" i="6"/>
  <c r="H124" i="6"/>
  <c r="G126" i="6"/>
  <c r="H126" i="6"/>
  <c r="G129" i="6"/>
  <c r="H129" i="6"/>
  <c r="G131" i="6"/>
  <c r="H131" i="6"/>
  <c r="G132" i="6"/>
  <c r="H132" i="6"/>
  <c r="G134" i="6"/>
  <c r="H134" i="6"/>
  <c r="G135" i="6"/>
  <c r="H135" i="6"/>
  <c r="G136" i="6"/>
  <c r="H136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5" i="6"/>
  <c r="H145" i="6"/>
  <c r="G146" i="6"/>
  <c r="H146" i="6"/>
  <c r="G148" i="6"/>
  <c r="H148" i="6"/>
  <c r="G147" i="6"/>
  <c r="H147" i="6"/>
  <c r="G149" i="6"/>
  <c r="H149" i="6"/>
  <c r="G150" i="6"/>
  <c r="H150" i="6"/>
  <c r="G152" i="6"/>
  <c r="H152" i="6"/>
  <c r="G153" i="6"/>
  <c r="H153" i="6"/>
  <c r="G154" i="6"/>
  <c r="H154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5" i="6"/>
  <c r="H165" i="6"/>
  <c r="G167" i="6"/>
  <c r="H167" i="6"/>
  <c r="G168" i="6"/>
  <c r="H168" i="6"/>
  <c r="G171" i="6"/>
  <c r="H171" i="6"/>
  <c r="G172" i="6"/>
  <c r="H172" i="6"/>
  <c r="G174" i="6"/>
  <c r="H174" i="6"/>
  <c r="G177" i="6"/>
  <c r="H177" i="6"/>
  <c r="G178" i="6"/>
  <c r="H178" i="6"/>
  <c r="G180" i="6"/>
  <c r="H180" i="6"/>
  <c r="G182" i="6"/>
  <c r="H182" i="6"/>
  <c r="G183" i="6"/>
  <c r="H183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3" i="6"/>
  <c r="H193" i="6"/>
  <c r="G195" i="6"/>
  <c r="H195" i="6"/>
  <c r="G196" i="6"/>
  <c r="H196" i="6"/>
  <c r="G197" i="6"/>
  <c r="H197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8" i="6"/>
  <c r="H208" i="6"/>
  <c r="G213" i="6"/>
  <c r="H213" i="6"/>
  <c r="G214" i="6"/>
  <c r="H214" i="6"/>
  <c r="G215" i="6"/>
  <c r="H215" i="6"/>
  <c r="G216" i="6"/>
  <c r="H216" i="6"/>
  <c r="G220" i="6"/>
  <c r="H220" i="6"/>
  <c r="G221" i="6"/>
  <c r="H221" i="6"/>
  <c r="G222" i="6"/>
  <c r="H222" i="6"/>
  <c r="G225" i="6"/>
  <c r="H225" i="6"/>
  <c r="G226" i="6"/>
  <c r="H226" i="6"/>
  <c r="G231" i="6"/>
  <c r="H231" i="6"/>
  <c r="G228" i="6"/>
  <c r="H228" i="6"/>
  <c r="G229" i="6"/>
  <c r="H229" i="6"/>
  <c r="G233" i="6"/>
  <c r="H233" i="6"/>
  <c r="G234" i="6"/>
  <c r="H234" i="6"/>
  <c r="G235" i="6"/>
  <c r="H235" i="6"/>
  <c r="G239" i="6"/>
  <c r="H239" i="6"/>
  <c r="G240" i="6"/>
  <c r="H240" i="6"/>
  <c r="G241" i="6"/>
  <c r="H241" i="6"/>
  <c r="G242" i="6"/>
  <c r="H242" i="6"/>
  <c r="G244" i="6"/>
  <c r="H244" i="6"/>
  <c r="G246" i="6"/>
  <c r="H246" i="6"/>
  <c r="G247" i="6"/>
  <c r="H247" i="6"/>
  <c r="G252" i="6"/>
  <c r="H252" i="6"/>
  <c r="G253" i="6"/>
  <c r="H253" i="6"/>
  <c r="G254" i="6"/>
  <c r="H254" i="6"/>
  <c r="G256" i="6"/>
  <c r="H256" i="6"/>
  <c r="G257" i="6"/>
  <c r="H257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9" i="6"/>
  <c r="H269" i="6"/>
  <c r="G270" i="6"/>
  <c r="H270" i="6"/>
  <c r="G271" i="6"/>
  <c r="H271" i="6"/>
  <c r="G275" i="6"/>
  <c r="H275" i="6"/>
  <c r="G276" i="6"/>
  <c r="H276" i="6"/>
  <c r="G277" i="6"/>
  <c r="H277" i="6"/>
  <c r="G278" i="6"/>
  <c r="H278" i="6"/>
  <c r="G282" i="6"/>
  <c r="H282" i="6"/>
  <c r="G285" i="6"/>
  <c r="H285" i="6"/>
  <c r="G286" i="6"/>
  <c r="H286" i="6"/>
  <c r="G287" i="6"/>
  <c r="H287" i="6"/>
  <c r="G289" i="6"/>
  <c r="H289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301" i="6"/>
  <c r="H301" i="6"/>
  <c r="G302" i="6"/>
  <c r="H302" i="6"/>
  <c r="G303" i="6"/>
  <c r="H303" i="6"/>
  <c r="G304" i="6"/>
  <c r="H304" i="6"/>
  <c r="G307" i="6"/>
  <c r="H307" i="6"/>
  <c r="G310" i="6"/>
  <c r="H310" i="6"/>
  <c r="G311" i="6"/>
  <c r="H311" i="6"/>
  <c r="G313" i="6"/>
  <c r="H313" i="6"/>
  <c r="G308" i="6"/>
  <c r="H308" i="6"/>
  <c r="G316" i="6"/>
  <c r="H316" i="6"/>
  <c r="G317" i="6"/>
  <c r="H317" i="6"/>
  <c r="G320" i="6"/>
  <c r="H320" i="6"/>
  <c r="G324" i="6"/>
  <c r="H324" i="6"/>
  <c r="G325" i="6"/>
  <c r="H325" i="6"/>
  <c r="G326" i="6"/>
  <c r="H326" i="6"/>
  <c r="G331" i="6"/>
  <c r="H331" i="6"/>
  <c r="G332" i="6"/>
  <c r="H332" i="6"/>
  <c r="G333" i="6"/>
  <c r="H333" i="6"/>
  <c r="G334" i="6"/>
  <c r="H334" i="6"/>
  <c r="G337" i="6"/>
  <c r="H337" i="6"/>
  <c r="G338" i="6"/>
  <c r="H338" i="6"/>
  <c r="G339" i="6"/>
  <c r="H339" i="6"/>
  <c r="G341" i="6"/>
  <c r="H341" i="6"/>
  <c r="G342" i="6"/>
  <c r="H342" i="6"/>
  <c r="G343" i="6"/>
  <c r="H343" i="6"/>
  <c r="G345" i="6"/>
  <c r="H345" i="6"/>
  <c r="G347" i="6"/>
  <c r="H347" i="6"/>
  <c r="G348" i="6"/>
  <c r="H348" i="6"/>
  <c r="G349" i="6"/>
  <c r="H349" i="6"/>
  <c r="G350" i="6"/>
  <c r="H350" i="6"/>
  <c r="G352" i="6"/>
  <c r="H352" i="6"/>
  <c r="G353" i="6"/>
  <c r="H353" i="6"/>
  <c r="G354" i="6"/>
  <c r="H354" i="6"/>
  <c r="G355" i="6"/>
  <c r="H355" i="6"/>
  <c r="G356" i="6"/>
  <c r="H356" i="6"/>
  <c r="G359" i="6"/>
  <c r="H359" i="6"/>
  <c r="G362" i="6"/>
  <c r="H362" i="6"/>
  <c r="G365" i="6"/>
  <c r="H365" i="6"/>
  <c r="G367" i="6"/>
  <c r="H367" i="6"/>
  <c r="G369" i="6"/>
  <c r="H369" i="6"/>
  <c r="G370" i="6"/>
  <c r="H370" i="6"/>
  <c r="G373" i="6"/>
  <c r="H373" i="6"/>
  <c r="G371" i="6"/>
  <c r="H371" i="6"/>
  <c r="G375" i="6"/>
  <c r="H375" i="6"/>
  <c r="G379" i="6"/>
  <c r="H379" i="6"/>
  <c r="G381" i="6"/>
  <c r="H381" i="6"/>
  <c r="G382" i="6"/>
  <c r="H382" i="6"/>
  <c r="G383" i="6"/>
  <c r="H383" i="6"/>
  <c r="G384" i="6"/>
  <c r="H384" i="6"/>
  <c r="G380" i="6"/>
  <c r="H380" i="6"/>
  <c r="G376" i="6"/>
  <c r="H376" i="6"/>
  <c r="G385" i="6"/>
  <c r="H385" i="6"/>
  <c r="G386" i="6"/>
  <c r="H386" i="6"/>
  <c r="G391" i="6"/>
  <c r="H391" i="6"/>
  <c r="G393" i="6"/>
  <c r="H393" i="6"/>
  <c r="G396" i="6"/>
  <c r="H396" i="6"/>
  <c r="G397" i="6"/>
  <c r="H397" i="6"/>
  <c r="G398" i="6"/>
  <c r="H398" i="6"/>
  <c r="G399" i="6"/>
  <c r="H399" i="6"/>
  <c r="G401" i="6"/>
  <c r="H401" i="6"/>
  <c r="G403" i="6"/>
  <c r="H403" i="6"/>
  <c r="G405" i="6"/>
  <c r="H405" i="6"/>
  <c r="G406" i="6"/>
  <c r="H406" i="6"/>
  <c r="G407" i="6"/>
  <c r="H407" i="6"/>
  <c r="G409" i="6"/>
  <c r="H409" i="6"/>
  <c r="G410" i="6"/>
  <c r="H410" i="6"/>
  <c r="G413" i="6"/>
  <c r="H413" i="6"/>
  <c r="G392" i="6"/>
  <c r="H392" i="6"/>
  <c r="G414" i="6"/>
  <c r="H414" i="6"/>
  <c r="G416" i="6"/>
  <c r="H416" i="6"/>
  <c r="G417" i="6"/>
  <c r="H417" i="6"/>
  <c r="G420" i="6"/>
  <c r="H420" i="6"/>
  <c r="G421" i="6"/>
  <c r="H421" i="6"/>
  <c r="G423" i="6"/>
  <c r="H423" i="6"/>
  <c r="G428" i="6"/>
  <c r="H428" i="6"/>
  <c r="G430" i="6"/>
  <c r="H430" i="6"/>
  <c r="G431" i="6"/>
  <c r="H431" i="6"/>
  <c r="G436" i="6"/>
  <c r="H436" i="6"/>
  <c r="G432" i="6"/>
  <c r="H432" i="6"/>
  <c r="G433" i="6"/>
  <c r="H433" i="6"/>
  <c r="G437" i="6"/>
  <c r="H437" i="6"/>
  <c r="G438" i="6"/>
  <c r="H438" i="6"/>
  <c r="G441" i="6"/>
  <c r="H441" i="6"/>
  <c r="G442" i="6"/>
  <c r="H442" i="6"/>
  <c r="G443" i="6"/>
  <c r="H443" i="6"/>
  <c r="G444" i="6"/>
  <c r="H444" i="6"/>
  <c r="G445" i="6"/>
  <c r="H445" i="6"/>
  <c r="G447" i="6"/>
  <c r="H447" i="6"/>
  <c r="G448" i="6"/>
  <c r="H448" i="6"/>
  <c r="G449" i="6"/>
  <c r="H449" i="6"/>
  <c r="G450" i="6"/>
  <c r="H450" i="6"/>
  <c r="G459" i="6"/>
  <c r="H459" i="6"/>
  <c r="G460" i="6"/>
  <c r="H460" i="6"/>
  <c r="G462" i="6"/>
  <c r="H462" i="6"/>
  <c r="G464" i="6"/>
  <c r="H464" i="6"/>
  <c r="G465" i="6"/>
  <c r="H465" i="6"/>
  <c r="G466" i="6"/>
  <c r="H466" i="6"/>
  <c r="G469" i="6"/>
  <c r="H469" i="6"/>
  <c r="G470" i="6"/>
  <c r="H470" i="6"/>
  <c r="G471" i="6"/>
  <c r="H471" i="6"/>
  <c r="G472" i="6"/>
  <c r="H472" i="6"/>
  <c r="G477" i="6"/>
  <c r="H477" i="6"/>
  <c r="G480" i="6"/>
  <c r="H480" i="6"/>
  <c r="G481" i="6"/>
  <c r="H481" i="6"/>
  <c r="G483" i="6"/>
  <c r="H483" i="6"/>
  <c r="G485" i="6"/>
  <c r="H485" i="6"/>
  <c r="G486" i="6"/>
  <c r="H486" i="6"/>
  <c r="G490" i="6"/>
  <c r="H490" i="6"/>
  <c r="G492" i="6"/>
  <c r="H492" i="6"/>
  <c r="G13" i="6"/>
  <c r="H13" i="6"/>
  <c r="G15" i="6"/>
  <c r="H15" i="6"/>
  <c r="G17" i="6"/>
  <c r="H17" i="6"/>
  <c r="G25" i="6"/>
  <c r="H25" i="6"/>
  <c r="G27" i="6"/>
  <c r="H27" i="6"/>
  <c r="G30" i="6"/>
  <c r="H30" i="6"/>
  <c r="G35" i="6"/>
  <c r="H35" i="6"/>
  <c r="G40" i="6"/>
  <c r="H40" i="6"/>
  <c r="G48" i="6"/>
  <c r="H48" i="6"/>
  <c r="G50" i="6"/>
  <c r="H50" i="6"/>
  <c r="G59" i="6"/>
  <c r="H59" i="6"/>
  <c r="G66" i="6"/>
  <c r="H66" i="6"/>
  <c r="G70" i="6"/>
  <c r="H70" i="6"/>
  <c r="G91" i="6"/>
  <c r="H91" i="6"/>
  <c r="G100" i="6"/>
  <c r="H100" i="6"/>
  <c r="G103" i="6"/>
  <c r="H103" i="6"/>
  <c r="G104" i="6"/>
  <c r="H104" i="6"/>
  <c r="G106" i="6"/>
  <c r="H106" i="6"/>
  <c r="G111" i="6"/>
  <c r="H111" i="6"/>
  <c r="G113" i="6"/>
  <c r="H113" i="6"/>
  <c r="G115" i="6"/>
  <c r="H115" i="6"/>
  <c r="G121" i="6"/>
  <c r="H121" i="6"/>
  <c r="G123" i="6"/>
  <c r="H123" i="6"/>
  <c r="G125" i="6"/>
  <c r="H125" i="6"/>
  <c r="G127" i="6"/>
  <c r="H127" i="6"/>
  <c r="G128" i="6"/>
  <c r="H128" i="6"/>
  <c r="G144" i="6"/>
  <c r="H144" i="6"/>
  <c r="G156" i="6"/>
  <c r="H156" i="6"/>
  <c r="G166" i="6"/>
  <c r="H166" i="6"/>
  <c r="G170" i="6"/>
  <c r="H170" i="6"/>
  <c r="G175" i="6"/>
  <c r="H175" i="6"/>
  <c r="G194" i="6"/>
  <c r="H194" i="6"/>
  <c r="G199" i="6"/>
  <c r="H199" i="6"/>
  <c r="G209" i="6"/>
  <c r="H209" i="6"/>
  <c r="G210" i="6"/>
  <c r="H210" i="6"/>
  <c r="G218" i="6"/>
  <c r="H218" i="6"/>
  <c r="G223" i="6"/>
  <c r="H223" i="6"/>
  <c r="G227" i="6"/>
  <c r="H227" i="6"/>
  <c r="G230" i="6"/>
  <c r="H230" i="6"/>
  <c r="G236" i="6"/>
  <c r="H236" i="6"/>
  <c r="G249" i="6"/>
  <c r="H249" i="6"/>
  <c r="G258" i="6"/>
  <c r="H258" i="6"/>
  <c r="G267" i="6"/>
  <c r="H267" i="6"/>
  <c r="G268" i="6"/>
  <c r="H268" i="6"/>
  <c r="G273" i="6"/>
  <c r="H273" i="6"/>
  <c r="G274" i="6"/>
  <c r="H274" i="6"/>
  <c r="G284" i="6"/>
  <c r="H284" i="6"/>
  <c r="G288" i="6"/>
  <c r="H288" i="6"/>
  <c r="G290" i="6"/>
  <c r="H290" i="6"/>
  <c r="G298" i="6"/>
  <c r="H298" i="6"/>
  <c r="G305" i="6"/>
  <c r="H305" i="6"/>
  <c r="G306" i="6"/>
  <c r="H306" i="6"/>
  <c r="G312" i="6"/>
  <c r="H312" i="6"/>
  <c r="G314" i="6"/>
  <c r="H314" i="6"/>
  <c r="G319" i="6"/>
  <c r="H319" i="6"/>
  <c r="G322" i="6"/>
  <c r="H322" i="6"/>
  <c r="G323" i="6"/>
  <c r="H323" i="6"/>
  <c r="G329" i="6"/>
  <c r="H329" i="6"/>
  <c r="G344" i="6"/>
  <c r="H344" i="6"/>
  <c r="G351" i="6"/>
  <c r="H351" i="6"/>
  <c r="G360" i="6"/>
  <c r="H360" i="6"/>
  <c r="G361" i="6"/>
  <c r="H361" i="6"/>
  <c r="G366" i="6"/>
  <c r="H366" i="6"/>
  <c r="G388" i="6"/>
  <c r="H388" i="6"/>
  <c r="G390" i="6"/>
  <c r="H390" i="6"/>
  <c r="G400" i="6"/>
  <c r="H400" i="6"/>
  <c r="G408" i="6"/>
  <c r="H408" i="6"/>
  <c r="G412" i="6"/>
  <c r="H412" i="6"/>
  <c r="G415" i="6"/>
  <c r="H415" i="6"/>
  <c r="G424" i="6"/>
  <c r="H424" i="6"/>
  <c r="G425" i="6"/>
  <c r="H425" i="6"/>
  <c r="G429" i="6"/>
  <c r="H429" i="6"/>
  <c r="G434" i="6"/>
  <c r="H434" i="6"/>
  <c r="G435" i="6"/>
  <c r="H435" i="6"/>
  <c r="G440" i="6"/>
  <c r="H440" i="6"/>
  <c r="G446" i="6"/>
  <c r="H446" i="6"/>
  <c r="G467" i="6"/>
  <c r="H467" i="6"/>
  <c r="G468" i="6"/>
  <c r="H468" i="6"/>
  <c r="G473" i="6"/>
  <c r="H473" i="6"/>
  <c r="G474" i="6"/>
  <c r="H474" i="6"/>
  <c r="G482" i="6"/>
  <c r="H482" i="6"/>
  <c r="G487" i="6"/>
  <c r="H487" i="6"/>
  <c r="G491" i="6"/>
  <c r="H491" i="6"/>
  <c r="G3" i="6"/>
  <c r="H3" i="6"/>
  <c r="E180" i="7" l="1"/>
  <c r="L53" i="7"/>
  <c r="E177" i="7"/>
  <c r="L50" i="7"/>
  <c r="E174" i="7"/>
  <c r="L46" i="7"/>
  <c r="E170" i="7"/>
  <c r="L41" i="7"/>
  <c r="E164" i="7"/>
  <c r="L32" i="7"/>
  <c r="E156" i="7"/>
  <c r="L22" i="7"/>
  <c r="E165" i="7"/>
  <c r="L33" i="7"/>
  <c r="E152" i="7"/>
  <c r="L17" i="7"/>
  <c r="R34" i="7"/>
  <c r="L281" i="6"/>
  <c r="L259" i="6"/>
  <c r="D27" i="7"/>
  <c r="D95" i="7"/>
  <c r="D138" i="7"/>
  <c r="D13" i="7"/>
  <c r="D15" i="7"/>
  <c r="D19" i="7"/>
  <c r="D20" i="7"/>
  <c r="D21" i="7"/>
  <c r="D22" i="7"/>
  <c r="D30" i="7"/>
  <c r="D37" i="7"/>
  <c r="D39" i="7"/>
  <c r="D46" i="7"/>
  <c r="D53" i="7"/>
  <c r="D56" i="7"/>
  <c r="D70" i="7"/>
  <c r="D74" i="7"/>
  <c r="D77" i="7"/>
  <c r="D78" i="7"/>
  <c r="D80" i="7"/>
  <c r="D85" i="7"/>
  <c r="D86" i="7"/>
  <c r="D88" i="7"/>
  <c r="D94" i="7"/>
  <c r="D97" i="7"/>
  <c r="D99" i="7"/>
  <c r="D100" i="7"/>
  <c r="D113" i="7"/>
  <c r="D123" i="7"/>
  <c r="D131" i="7"/>
  <c r="D134" i="7"/>
  <c r="D152" i="7"/>
  <c r="D156" i="7"/>
  <c r="D164" i="7"/>
  <c r="D165" i="7"/>
  <c r="D170" i="7"/>
  <c r="D174" i="7"/>
  <c r="D177" i="7"/>
  <c r="D180" i="7"/>
  <c r="D12" i="7"/>
  <c r="L273" i="6" l="1"/>
  <c r="L249" i="6"/>
  <c r="L227" i="6"/>
  <c r="L209" i="6"/>
  <c r="L166" i="6"/>
  <c r="L127" i="6"/>
  <c r="L113" i="6"/>
  <c r="L103" i="6"/>
  <c r="L66" i="6"/>
  <c r="L40" i="6"/>
  <c r="L25" i="6"/>
  <c r="L175" i="6"/>
  <c r="L268" i="6"/>
  <c r="L236" i="6"/>
  <c r="L223" i="6"/>
  <c r="L199" i="6"/>
  <c r="L156" i="6"/>
  <c r="L125" i="6"/>
  <c r="L111" i="6"/>
  <c r="L100" i="6"/>
  <c r="L59" i="6"/>
  <c r="L30" i="6"/>
  <c r="L17" i="6"/>
  <c r="L123" i="6"/>
  <c r="L13" i="6"/>
  <c r="L267" i="6"/>
  <c r="L218" i="6"/>
  <c r="L194" i="6"/>
  <c r="L144" i="6"/>
  <c r="L121" i="6"/>
  <c r="L106" i="6"/>
  <c r="L91" i="6"/>
  <c r="L50" i="6"/>
  <c r="L28" i="6"/>
  <c r="L15" i="6"/>
  <c r="L35" i="6"/>
  <c r="L274" i="6"/>
  <c r="L258" i="6"/>
  <c r="L230" i="6"/>
  <c r="L210" i="6"/>
  <c r="L170" i="6"/>
  <c r="L128" i="6"/>
  <c r="L115" i="6"/>
  <c r="L104" i="6"/>
  <c r="L70" i="6"/>
  <c r="L48" i="6"/>
  <c r="L27" i="6"/>
  <c r="D32" i="7"/>
  <c r="D57" i="7"/>
  <c r="D127" i="7"/>
  <c r="D146" i="7"/>
  <c r="D176" i="7"/>
  <c r="P3" i="3"/>
  <c r="I3" i="6" s="1"/>
  <c r="J4" i="6"/>
  <c r="J5" i="6"/>
  <c r="J6" i="6"/>
  <c r="E7" i="7" s="1"/>
  <c r="J7" i="6"/>
  <c r="E8" i="7" s="1"/>
  <c r="J8" i="6"/>
  <c r="E9" i="7" s="1"/>
  <c r="J9" i="6"/>
  <c r="E10" i="7" s="1"/>
  <c r="J10" i="6"/>
  <c r="E11" i="7" s="1"/>
  <c r="J16" i="6"/>
  <c r="E14" i="7" s="1"/>
  <c r="J22" i="6"/>
  <c r="E16" i="7" s="1"/>
  <c r="J23" i="6"/>
  <c r="J24" i="6"/>
  <c r="E18" i="7" s="1"/>
  <c r="J31" i="6"/>
  <c r="J32" i="6"/>
  <c r="J33" i="6"/>
  <c r="J34" i="6"/>
  <c r="E26" i="7" s="1"/>
  <c r="J37" i="6"/>
  <c r="E28" i="7" s="1"/>
  <c r="J39" i="6"/>
  <c r="E29" i="7" s="1"/>
  <c r="J41" i="6"/>
  <c r="E31" i="7" s="1"/>
  <c r="J42" i="6"/>
  <c r="J43" i="6"/>
  <c r="J44" i="6"/>
  <c r="J46" i="6"/>
  <c r="J47" i="6"/>
  <c r="E36" i="7" s="1"/>
  <c r="J49" i="6"/>
  <c r="E38" i="7" s="1"/>
  <c r="J51" i="6"/>
  <c r="E40" i="7" s="1"/>
  <c r="J53" i="6"/>
  <c r="E41" i="7" s="1"/>
  <c r="J54" i="6"/>
  <c r="J56" i="6"/>
  <c r="J57" i="6"/>
  <c r="J58" i="6"/>
  <c r="J60" i="6"/>
  <c r="J61" i="6"/>
  <c r="J62" i="6"/>
  <c r="E49" i="7" s="1"/>
  <c r="J63" i="6"/>
  <c r="J64" i="6"/>
  <c r="E51" i="7" s="1"/>
  <c r="J65" i="6"/>
  <c r="J67" i="6"/>
  <c r="J68" i="6"/>
  <c r="J71" i="6"/>
  <c r="J72" i="6"/>
  <c r="J74" i="6"/>
  <c r="J75" i="6"/>
  <c r="E60" i="7" s="1"/>
  <c r="J81" i="6"/>
  <c r="J78" i="6"/>
  <c r="J80" i="6"/>
  <c r="J82" i="6"/>
  <c r="E64" i="7" s="1"/>
  <c r="J83" i="6"/>
  <c r="E65" i="7" s="1"/>
  <c r="J86" i="6"/>
  <c r="E66" i="7" s="1"/>
  <c r="J88" i="6"/>
  <c r="E67" i="7" s="1"/>
  <c r="J89" i="6"/>
  <c r="J90" i="6"/>
  <c r="J92" i="6"/>
  <c r="E71" i="7" s="1"/>
  <c r="J95" i="6"/>
  <c r="J97" i="6"/>
  <c r="J107" i="6"/>
  <c r="J101" i="6"/>
  <c r="J102" i="6"/>
  <c r="J105" i="6"/>
  <c r="J108" i="6"/>
  <c r="E82" i="7" s="1"/>
  <c r="J109" i="6"/>
  <c r="J110" i="6"/>
  <c r="J114" i="6"/>
  <c r="J116" i="6"/>
  <c r="J117" i="6"/>
  <c r="J118" i="6"/>
  <c r="J119" i="6"/>
  <c r="E92" i="7" s="1"/>
  <c r="J120" i="6"/>
  <c r="J124" i="6"/>
  <c r="J126" i="6"/>
  <c r="J129" i="6"/>
  <c r="E101" i="7" s="1"/>
  <c r="J131" i="6"/>
  <c r="J132" i="6"/>
  <c r="J134" i="6"/>
  <c r="E104" i="7" s="1"/>
  <c r="J135" i="6"/>
  <c r="E105" i="7" s="1"/>
  <c r="J136" i="6"/>
  <c r="J138" i="6"/>
  <c r="E107" i="7" s="1"/>
  <c r="J139" i="6"/>
  <c r="J140" i="6"/>
  <c r="J141" i="6"/>
  <c r="J142" i="6"/>
  <c r="J143" i="6"/>
  <c r="E112" i="7" s="1"/>
  <c r="J145" i="6"/>
  <c r="E114" i="7" s="1"/>
  <c r="J146" i="6"/>
  <c r="J148" i="6"/>
  <c r="J147" i="6"/>
  <c r="E116" i="7" s="1"/>
  <c r="J149" i="6"/>
  <c r="J150" i="6"/>
  <c r="J152" i="6"/>
  <c r="J153" i="6"/>
  <c r="J154" i="6"/>
  <c r="E122" i="7" s="1"/>
  <c r="J157" i="6"/>
  <c r="E124" i="7" s="1"/>
  <c r="J158" i="6"/>
  <c r="E125" i="7" s="1"/>
  <c r="J159" i="6"/>
  <c r="E126" i="7" s="1"/>
  <c r="J160" i="6"/>
  <c r="J161" i="6"/>
  <c r="E128" i="7" s="1"/>
  <c r="J162" i="6"/>
  <c r="E129" i="7" s="1"/>
  <c r="J165" i="6"/>
  <c r="J167" i="6"/>
  <c r="J168" i="6"/>
  <c r="J171" i="6"/>
  <c r="J172" i="6"/>
  <c r="J174" i="6"/>
  <c r="J177" i="6"/>
  <c r="J178" i="6"/>
  <c r="J180" i="6"/>
  <c r="J182" i="6"/>
  <c r="J183" i="6"/>
  <c r="L6" i="7" s="1"/>
  <c r="J185" i="6"/>
  <c r="L8" i="7" s="1"/>
  <c r="J186" i="6"/>
  <c r="J187" i="6"/>
  <c r="J188" i="6"/>
  <c r="J189" i="6"/>
  <c r="L12" i="7" s="1"/>
  <c r="J190" i="6"/>
  <c r="L13" i="7" s="1"/>
  <c r="J191" i="6"/>
  <c r="J193" i="6"/>
  <c r="J195" i="6"/>
  <c r="J196" i="6"/>
  <c r="J197" i="6"/>
  <c r="J200" i="6"/>
  <c r="J201" i="6"/>
  <c r="J202" i="6"/>
  <c r="L25" i="7" s="1"/>
  <c r="J203" i="6"/>
  <c r="L26" i="7" s="1"/>
  <c r="J204" i="6"/>
  <c r="L27" i="7" s="1"/>
  <c r="J205" i="6"/>
  <c r="J208" i="6"/>
  <c r="L31" i="7" s="1"/>
  <c r="J213" i="6"/>
  <c r="L36" i="7" s="1"/>
  <c r="J214" i="6"/>
  <c r="J215" i="6"/>
  <c r="J216" i="6"/>
  <c r="L39" i="7" s="1"/>
  <c r="J220" i="6"/>
  <c r="J221" i="6"/>
  <c r="L44" i="7" s="1"/>
  <c r="J222" i="6"/>
  <c r="L45" i="7" s="1"/>
  <c r="J225" i="6"/>
  <c r="L48" i="7" s="1"/>
  <c r="J226" i="6"/>
  <c r="J231" i="6"/>
  <c r="L54" i="7" s="1"/>
  <c r="J228" i="6"/>
  <c r="J234" i="6"/>
  <c r="L57" i="7" s="1"/>
  <c r="J235" i="6"/>
  <c r="L58" i="7" s="1"/>
  <c r="J239" i="6"/>
  <c r="L62" i="7" s="1"/>
  <c r="J240" i="6"/>
  <c r="L63" i="7" s="1"/>
  <c r="J241" i="6"/>
  <c r="L64" i="7" s="1"/>
  <c r="J242" i="6"/>
  <c r="L65" i="7" s="1"/>
  <c r="J244" i="6"/>
  <c r="L67" i="7" s="1"/>
  <c r="J246" i="6"/>
  <c r="L69" i="7" s="1"/>
  <c r="J247" i="6"/>
  <c r="L70" i="7" s="1"/>
  <c r="J252" i="6"/>
  <c r="S5" i="7" s="1"/>
  <c r="J253" i="6"/>
  <c r="S6" i="7" s="1"/>
  <c r="J254" i="6"/>
  <c r="S7" i="7" s="1"/>
  <c r="J256" i="6"/>
  <c r="S9" i="7" s="1"/>
  <c r="J257" i="6"/>
  <c r="S10" i="7" s="1"/>
  <c r="J259" i="6"/>
  <c r="S12" i="7" s="1"/>
  <c r="J260" i="6"/>
  <c r="S13" i="7" s="1"/>
  <c r="J261" i="6"/>
  <c r="S14" i="7" s="1"/>
  <c r="J262" i="6"/>
  <c r="S15" i="7" s="1"/>
  <c r="J263" i="6"/>
  <c r="S16" i="7" s="1"/>
  <c r="J264" i="6"/>
  <c r="S17" i="7" s="1"/>
  <c r="J265" i="6"/>
  <c r="S18" i="7" s="1"/>
  <c r="J269" i="6"/>
  <c r="S22" i="7" s="1"/>
  <c r="J270" i="6"/>
  <c r="S23" i="7" s="1"/>
  <c r="J271" i="6"/>
  <c r="S24" i="7" s="1"/>
  <c r="J275" i="6"/>
  <c r="S28" i="7" s="1"/>
  <c r="J276" i="6"/>
  <c r="S29" i="7" s="1"/>
  <c r="J277" i="6"/>
  <c r="S30" i="7" s="1"/>
  <c r="J278" i="6"/>
  <c r="S31" i="7" s="1"/>
  <c r="J282" i="6"/>
  <c r="S35" i="7" s="1"/>
  <c r="J285" i="6"/>
  <c r="S38" i="7" s="1"/>
  <c r="J286" i="6"/>
  <c r="S39" i="7" s="1"/>
  <c r="J287" i="6"/>
  <c r="S40" i="7" s="1"/>
  <c r="J289" i="6"/>
  <c r="S42" i="7" s="1"/>
  <c r="J291" i="6"/>
  <c r="S44" i="7" s="1"/>
  <c r="J292" i="6"/>
  <c r="S45" i="7" s="1"/>
  <c r="J293" i="6"/>
  <c r="S46" i="7" s="1"/>
  <c r="J294" i="6"/>
  <c r="S47" i="7" s="1"/>
  <c r="J295" i="6"/>
  <c r="S48" i="7" s="1"/>
  <c r="J296" i="6"/>
  <c r="S49" i="7" s="1"/>
  <c r="J297" i="6"/>
  <c r="S50" i="7" s="1"/>
  <c r="J301" i="6"/>
  <c r="S54" i="7" s="1"/>
  <c r="J302" i="6"/>
  <c r="S55" i="7" s="1"/>
  <c r="J303" i="6"/>
  <c r="S56" i="7" s="1"/>
  <c r="J304" i="6"/>
  <c r="S57" i="7" s="1"/>
  <c r="J307" i="6"/>
  <c r="S60" i="7" s="1"/>
  <c r="J310" i="6"/>
  <c r="S63" i="7" s="1"/>
  <c r="J311" i="6"/>
  <c r="J313" i="6"/>
  <c r="S66" i="7" s="1"/>
  <c r="J308" i="6"/>
  <c r="S61" i="7" s="1"/>
  <c r="J316" i="6"/>
  <c r="S69" i="7" s="1"/>
  <c r="J317" i="6"/>
  <c r="S70" i="7" s="1"/>
  <c r="J320" i="6"/>
  <c r="S73" i="7" s="1"/>
  <c r="J324" i="6"/>
  <c r="J325" i="6"/>
  <c r="S78" i="7" s="1"/>
  <c r="J326" i="6"/>
  <c r="S79" i="7" s="1"/>
  <c r="J331" i="6"/>
  <c r="S84" i="7" s="1"/>
  <c r="J332" i="6"/>
  <c r="S85" i="7" s="1"/>
  <c r="J333" i="6"/>
  <c r="S86" i="7" s="1"/>
  <c r="J334" i="6"/>
  <c r="S87" i="7" s="1"/>
  <c r="J337" i="6"/>
  <c r="S90" i="7" s="1"/>
  <c r="J338" i="6"/>
  <c r="S91" i="7" s="1"/>
  <c r="J339" i="6"/>
  <c r="S92" i="7" s="1"/>
  <c r="J341" i="6"/>
  <c r="S94" i="7" s="1"/>
  <c r="J342" i="6"/>
  <c r="S95" i="7" s="1"/>
  <c r="J343" i="6"/>
  <c r="S96" i="7" s="1"/>
  <c r="J345" i="6"/>
  <c r="S98" i="7" s="1"/>
  <c r="J347" i="6"/>
  <c r="S100" i="7" s="1"/>
  <c r="J348" i="6"/>
  <c r="S101" i="7" s="1"/>
  <c r="J349" i="6"/>
  <c r="S102" i="7" s="1"/>
  <c r="J350" i="6"/>
  <c r="S103" i="7" s="1"/>
  <c r="J352" i="6"/>
  <c r="S105" i="7" s="1"/>
  <c r="J353" i="6"/>
  <c r="S106" i="7" s="1"/>
  <c r="J354" i="6"/>
  <c r="S107" i="7" s="1"/>
  <c r="J355" i="6"/>
  <c r="S108" i="7" s="1"/>
  <c r="J356" i="6"/>
  <c r="S109" i="7" s="1"/>
  <c r="J359" i="6"/>
  <c r="S112" i="7" s="1"/>
  <c r="J362" i="6"/>
  <c r="S115" i="7" s="1"/>
  <c r="J365" i="6"/>
  <c r="S118" i="7" s="1"/>
  <c r="J367" i="6"/>
  <c r="S120" i="7" s="1"/>
  <c r="J369" i="6"/>
  <c r="S122" i="7" s="1"/>
  <c r="J370" i="6"/>
  <c r="S123" i="7" s="1"/>
  <c r="J373" i="6"/>
  <c r="S126" i="7" s="1"/>
  <c r="J371" i="6"/>
  <c r="S124" i="7" s="1"/>
  <c r="J375" i="6"/>
  <c r="S128" i="7" s="1"/>
  <c r="J379" i="6"/>
  <c r="S132" i="7" s="1"/>
  <c r="J381" i="6"/>
  <c r="S134" i="7" s="1"/>
  <c r="J382" i="6"/>
  <c r="S135" i="7" s="1"/>
  <c r="J383" i="6"/>
  <c r="S136" i="7" s="1"/>
  <c r="J384" i="6"/>
  <c r="S137" i="7" s="1"/>
  <c r="J380" i="6"/>
  <c r="S133" i="7" s="1"/>
  <c r="J376" i="6"/>
  <c r="S129" i="7" s="1"/>
  <c r="J385" i="6"/>
  <c r="S138" i="7" s="1"/>
  <c r="J386" i="6"/>
  <c r="S139" i="7" s="1"/>
  <c r="J391" i="6"/>
  <c r="S144" i="7" s="1"/>
  <c r="J393" i="6"/>
  <c r="S146" i="7" s="1"/>
  <c r="J396" i="6"/>
  <c r="S149" i="7" s="1"/>
  <c r="J397" i="6"/>
  <c r="S150" i="7" s="1"/>
  <c r="J398" i="6"/>
  <c r="S151" i="7" s="1"/>
  <c r="J399" i="6"/>
  <c r="S152" i="7" s="1"/>
  <c r="J401" i="6"/>
  <c r="S154" i="7" s="1"/>
  <c r="J403" i="6"/>
  <c r="S156" i="7" s="1"/>
  <c r="J405" i="6"/>
  <c r="S158" i="7" s="1"/>
  <c r="J406" i="6"/>
  <c r="S159" i="7" s="1"/>
  <c r="J407" i="6"/>
  <c r="S160" i="7" s="1"/>
  <c r="J409" i="6"/>
  <c r="S162" i="7" s="1"/>
  <c r="J410" i="6"/>
  <c r="S163" i="7" s="1"/>
  <c r="J413" i="6"/>
  <c r="S166" i="7" s="1"/>
  <c r="J392" i="6"/>
  <c r="S145" i="7" s="1"/>
  <c r="J414" i="6"/>
  <c r="S167" i="7" s="1"/>
  <c r="J416" i="6"/>
  <c r="S169" i="7" s="1"/>
  <c r="J417" i="6"/>
  <c r="S170" i="7" s="1"/>
  <c r="J420" i="6"/>
  <c r="S173" i="7" s="1"/>
  <c r="J421" i="6"/>
  <c r="S174" i="7" s="1"/>
  <c r="J423" i="6"/>
  <c r="S176" i="7" s="1"/>
  <c r="J428" i="6"/>
  <c r="S181" i="7" s="1"/>
  <c r="J430" i="6"/>
  <c r="S183" i="7" s="1"/>
  <c r="J431" i="6"/>
  <c r="S184" i="7" s="1"/>
  <c r="J436" i="6"/>
  <c r="S189" i="7" s="1"/>
  <c r="J432" i="6"/>
  <c r="S185" i="7" s="1"/>
  <c r="J433" i="6"/>
  <c r="S186" i="7" s="1"/>
  <c r="J437" i="6"/>
  <c r="S190" i="7" s="1"/>
  <c r="J438" i="6"/>
  <c r="S191" i="7" s="1"/>
  <c r="J441" i="6"/>
  <c r="S194" i="7" s="1"/>
  <c r="J442" i="6"/>
  <c r="S195" i="7" s="1"/>
  <c r="J443" i="6"/>
  <c r="S196" i="7" s="1"/>
  <c r="J444" i="6"/>
  <c r="S197" i="7" s="1"/>
  <c r="J445" i="6"/>
  <c r="S198" i="7" s="1"/>
  <c r="J447" i="6"/>
  <c r="S200" i="7" s="1"/>
  <c r="J448" i="6"/>
  <c r="S201" i="7" s="1"/>
  <c r="J449" i="6"/>
  <c r="S202" i="7" s="1"/>
  <c r="J450" i="6"/>
  <c r="S203" i="7" s="1"/>
  <c r="J459" i="6"/>
  <c r="S212" i="7" s="1"/>
  <c r="J460" i="6"/>
  <c r="S213" i="7" s="1"/>
  <c r="J462" i="6"/>
  <c r="S215" i="7" s="1"/>
  <c r="J464" i="6"/>
  <c r="S217" i="7" s="1"/>
  <c r="J465" i="6"/>
  <c r="S218" i="7" s="1"/>
  <c r="J466" i="6"/>
  <c r="S219" i="7" s="1"/>
  <c r="J469" i="6"/>
  <c r="S222" i="7" s="1"/>
  <c r="J470" i="6"/>
  <c r="S223" i="7" s="1"/>
  <c r="J471" i="6"/>
  <c r="S224" i="7" s="1"/>
  <c r="J472" i="6"/>
  <c r="S225" i="7" s="1"/>
  <c r="J477" i="6"/>
  <c r="S230" i="7" s="1"/>
  <c r="J480" i="6"/>
  <c r="S233" i="7" s="1"/>
  <c r="J481" i="6"/>
  <c r="S234" i="7" s="1"/>
  <c r="J483" i="6"/>
  <c r="S236" i="7" s="1"/>
  <c r="J485" i="6"/>
  <c r="S238" i="7" s="1"/>
  <c r="J486" i="6"/>
  <c r="S239" i="7" s="1"/>
  <c r="J490" i="6"/>
  <c r="S243" i="7" s="1"/>
  <c r="J492" i="6"/>
  <c r="S245" i="7" s="1"/>
  <c r="J3" i="6"/>
  <c r="E137" i="7" l="1"/>
  <c r="E132" i="7"/>
  <c r="E109" i="7"/>
  <c r="E55" i="7"/>
  <c r="E35" i="7"/>
  <c r="E121" i="7"/>
  <c r="E117" i="7"/>
  <c r="E61" i="7"/>
  <c r="E48" i="7"/>
  <c r="E43" i="7"/>
  <c r="E69" i="7"/>
  <c r="E120" i="7"/>
  <c r="E90" i="7"/>
  <c r="E83" i="7"/>
  <c r="L311" i="6"/>
  <c r="S64" i="7"/>
  <c r="E167" i="7"/>
  <c r="L37" i="7"/>
  <c r="E157" i="7"/>
  <c r="L23" i="7"/>
  <c r="E151" i="7"/>
  <c r="L16" i="7"/>
  <c r="E147" i="7"/>
  <c r="L11" i="7"/>
  <c r="E176" i="7"/>
  <c r="L49" i="7"/>
  <c r="E171" i="7"/>
  <c r="L43" i="7"/>
  <c r="E155" i="7"/>
  <c r="L20" i="7"/>
  <c r="E150" i="7"/>
  <c r="L14" i="7"/>
  <c r="E146" i="7"/>
  <c r="L10" i="7"/>
  <c r="E142" i="7"/>
  <c r="L5" i="7"/>
  <c r="S4" i="7"/>
  <c r="S77" i="7"/>
  <c r="E154" i="7"/>
  <c r="L19" i="7"/>
  <c r="E145" i="7"/>
  <c r="L9" i="7"/>
  <c r="E178" i="7"/>
  <c r="L51" i="7"/>
  <c r="E168" i="7"/>
  <c r="L38" i="7"/>
  <c r="E162" i="7"/>
  <c r="L28" i="7"/>
  <c r="E158" i="7"/>
  <c r="L24" i="7"/>
  <c r="E153" i="7"/>
  <c r="L18" i="7"/>
  <c r="E148" i="7"/>
  <c r="E144" i="7"/>
  <c r="E140" i="7"/>
  <c r="E135" i="7"/>
  <c r="E111" i="7"/>
  <c r="E103" i="7"/>
  <c r="E96" i="7"/>
  <c r="E75" i="7"/>
  <c r="E58" i="7"/>
  <c r="E52" i="7"/>
  <c r="E33" i="7"/>
  <c r="E23" i="7"/>
  <c r="E119" i="7"/>
  <c r="E160" i="7"/>
  <c r="E127" i="7"/>
  <c r="E68" i="7"/>
  <c r="E45" i="7"/>
  <c r="E25" i="7"/>
  <c r="E89" i="7"/>
  <c r="E81" i="7"/>
  <c r="E166" i="7"/>
  <c r="E63" i="7"/>
  <c r="E181" i="7"/>
  <c r="E172" i="7"/>
  <c r="E161" i="7"/>
  <c r="E143" i="7"/>
  <c r="E139" i="7"/>
  <c r="E133" i="7"/>
  <c r="E115" i="7"/>
  <c r="E110" i="7"/>
  <c r="E106" i="7"/>
  <c r="E102" i="7"/>
  <c r="E93" i="7"/>
  <c r="E57" i="7"/>
  <c r="E47" i="7"/>
  <c r="E42" i="7"/>
  <c r="E32" i="7"/>
  <c r="E118" i="7"/>
  <c r="E87" i="7"/>
  <c r="E79" i="7"/>
  <c r="E73" i="7"/>
  <c r="E50" i="7"/>
  <c r="E17" i="7"/>
  <c r="E6" i="7"/>
  <c r="E4" i="7"/>
  <c r="E173" i="7"/>
  <c r="E175" i="7"/>
  <c r="E169" i="7"/>
  <c r="E163" i="7"/>
  <c r="E159" i="7"/>
  <c r="E149" i="7"/>
  <c r="E141" i="7"/>
  <c r="E136" i="7"/>
  <c r="E130" i="7"/>
  <c r="E108" i="7"/>
  <c r="E98" i="7"/>
  <c r="E91" i="7"/>
  <c r="E84" i="7"/>
  <c r="E76" i="7"/>
  <c r="E72" i="7"/>
  <c r="E62" i="7"/>
  <c r="E59" i="7"/>
  <c r="E54" i="7"/>
  <c r="E44" i="7"/>
  <c r="E34" i="7"/>
  <c r="E24" i="7"/>
  <c r="E5" i="7"/>
  <c r="L71" i="6"/>
  <c r="L3" i="6"/>
  <c r="D4" i="7"/>
  <c r="L226" i="6"/>
  <c r="L42" i="6"/>
  <c r="L187" i="6"/>
  <c r="L260" i="6"/>
  <c r="L160" i="6"/>
  <c r="J233" i="6"/>
  <c r="J229" i="6"/>
  <c r="D181" i="7"/>
  <c r="D172" i="7"/>
  <c r="D168" i="7"/>
  <c r="D162" i="7"/>
  <c r="D158" i="7"/>
  <c r="D153" i="7"/>
  <c r="D149" i="7"/>
  <c r="D145" i="7"/>
  <c r="D141" i="7"/>
  <c r="D136" i="7"/>
  <c r="D130" i="7"/>
  <c r="D126" i="7"/>
  <c r="D121" i="7"/>
  <c r="D116" i="7"/>
  <c r="D112" i="7"/>
  <c r="D105" i="7"/>
  <c r="D101" i="7"/>
  <c r="D92" i="7"/>
  <c r="D87" i="7"/>
  <c r="D82" i="7"/>
  <c r="D75" i="7"/>
  <c r="D71" i="7"/>
  <c r="D66" i="7"/>
  <c r="D62" i="7"/>
  <c r="D59" i="7"/>
  <c r="D54" i="7"/>
  <c r="D49" i="7"/>
  <c r="D44" i="7"/>
  <c r="D40" i="7"/>
  <c r="D34" i="7"/>
  <c r="D31" i="7"/>
  <c r="D25" i="7"/>
  <c r="D18" i="7"/>
  <c r="D11" i="7"/>
  <c r="D7" i="7"/>
  <c r="D171" i="7"/>
  <c r="D167" i="7"/>
  <c r="D161" i="7"/>
  <c r="D157" i="7"/>
  <c r="D151" i="7"/>
  <c r="D148" i="7"/>
  <c r="D144" i="7"/>
  <c r="D140" i="7"/>
  <c r="D135" i="7"/>
  <c r="D129" i="7"/>
  <c r="D125" i="7"/>
  <c r="D120" i="7"/>
  <c r="D117" i="7"/>
  <c r="D111" i="7"/>
  <c r="D108" i="7"/>
  <c r="D104" i="7"/>
  <c r="D98" i="7"/>
  <c r="D91" i="7"/>
  <c r="D79" i="7"/>
  <c r="D81" i="7"/>
  <c r="D69" i="7"/>
  <c r="D65" i="7"/>
  <c r="D61" i="7"/>
  <c r="D58" i="7"/>
  <c r="D52" i="7"/>
  <c r="D48" i="7"/>
  <c r="D43" i="7"/>
  <c r="D38" i="7"/>
  <c r="D29" i="7"/>
  <c r="D24" i="7"/>
  <c r="D17" i="7"/>
  <c r="D10" i="7"/>
  <c r="D6" i="7"/>
  <c r="R4" i="7"/>
  <c r="D175" i="7"/>
  <c r="D166" i="7"/>
  <c r="D160" i="7"/>
  <c r="D155" i="7"/>
  <c r="D150" i="7"/>
  <c r="D147" i="7"/>
  <c r="D143" i="7"/>
  <c r="D139" i="7"/>
  <c r="D133" i="7"/>
  <c r="D128" i="7"/>
  <c r="D124" i="7"/>
  <c r="D119" i="7"/>
  <c r="D115" i="7"/>
  <c r="D110" i="7"/>
  <c r="D107" i="7"/>
  <c r="D103" i="7"/>
  <c r="D96" i="7"/>
  <c r="D90" i="7"/>
  <c r="D84" i="7"/>
  <c r="D73" i="7"/>
  <c r="D68" i="7"/>
  <c r="D64" i="7"/>
  <c r="D63" i="7"/>
  <c r="D51" i="7"/>
  <c r="D47" i="7"/>
  <c r="D42" i="7"/>
  <c r="D36" i="7"/>
  <c r="D33" i="7"/>
  <c r="D28" i="7"/>
  <c r="D23" i="7"/>
  <c r="D16" i="7"/>
  <c r="D9" i="7"/>
  <c r="D5" i="7"/>
  <c r="D178" i="7"/>
  <c r="D173" i="7"/>
  <c r="D169" i="7"/>
  <c r="D163" i="7"/>
  <c r="D159" i="7"/>
  <c r="D154" i="7"/>
  <c r="D142" i="7"/>
  <c r="D137" i="7"/>
  <c r="D132" i="7"/>
  <c r="D122" i="7"/>
  <c r="D118" i="7"/>
  <c r="D114" i="7"/>
  <c r="D109" i="7"/>
  <c r="D106" i="7"/>
  <c r="D102" i="7"/>
  <c r="D93" i="7"/>
  <c r="D89" i="7"/>
  <c r="D83" i="7"/>
  <c r="D76" i="7"/>
  <c r="D72" i="7"/>
  <c r="D67" i="7"/>
  <c r="D60" i="7"/>
  <c r="D55" i="7"/>
  <c r="D50" i="7"/>
  <c r="D45" i="7"/>
  <c r="D41" i="7"/>
  <c r="D35" i="7"/>
  <c r="D26" i="7"/>
  <c r="D14" i="7"/>
  <c r="D8" i="7"/>
  <c r="E179" i="7" l="1"/>
  <c r="L52" i="7"/>
  <c r="L4" i="7"/>
  <c r="L56" i="7"/>
  <c r="L34" i="6"/>
  <c r="L131" i="6"/>
  <c r="L53" i="6"/>
  <c r="L109" i="6"/>
  <c r="L16" i="6"/>
  <c r="L58" i="6"/>
  <c r="L88" i="6"/>
  <c r="L116" i="6"/>
  <c r="L140" i="6"/>
  <c r="L167" i="6"/>
  <c r="L202" i="6"/>
  <c r="L228" i="6"/>
  <c r="L257" i="6"/>
  <c r="L4" i="6"/>
  <c r="L37" i="6"/>
  <c r="L60" i="6"/>
  <c r="L89" i="6"/>
  <c r="L124" i="6"/>
  <c r="L146" i="6"/>
  <c r="L168" i="6"/>
  <c r="L191" i="6"/>
  <c r="L225" i="6"/>
  <c r="L262" i="6"/>
  <c r="L9" i="6"/>
  <c r="L49" i="6"/>
  <c r="L72" i="6"/>
  <c r="L107" i="6"/>
  <c r="L134" i="6"/>
  <c r="L152" i="6"/>
  <c r="L178" i="6"/>
  <c r="L200" i="6"/>
  <c r="L240" i="6"/>
  <c r="L275" i="6"/>
  <c r="L10" i="6"/>
  <c r="L44" i="6"/>
  <c r="L67" i="6"/>
  <c r="L92" i="6"/>
  <c r="L119" i="6"/>
  <c r="L147" i="6"/>
  <c r="L172" i="6"/>
  <c r="L195" i="6"/>
  <c r="L221" i="6"/>
  <c r="L247" i="6"/>
  <c r="L276" i="6"/>
  <c r="L95" i="6"/>
  <c r="L120" i="6"/>
  <c r="L145" i="6"/>
  <c r="L174" i="6"/>
  <c r="L208" i="6"/>
  <c r="L235" i="6"/>
  <c r="L261" i="6"/>
  <c r="L8" i="6"/>
  <c r="L43" i="6"/>
  <c r="L64" i="6"/>
  <c r="L97" i="6"/>
  <c r="L132" i="6"/>
  <c r="L150" i="6"/>
  <c r="L177" i="6"/>
  <c r="L197" i="6"/>
  <c r="L239" i="6"/>
  <c r="L265" i="6"/>
  <c r="L23" i="6"/>
  <c r="L56" i="6"/>
  <c r="L78" i="6"/>
  <c r="L105" i="6"/>
  <c r="L139" i="6"/>
  <c r="L158" i="6"/>
  <c r="L185" i="6"/>
  <c r="L204" i="6"/>
  <c r="L246" i="6"/>
  <c r="L24" i="6"/>
  <c r="L51" i="6"/>
  <c r="L74" i="6"/>
  <c r="L101" i="6"/>
  <c r="L129" i="6"/>
  <c r="L153" i="6"/>
  <c r="L180" i="6"/>
  <c r="L201" i="6"/>
  <c r="L231" i="6"/>
  <c r="L256" i="6"/>
  <c r="L63" i="6"/>
  <c r="L68" i="6"/>
  <c r="L149" i="6"/>
  <c r="L182" i="6"/>
  <c r="L216" i="6"/>
  <c r="L242" i="6"/>
  <c r="L270" i="6"/>
  <c r="L22" i="6"/>
  <c r="L47" i="6"/>
  <c r="L81" i="6"/>
  <c r="L110" i="6"/>
  <c r="L138" i="6"/>
  <c r="L157" i="6"/>
  <c r="L183" i="6"/>
  <c r="L203" i="6"/>
  <c r="L244" i="6"/>
  <c r="L271" i="6"/>
  <c r="L32" i="6"/>
  <c r="L61" i="6"/>
  <c r="L83" i="6"/>
  <c r="L118" i="6"/>
  <c r="L142" i="6"/>
  <c r="L162" i="6"/>
  <c r="L189" i="6"/>
  <c r="L214" i="6"/>
  <c r="L254" i="6"/>
  <c r="L33" i="6"/>
  <c r="L57" i="6"/>
  <c r="L80" i="6"/>
  <c r="L108" i="6"/>
  <c r="L135" i="6"/>
  <c r="L159" i="6"/>
  <c r="L186" i="6"/>
  <c r="L205" i="6"/>
  <c r="L234" i="6"/>
  <c r="L264" i="6"/>
  <c r="L46" i="6"/>
  <c r="L102" i="6"/>
  <c r="L7" i="6"/>
  <c r="L75" i="6"/>
  <c r="L136" i="6"/>
  <c r="L154" i="6"/>
  <c r="L196" i="6"/>
  <c r="L222" i="6"/>
  <c r="L252" i="6"/>
  <c r="L277" i="6"/>
  <c r="L31" i="6"/>
  <c r="L54" i="6"/>
  <c r="L82" i="6"/>
  <c r="L117" i="6"/>
  <c r="L141" i="6"/>
  <c r="L161" i="6"/>
  <c r="L188" i="6"/>
  <c r="L213" i="6"/>
  <c r="L253" i="6"/>
  <c r="L278" i="6"/>
  <c r="L5" i="6"/>
  <c r="L39" i="6"/>
  <c r="L65" i="6"/>
  <c r="L90" i="6"/>
  <c r="L126" i="6"/>
  <c r="L148" i="6"/>
  <c r="L171" i="6"/>
  <c r="L193" i="6"/>
  <c r="L220" i="6"/>
  <c r="L263" i="6"/>
  <c r="L6" i="6"/>
  <c r="L41" i="6"/>
  <c r="L62" i="6"/>
  <c r="L86" i="6"/>
  <c r="L114" i="6"/>
  <c r="L143" i="6"/>
  <c r="L165" i="6"/>
  <c r="L190" i="6"/>
  <c r="L215" i="6"/>
  <c r="L241" i="6"/>
  <c r="L269" i="6"/>
  <c r="D179" i="7"/>
  <c r="L229" i="6" l="1"/>
  <c r="O4" i="6" s="1"/>
  <c r="L233" i="6"/>
  <c r="K4" i="7"/>
  <c r="O5" i="6" l="1"/>
  <c r="O3" i="6"/>
</calcChain>
</file>

<file path=xl/sharedStrings.xml><?xml version="1.0" encoding="utf-8"?>
<sst xmlns="http://schemas.openxmlformats.org/spreadsheetml/2006/main" count="13222" uniqueCount="952">
  <si>
    <r>
      <t xml:space="preserve">LOCALITAT / </t>
    </r>
    <r>
      <rPr>
        <b/>
        <i/>
        <sz val="8"/>
        <color theme="1"/>
        <rFont val="Arial"/>
        <family val="2"/>
      </rPr>
      <t>LOCALIDAD</t>
    </r>
  </si>
  <si>
    <t>COD</t>
  </si>
  <si>
    <r>
      <t xml:space="preserve">CENTRE / </t>
    </r>
    <r>
      <rPr>
        <b/>
        <i/>
        <sz val="8"/>
        <color theme="1"/>
        <rFont val="Arial"/>
        <family val="2"/>
      </rPr>
      <t>CENTRO</t>
    </r>
  </si>
  <si>
    <t>CAT</t>
  </si>
  <si>
    <t>UN</t>
  </si>
  <si>
    <t>AL</t>
  </si>
  <si>
    <t>AGOST</t>
  </si>
  <si>
    <t>SECCIÓ DE L'IES SAN VICENTE A AGOST</t>
  </si>
  <si>
    <t>C</t>
  </si>
  <si>
    <t>IES JAIME II</t>
  </si>
  <si>
    <t>B</t>
  </si>
  <si>
    <t>IES JORGE JUAN</t>
  </si>
  <si>
    <t>A</t>
  </si>
  <si>
    <t>IES MIGUEL HERNÁNDEZ</t>
  </si>
  <si>
    <t>IES FIGUERAS PACHECO</t>
  </si>
  <si>
    <t>IES ANTONIO JOSÉ CAVANILLES</t>
  </si>
  <si>
    <t>IES VIRGEN DEL REMEDIO</t>
  </si>
  <si>
    <t>IES LEONARDO DA VINCI</t>
  </si>
  <si>
    <t>CENTRE PÚBLIC FPA PAULO FREIRE</t>
  </si>
  <si>
    <t>IES SAN BLAS</t>
  </si>
  <si>
    <t>IES BAHÍA DE BABEL</t>
  </si>
  <si>
    <t>IES CABO DE LA HUERTA</t>
  </si>
  <si>
    <t>IES MARE NOSTRUM</t>
  </si>
  <si>
    <t>CENTRE PÚBLIC FPA BABEL</t>
  </si>
  <si>
    <t>CENTRE PÚBLIC FPA BARRIO TÓMBOLA</t>
  </si>
  <si>
    <t>CENTRE PÚBLIC FPA F. GINER DE LOS RÍOS</t>
  </si>
  <si>
    <t>CENTRE PÚBLIC FPA PROFESOR ALBERTO BARRIOS</t>
  </si>
  <si>
    <t>IES 8 DE MARZO</t>
  </si>
  <si>
    <t>IES PLAYA SAN JUAN</t>
  </si>
  <si>
    <t>IES DOCTOR BALMIS</t>
  </si>
  <si>
    <t>IES LAS LOMAS</t>
  </si>
  <si>
    <t>IES GRAN VIA</t>
  </si>
  <si>
    <t>IES RADIO EXTERIOR</t>
  </si>
  <si>
    <t>CENTRE PÚBLIC FPA PLA DE LA VALLONGA</t>
  </si>
  <si>
    <t>IES EL PLA</t>
  </si>
  <si>
    <t>ESCOLA OFICIAL D'IDIOMES</t>
  </si>
  <si>
    <t>CONSERVATORI PROFESSIONAL DE DANSA JOSÉ ESPADERO</t>
  </si>
  <si>
    <t>ALACANT/ALICANTE</t>
  </si>
  <si>
    <t>CONSERVATORI PROFESSIONAL DE MÚSICA GUITARRISTA J.TOMÁS</t>
  </si>
  <si>
    <t>ALBATERA</t>
  </si>
  <si>
    <t>IES ANTONIO SERNA SERNA</t>
  </si>
  <si>
    <t>IES PARE VITÒRIA</t>
  </si>
  <si>
    <t>IES COTES BAIXES</t>
  </si>
  <si>
    <t>IES ANDREU SEMPERE</t>
  </si>
  <si>
    <t>CENTRE PÚBLIC FPA OROSIA SILVESTRE</t>
  </si>
  <si>
    <t>CIPFP BATOI</t>
  </si>
  <si>
    <t>ALFÀS DEL PI (L')</t>
  </si>
  <si>
    <t>IES L'ARABÍ</t>
  </si>
  <si>
    <t>ALMORADÍ</t>
  </si>
  <si>
    <t>IES ANTONIO SEQUEROS</t>
  </si>
  <si>
    <t>IES AZUD DE ALFEITAMI</t>
  </si>
  <si>
    <t>ALTEA</t>
  </si>
  <si>
    <t>IES BELLAGUARDA</t>
  </si>
  <si>
    <t>IES ALTAIA</t>
  </si>
  <si>
    <t>ASPE</t>
  </si>
  <si>
    <t>IES LA NÍA</t>
  </si>
  <si>
    <t>CENTRO PÚBLICO FPA RÍO TARAFA</t>
  </si>
  <si>
    <t>IES VILLA DE ASPE</t>
  </si>
  <si>
    <t>SECCIÓ DE L'IES FIGUERAS PACHECO A ALACANT - EL BACAROT</t>
  </si>
  <si>
    <t>BANYERES DE MARIOLA</t>
  </si>
  <si>
    <t>IES PROFESSOR MANUEL BROSETA</t>
  </si>
  <si>
    <t>BENEJÚZAR</t>
  </si>
  <si>
    <t>IES BENEJÚZAR</t>
  </si>
  <si>
    <t>BENIDORM</t>
  </si>
  <si>
    <t>IES PERE MARIA ORTS I BOSCH</t>
  </si>
  <si>
    <t>IES L'ALMADRAVA</t>
  </si>
  <si>
    <t>IES BERNAT DE SARRIÀ</t>
  </si>
  <si>
    <t>CENTRE PÚBLIC FPA BENIDORM</t>
  </si>
  <si>
    <t>IES BEATRIU FAJARDO DE MENDOZA</t>
  </si>
  <si>
    <t>IES MEDITERRÀNIA</t>
  </si>
  <si>
    <t>BENILLOBA</t>
  </si>
  <si>
    <t>SECCIÓ DE L'IES PADRE ARQUES A BENILLOBA</t>
  </si>
  <si>
    <t>BENISSA</t>
  </si>
  <si>
    <t>IES JOSEP IBORRA</t>
  </si>
  <si>
    <t>BIAR</t>
  </si>
  <si>
    <t>IES DE BIAR</t>
  </si>
  <si>
    <t>BIGASTRO</t>
  </si>
  <si>
    <t>CALLOSA D'EN SARRIÀ</t>
  </si>
  <si>
    <t>IES RODOLFO LLOPIS</t>
  </si>
  <si>
    <t>CALLOSA DE SEGURA</t>
  </si>
  <si>
    <t>IES VEGA BAJA</t>
  </si>
  <si>
    <t>IES SANTIAGO GRISOLIA</t>
  </si>
  <si>
    <t>CALP</t>
  </si>
  <si>
    <t>IES IFACH</t>
  </si>
  <si>
    <t>CAMPELLO (EL)</t>
  </si>
  <si>
    <t>IES CLOT DE L'ILLOT</t>
  </si>
  <si>
    <t>IES ENRIC VALOR</t>
  </si>
  <si>
    <t>CASTALLA</t>
  </si>
  <si>
    <t>CATRAL</t>
  </si>
  <si>
    <t>COCENTAINA</t>
  </si>
  <si>
    <t>IES PADRE ARQUÉS</t>
  </si>
  <si>
    <t>CENTRE PÚBLIC FPA BENIASSENT</t>
  </si>
  <si>
    <t>COX</t>
  </si>
  <si>
    <t>IES DE COX</t>
  </si>
  <si>
    <t>CREVILLENT</t>
  </si>
  <si>
    <t>IES CANÓNIGO MANCHÓN</t>
  </si>
  <si>
    <t>IES MACIÀ ABELA</t>
  </si>
  <si>
    <t>CENTRE PÚBLIC FPA EL PUNTAL</t>
  </si>
  <si>
    <t>IES PLAYA FLAMENCA</t>
  </si>
  <si>
    <t>DÉNIA</t>
  </si>
  <si>
    <t>IES HISTORIADOR CHABÀS</t>
  </si>
  <si>
    <t>IES MARIA IBARS</t>
  </si>
  <si>
    <t>CONSERVATORI PROFESSIONAL DE MÚSICA TENOR CORTIS</t>
  </si>
  <si>
    <t>CENTRE PÚBLIC FPA RAMÓN ORTEGA</t>
  </si>
  <si>
    <t>IES SORTS DE LA MAR</t>
  </si>
  <si>
    <t>DOLORES</t>
  </si>
  <si>
    <t>IES SAN PASCUAL</t>
  </si>
  <si>
    <t>ELDA</t>
  </si>
  <si>
    <t>IES LA MELVA</t>
  </si>
  <si>
    <t>IES LA TORRETA</t>
  </si>
  <si>
    <t>IES MONASTIL</t>
  </si>
  <si>
    <t>CONSERVATORIO PROFESIONAL DE MÚSICA ANA MARÍA SÁNCHEZ</t>
  </si>
  <si>
    <t>CENTRO PÚBLICO FPA ANTONIO PORPETTA</t>
  </si>
  <si>
    <t>CIPFP VALLE DE ELDA</t>
  </si>
  <si>
    <t>ESCUELA OFICIAL DE IDIOMAS</t>
  </si>
  <si>
    <t>IES SIXTO MARCO</t>
  </si>
  <si>
    <t>IES ASUNCIÓN DE NUESTRA SEÑORA</t>
  </si>
  <si>
    <t>IES CARRÚS</t>
  </si>
  <si>
    <t>IES PEDRO IBARRA RUIZ</t>
  </si>
  <si>
    <t>CENTRE PÚBLIC FPA MERCÈ RODOREDA</t>
  </si>
  <si>
    <t>IES MONTSERRAT ROIG</t>
  </si>
  <si>
    <t>IES TIRANT LO BLANC</t>
  </si>
  <si>
    <t>CENTRE PÚBLIC FPA EL MANANTIAL</t>
  </si>
  <si>
    <t>CENTRE PÚBLIC FPA LA LLOTJA</t>
  </si>
  <si>
    <t>IES SEVERO OCHOA</t>
  </si>
  <si>
    <t>IES CAYETANO SEMPERE</t>
  </si>
  <si>
    <t>IES VICTORIA KENT</t>
  </si>
  <si>
    <t>IES JOANOT MARTORELL</t>
  </si>
  <si>
    <t>IES NIT DE L'ALBÀ</t>
  </si>
  <si>
    <t>IES MISTERI D'ELX</t>
  </si>
  <si>
    <t>CONSERVATORI PROFESSIONAL DE MÚSICA</t>
  </si>
  <si>
    <t>IES LA FOIA D'ELX</t>
  </si>
  <si>
    <t>GATA DE GORGOS</t>
  </si>
  <si>
    <t>IES MATEMÀTIC VICENT CASELLES COSTA</t>
  </si>
  <si>
    <t>GUARDAMAR DEL SEGURA</t>
  </si>
  <si>
    <t>IES LES DUNES</t>
  </si>
  <si>
    <t>IBI</t>
  </si>
  <si>
    <t>IES FRAY IGNACIO BARRACHINA</t>
  </si>
  <si>
    <t>IES LA FOIA</t>
  </si>
  <si>
    <t>CENTRE PÚBLIC FPA JOAN LLUÍS VIVES</t>
  </si>
  <si>
    <t>IES NOU DERRAMADOR</t>
  </si>
  <si>
    <t>CENTRE PÚBLIC FPA BERNAT DE SARRIÀ</t>
  </si>
  <si>
    <t>MONFORTE DEL CID</t>
  </si>
  <si>
    <t>IES LAS NORIAS</t>
  </si>
  <si>
    <t>MONÒVER</t>
  </si>
  <si>
    <t>MONTESINOS (LOS)</t>
  </si>
  <si>
    <t>IES LOS MONTESINOS - REMEDIOS MUÑOZ</t>
  </si>
  <si>
    <t>MURO DE ALCOY</t>
  </si>
  <si>
    <t>IES SERRA MARIOLA</t>
  </si>
  <si>
    <t>MUTXAMEL</t>
  </si>
  <si>
    <t>IES MUTXAMEL</t>
  </si>
  <si>
    <t>IES L'ALLUSSER</t>
  </si>
  <si>
    <t>NOVELDA</t>
  </si>
  <si>
    <t>IES LA MOLA</t>
  </si>
  <si>
    <t>IES EL VINALOPÓ</t>
  </si>
  <si>
    <t>CENTRE PÚBLIC FPA L'ILLA DELS GARROFERETS</t>
  </si>
  <si>
    <t>NUCIA (LA)</t>
  </si>
  <si>
    <t>IES LA NUCIA</t>
  </si>
  <si>
    <t>ONDARA</t>
  </si>
  <si>
    <t>IES XEBIC</t>
  </si>
  <si>
    <t>ONIL</t>
  </si>
  <si>
    <t>IES LA CREUETA</t>
  </si>
  <si>
    <t>ORBA</t>
  </si>
  <si>
    <t>SECCIÓ DE L'IES ENRIC VALOR A ORBA</t>
  </si>
  <si>
    <t>ORIHUELA</t>
  </si>
  <si>
    <t>IES GABRIEL MIRÓ</t>
  </si>
  <si>
    <t>IES EL PALMERAL</t>
  </si>
  <si>
    <t>IES LAS ESPEÑETAS</t>
  </si>
  <si>
    <t>CENTRO PÚBLICO FPA</t>
  </si>
  <si>
    <t>IES THÁDER</t>
  </si>
  <si>
    <t>PEDREGUER</t>
  </si>
  <si>
    <t>IES DE PEDREGUER</t>
  </si>
  <si>
    <t>PEGO</t>
  </si>
  <si>
    <t>PETRER</t>
  </si>
  <si>
    <t>IES AZORÍN</t>
  </si>
  <si>
    <t>CENTRE PÚBLIC FPA CARLES SALVADOR</t>
  </si>
  <si>
    <t>IES POETA PACO MOLLÀ</t>
  </si>
  <si>
    <t>IES LA CANAL</t>
  </si>
  <si>
    <t>PILAR DE LA HORADADA</t>
  </si>
  <si>
    <t>IES THIAR</t>
  </si>
  <si>
    <t>PINÓS (EL)</t>
  </si>
  <si>
    <t>IES MARHUENDA PRATS</t>
  </si>
  <si>
    <t>RAFAL</t>
  </si>
  <si>
    <t>IES DE RAFAL</t>
  </si>
  <si>
    <t>REDOVÁN</t>
  </si>
  <si>
    <t>IES JAIME DE SANT-ÁNGEL</t>
  </si>
  <si>
    <t>ROJALES</t>
  </si>
  <si>
    <t>IES LA ENCANTÁ</t>
  </si>
  <si>
    <t>SAN FULGENCIO</t>
  </si>
  <si>
    <t>SECCIÓN DEL IES LA ENCANTÁ EN SAN FULGENCIO</t>
  </si>
  <si>
    <t>SAN MIGUEL DE SALINAS</t>
  </si>
  <si>
    <t>IES LOS ALCORES</t>
  </si>
  <si>
    <t>SANT JOAN D'ALACANT</t>
  </si>
  <si>
    <t>IES LLOIXA</t>
  </si>
  <si>
    <t>IES LUIS GARCÍA BERLANGA</t>
  </si>
  <si>
    <t>IES SAN VICENTE</t>
  </si>
  <si>
    <t>CIPFP CANASTELL</t>
  </si>
  <si>
    <t>CENTRE PÚBLIC FPA SANT VICENT FERRER</t>
  </si>
  <si>
    <t>IES HAYGÓN</t>
  </si>
  <si>
    <t>IES GAIA</t>
  </si>
  <si>
    <t>IES MARÍA BLASCO</t>
  </si>
  <si>
    <t>ESCOLA OFICIAL D'IDIOMES L'ALACANTÍ</t>
  </si>
  <si>
    <t>SANTA POLA</t>
  </si>
  <si>
    <t>IES CAP DE L'ALJUB</t>
  </si>
  <si>
    <t>IES SANTA POLA</t>
  </si>
  <si>
    <t>SAX</t>
  </si>
  <si>
    <t>IES PASCUAL CARRIÓN</t>
  </si>
  <si>
    <t>TEULADA</t>
  </si>
  <si>
    <t>IES DE TEULADA</t>
  </si>
  <si>
    <t>IES TORRELLANO</t>
  </si>
  <si>
    <t>TORREVIEJA</t>
  </si>
  <si>
    <t>IES LAS LAGUNAS</t>
  </si>
  <si>
    <t>IES NÚMERO 1 - LIBERTAS</t>
  </si>
  <si>
    <t>IES MEDITERRÁNEO</t>
  </si>
  <si>
    <t>IES TORREVIGÍA</t>
  </si>
  <si>
    <t>VILA JOIOSA (LA)</t>
  </si>
  <si>
    <t>IES MARCOS ZARAGOZA</t>
  </si>
  <si>
    <t>IES LA MALLADETA</t>
  </si>
  <si>
    <t>IES MARINA BAIXA</t>
  </si>
  <si>
    <t>VILLENA</t>
  </si>
  <si>
    <t>IES HERMANOS AMORÓS</t>
  </si>
  <si>
    <t>IES ANTONIO NAVARRO SANTAFÉ</t>
  </si>
  <si>
    <t>CENTRO PÚBLICO FPA ARCO IRIS</t>
  </si>
  <si>
    <t>IES LAS FUENTES</t>
  </si>
  <si>
    <t>SECCIÓN DEL IES ANTONIO NAVARRO SANTAFÉ EN VILLENA</t>
  </si>
  <si>
    <t>CENTRO PÚBLICO FPA LA ATALAYA</t>
  </si>
  <si>
    <t>IES ANTONI LLIDÓ</t>
  </si>
  <si>
    <t>IES NÚMERO 1</t>
  </si>
  <si>
    <t>CENTRE PÚBLIC FPA</t>
  </si>
  <si>
    <t>IES DE XIXONA</t>
  </si>
  <si>
    <r>
      <t xml:space="preserve">PROVÍNCIA / </t>
    </r>
    <r>
      <rPr>
        <b/>
        <i/>
        <sz val="8"/>
        <color theme="1"/>
        <rFont val="Arial"/>
        <family val="2"/>
      </rPr>
      <t>PROVINCIA</t>
    </r>
  </si>
  <si>
    <t>ALACANT</t>
  </si>
  <si>
    <t>ALBOCÀSSER</t>
  </si>
  <si>
    <t>CENTRE PÚBLIC FPA EL PLA DEL PUIG</t>
  </si>
  <si>
    <t>ALCALÀ DE XIVERT</t>
  </si>
  <si>
    <t>IES SERRA D'IRTA</t>
  </si>
  <si>
    <t>ALCORA (L')</t>
  </si>
  <si>
    <t>IES XIMÉN D'URREA</t>
  </si>
  <si>
    <t>IES L'ALCALATÉN</t>
  </si>
  <si>
    <t>ALMASSORA</t>
  </si>
  <si>
    <t>IES ÁLVARO FALOMIR</t>
  </si>
  <si>
    <t>IES VILA-ROJA</t>
  </si>
  <si>
    <t>ALMENARA</t>
  </si>
  <si>
    <t>IES D'ALMENARA</t>
  </si>
  <si>
    <t>BENASSAL</t>
  </si>
  <si>
    <t>BENICARLÓ</t>
  </si>
  <si>
    <t>IES RAMÓN CID</t>
  </si>
  <si>
    <t>IES JOAN COROMINES</t>
  </si>
  <si>
    <t>CENTRE PÚBLIC FPA MARQUÉS DE BENICARLÓ</t>
  </si>
  <si>
    <t>CIPFP BENICARLÓ</t>
  </si>
  <si>
    <t>IES VIOLANT DE CASALDUCH</t>
  </si>
  <si>
    <t>BETXÍ</t>
  </si>
  <si>
    <t>IES DE BETXÍ</t>
  </si>
  <si>
    <t>IES JAUME I</t>
  </si>
  <si>
    <t>IES LLOMBAI</t>
  </si>
  <si>
    <t>CENTRE PÚBLIC FPA HISTORIADOR VICIANA</t>
  </si>
  <si>
    <t>CABANES</t>
  </si>
  <si>
    <t>CASTELLÓ DE LA PLANA</t>
  </si>
  <si>
    <t>IES FRANCESC RIBALTA</t>
  </si>
  <si>
    <t>IES PENYAGOLOSA</t>
  </si>
  <si>
    <t>IES POLITÈCNIC</t>
  </si>
  <si>
    <t>IES VICENT SOS BAYNAT</t>
  </si>
  <si>
    <t>CENTRE PÚBLIC FPA JOSEP PASQUAL I TIRADO</t>
  </si>
  <si>
    <t>IES VICENT CASTELL I DOMÉNECH</t>
  </si>
  <si>
    <t>IES EL CAMINÀS</t>
  </si>
  <si>
    <t>IES MATILDE SALVADOR</t>
  </si>
  <si>
    <t>IES JUAN BAUTISTA PORCAR</t>
  </si>
  <si>
    <t>IES LA PLANA</t>
  </si>
  <si>
    <t>IES BOVALAR</t>
  </si>
  <si>
    <t>CENTRE PÚBLIC FPA VICTORIA KENT</t>
  </si>
  <si>
    <t>SECCIÓ DE L'IES MATILDE SALVADOR A CASTELLÓ DE LA PLANA</t>
  </si>
  <si>
    <t>CONSERVATORI PROFESSIONAL DE DANSA</t>
  </si>
  <si>
    <t>CONSERVATORI PROFESSIONAL DE MÚSICA MESTRE TÁRREGA</t>
  </si>
  <si>
    <t>CIPFP COSTA DE AZAHAR</t>
  </si>
  <si>
    <t>IES MIQUEL PERIS I SEGARRA</t>
  </si>
  <si>
    <t>JÉRICA - VIVER</t>
  </si>
  <si>
    <t>IES JÉRICA - VIVER</t>
  </si>
  <si>
    <t>CENTRE PÚBLIC FPA TIRANT LO BLANC</t>
  </si>
  <si>
    <t>CENTRE PÚBLIC FPA JORDI DE SANT JORDI</t>
  </si>
  <si>
    <t>MONTANEJOS</t>
  </si>
  <si>
    <t>SECCIÓN DEL IES NTRA. SRA. DE LA CUEVA SANTA EN MONTANEJOS</t>
  </si>
  <si>
    <t>MORELLA</t>
  </si>
  <si>
    <t>IES ELS PORTS</t>
  </si>
  <si>
    <t>CENTRE PÚBLIC FPA E.C.ELS PORTS</t>
  </si>
  <si>
    <t>NULES</t>
  </si>
  <si>
    <t>IES GILABERT DE CENTELLES</t>
  </si>
  <si>
    <t>ONDA</t>
  </si>
  <si>
    <t>CENTRE PÚBLIC FPA L'ALADERN</t>
  </si>
  <si>
    <t>IES SERRA D'ESPADÀ</t>
  </si>
  <si>
    <t>SECCIÓ DE L'IES SERRA D'ESPADÀ A ONDA</t>
  </si>
  <si>
    <t>IES TORRE DEL REI</t>
  </si>
  <si>
    <t>IES ALFRED AYZA</t>
  </si>
  <si>
    <t>SANT MATEU</t>
  </si>
  <si>
    <t>IES MAESTRAT</t>
  </si>
  <si>
    <t>SEGORBE</t>
  </si>
  <si>
    <t>IES NUESTRA SEÑORA DE LA CUEVA SANTA</t>
  </si>
  <si>
    <t>IES ALTO PALANCIA</t>
  </si>
  <si>
    <t>CENTRO PÚBLICO FPA E.C.DE L'ALT PALÀNCIA</t>
  </si>
  <si>
    <t>TORREBLANCA</t>
  </si>
  <si>
    <t>IES EL PRAT</t>
  </si>
  <si>
    <t>VALL D'ALBA</t>
  </si>
  <si>
    <t>VALL D'UIXÓ (LA)</t>
  </si>
  <si>
    <t>IES HONORI GARCIA</t>
  </si>
  <si>
    <t>IES BOTÀNIC CAVANILLES</t>
  </si>
  <si>
    <t>IES BENIGASLÓ</t>
  </si>
  <si>
    <t>CONSERVATORI PROFESSIONAL DE MÚSICA M.F.PEÑARROJA</t>
  </si>
  <si>
    <t>VILA-REAL</t>
  </si>
  <si>
    <t>IES FRANCESC TÀRREGA</t>
  </si>
  <si>
    <t>IES MIRALCAMP</t>
  </si>
  <si>
    <t>CENTRE PÚBLIC FPA ANTIGA PANDEROLA</t>
  </si>
  <si>
    <t>IES PROFESSOR BROCH I LLOP</t>
  </si>
  <si>
    <t>ESCOLA OFICIAL D'IDIOMES PLANA BAIXA</t>
  </si>
  <si>
    <t>IES DE VILAFRANCA</t>
  </si>
  <si>
    <t>VINARÒS</t>
  </si>
  <si>
    <t>IES LEOPOLDO QUEROL</t>
  </si>
  <si>
    <t>IES JOSÉ VILAPLANA</t>
  </si>
  <si>
    <t>CENTRE PÚBLIC FPA LLIBERTAT</t>
  </si>
  <si>
    <t>SECCIÓ DE L'IES JOSÉ VILAPLANA A VINARÒS</t>
  </si>
  <si>
    <t>ESCOLA OFICIAL D'IDIOMES EL MAESTRAT</t>
  </si>
  <si>
    <t>CASTELLÓ</t>
  </si>
  <si>
    <t>ADEMUZ</t>
  </si>
  <si>
    <t>CENTRO PÚBLICO FPA JAIME I</t>
  </si>
  <si>
    <t>IES DE ADEMUZ</t>
  </si>
  <si>
    <t>AIELO DE MALFERIT</t>
  </si>
  <si>
    <t>IES PORÇONS</t>
  </si>
  <si>
    <t>ALAQUÀS</t>
  </si>
  <si>
    <t>IES DOCTOR FAUSTÍ BARBERÁ</t>
  </si>
  <si>
    <t>CENTRE PÚBLIC FPA ENRIC VALOR</t>
  </si>
  <si>
    <t>IES CLARA CAMPOAMOR</t>
  </si>
  <si>
    <t>ALBAIDA</t>
  </si>
  <si>
    <t>IES JOSEP SEGRELLES</t>
  </si>
  <si>
    <t>ALBAL</t>
  </si>
  <si>
    <t>IES D'ALBAL</t>
  </si>
  <si>
    <t>ALBALAT DE LA RIBERA</t>
  </si>
  <si>
    <t>IES SUCRO</t>
  </si>
  <si>
    <t>ALBERIC</t>
  </si>
  <si>
    <t>IES CONSUELO ARANDA</t>
  </si>
  <si>
    <t>IES LA PATACONA</t>
  </si>
  <si>
    <t>ALCÀSSER</t>
  </si>
  <si>
    <t>IES D'ALCÀSSER</t>
  </si>
  <si>
    <t>ALCÚDIA (L')</t>
  </si>
  <si>
    <t>IES ELS ÉVOLS</t>
  </si>
  <si>
    <t>ALCÚDIA DE CRESPINS (L')</t>
  </si>
  <si>
    <t>SECCIÓ DE L'IES SIVERA FONT A L'ALCÚDIA DE CRESPINS</t>
  </si>
  <si>
    <t>ALDAIA</t>
  </si>
  <si>
    <t>IES SALVADOR GADEA</t>
  </si>
  <si>
    <t>CENTRE PÚBLIC FPA CLARA CAMPOAMOR</t>
  </si>
  <si>
    <t>IES CARLES SALVADOR</t>
  </si>
  <si>
    <t>IES BEATRIU CIVERA</t>
  </si>
  <si>
    <t>ALFAFAR</t>
  </si>
  <si>
    <t>IES 25 D'ABRIL</t>
  </si>
  <si>
    <t>ALGEMESÍ</t>
  </si>
  <si>
    <t>IES SANT VICENT FERRER</t>
  </si>
  <si>
    <t>IES BERNAT GUINOVART</t>
  </si>
  <si>
    <t>CENTRE PÚBLIC FPA JAUME I</t>
  </si>
  <si>
    <t>ALGINET</t>
  </si>
  <si>
    <t>IES HORT DE FELIU</t>
  </si>
  <si>
    <t>ALMUSSAFES</t>
  </si>
  <si>
    <t>IES ALMUSSAFES</t>
  </si>
  <si>
    <t>ALPUENTE</t>
  </si>
  <si>
    <t>SECCIÓN DEL IES LA SERRANÍA EN ALPUENTE</t>
  </si>
  <si>
    <t>ALZIRA</t>
  </si>
  <si>
    <t>IES REI EN JAUME</t>
  </si>
  <si>
    <t>IES JOSÉ MARÍA PARRA</t>
  </si>
  <si>
    <t>CIPFP LUIS SUÑER SANCHIS</t>
  </si>
  <si>
    <t>IES LA MURTA</t>
  </si>
  <si>
    <t>AYORA</t>
  </si>
  <si>
    <t>IES FERNANDO III</t>
  </si>
  <si>
    <t>CENTRO PÚBLICO FPA VALLE DE AYORA</t>
  </si>
  <si>
    <t>BELLREGUARD</t>
  </si>
  <si>
    <t>IES JOAN FUSTER</t>
  </si>
  <si>
    <t>BENAGUASIL</t>
  </si>
  <si>
    <t>IES DE BENAGUASIL</t>
  </si>
  <si>
    <t>BENETÚSSER</t>
  </si>
  <si>
    <t>IES MARÍA CARBONELL I SÁNCHEZ</t>
  </si>
  <si>
    <t>BENIFAIÓ</t>
  </si>
  <si>
    <t>IES ENRIC SOLER I GODES</t>
  </si>
  <si>
    <t>BENIFAIRÓ DE LES VALLS</t>
  </si>
  <si>
    <t>IES LA VALL DE SEGÓ</t>
  </si>
  <si>
    <t>BENIGÀNIM</t>
  </si>
  <si>
    <t>IES LES FOIES</t>
  </si>
  <si>
    <t>IES BENIMÀMET</t>
  </si>
  <si>
    <t>BÉTERA</t>
  </si>
  <si>
    <t>IES LES ALFÀBEGUES</t>
  </si>
  <si>
    <t>BOCAIRENT</t>
  </si>
  <si>
    <t>IES DE BOCAIRENT</t>
  </si>
  <si>
    <t>BUÑOL</t>
  </si>
  <si>
    <t>IES LA HOYA DE BUÑOL</t>
  </si>
  <si>
    <t>BURJASSOT</t>
  </si>
  <si>
    <t>IES VICENT ANDRÉS ESTELLÉS</t>
  </si>
  <si>
    <t>IES FEDERICA MONTSENY</t>
  </si>
  <si>
    <t>IES COMARCAL</t>
  </si>
  <si>
    <t>SECCIÓ DE L'IES FEDERICA MONTSENY A BURJASSOT</t>
  </si>
  <si>
    <t>IES LA CANYADA</t>
  </si>
  <si>
    <t>CANALS</t>
  </si>
  <si>
    <t>IES FRANCESC GIL</t>
  </si>
  <si>
    <t>IES SIVERA FONT</t>
  </si>
  <si>
    <t>CARCAIXENT</t>
  </si>
  <si>
    <t>CONSERVATORI PROFESSIONAL DE MÚSICA MESTRE VERT</t>
  </si>
  <si>
    <t>CENTRE PÚBLIC FPA ESCOLA D'ADULTS</t>
  </si>
  <si>
    <t>IES ARABISTA RIBERA</t>
  </si>
  <si>
    <t>CÀRCER</t>
  </si>
  <si>
    <t>IES DE CÀRCER</t>
  </si>
  <si>
    <t>CARLET</t>
  </si>
  <si>
    <t>IES EDUARDO PRIMO MARQUÉS</t>
  </si>
  <si>
    <t>IES 9 D'OCTUBRE</t>
  </si>
  <si>
    <t>IES EL RAVATXOL</t>
  </si>
  <si>
    <t>CASTELLÓ DE RUGAT</t>
  </si>
  <si>
    <t>IES MANUEL SANCHIS GUARNER</t>
  </si>
  <si>
    <t>CATADAU</t>
  </si>
  <si>
    <t>IES MESTRE RAMÓN ESTEVE</t>
  </si>
  <si>
    <t>CATARROJA</t>
  </si>
  <si>
    <t>IES BERENGUER DALMAU</t>
  </si>
  <si>
    <t>CONSERVATORI PROFESSIONAL DE MÚSICA JOSÉ MANUEL IZQUIERDO</t>
  </si>
  <si>
    <t>CIPFP CATARROJA</t>
  </si>
  <si>
    <t>CHELVA</t>
  </si>
  <si>
    <t>IES ALTO TURIA</t>
  </si>
  <si>
    <t>CHESTE</t>
  </si>
  <si>
    <t>IES RICARDO MARÍN IBÁNEZ</t>
  </si>
  <si>
    <t>CIPFP COMPLEJO EDUCATIVO DE CHESTE</t>
  </si>
  <si>
    <t>CHIVA</t>
  </si>
  <si>
    <t>CENTRO PÚBLICO FPA ESCUELA DE ADULTOS</t>
  </si>
  <si>
    <t>IES MARJANA</t>
  </si>
  <si>
    <t>CULLERA</t>
  </si>
  <si>
    <t>IES BLASCO IBÁÑEZ</t>
  </si>
  <si>
    <t>CONSERVATORI PROFESSIONAL DE MÚSICA RAFAEL TALENS PELLÓ</t>
  </si>
  <si>
    <t>IES JOAN LLOPIS MARÍ</t>
  </si>
  <si>
    <t>ELIANA (L')</t>
  </si>
  <si>
    <t>IES L'ELIANA</t>
  </si>
  <si>
    <t>ENGUERA</t>
  </si>
  <si>
    <t>CENTRO PÚBLICO FPA SIMÓN MONERRIS</t>
  </si>
  <si>
    <t>IES DE ENGUERA</t>
  </si>
  <si>
    <t>FOIOS</t>
  </si>
  <si>
    <t>IES ESCULTOR EN FRANCESC BADIA</t>
  </si>
  <si>
    <t>GANDIA</t>
  </si>
  <si>
    <t>IES AUSIÀS MARCH</t>
  </si>
  <si>
    <t>IES MARÍA ENRÍQUEZ</t>
  </si>
  <si>
    <t>GODELLA</t>
  </si>
  <si>
    <t>IES VELES E VENTS</t>
  </si>
  <si>
    <t>GUADASSUAR</t>
  </si>
  <si>
    <t>IES DE GUADASSUAR</t>
  </si>
  <si>
    <t>JALANCE</t>
  </si>
  <si>
    <t>SECCIÓN DEL IES FERNANDO III EN JALANCE</t>
  </si>
  <si>
    <t>LLÍRIA</t>
  </si>
  <si>
    <t>IES CAMP DE TÚRIA</t>
  </si>
  <si>
    <t>IES LAURONA</t>
  </si>
  <si>
    <t>CENTRE PÚBLIC FPA ALTS DEL MERCAT</t>
  </si>
  <si>
    <t>LLOSA DE RANES (LA)</t>
  </si>
  <si>
    <t>SECCIÓ DE L'IES DR. LUIS SIMARRO LACABRA A LA LLOSA DE RANES</t>
  </si>
  <si>
    <t>MANISES</t>
  </si>
  <si>
    <t>IES JOSÉ RODRIGO BOTET</t>
  </si>
  <si>
    <t>IES PERE BOÏL</t>
  </si>
  <si>
    <t>CENTRE PÚBLIC FPA MENICIL</t>
  </si>
  <si>
    <t>MASSAMAGRELL</t>
  </si>
  <si>
    <t>IES DE MASSAMAGRELL</t>
  </si>
  <si>
    <t>MASSANASSA</t>
  </si>
  <si>
    <t>IES DE MASSANASSA</t>
  </si>
  <si>
    <t>MELIANA</t>
  </si>
  <si>
    <t>IES LA GARRIGOSA</t>
  </si>
  <si>
    <t>MISLATA</t>
  </si>
  <si>
    <t>IES LA MORERIA</t>
  </si>
  <si>
    <t>CIPFP MISLATA</t>
  </si>
  <si>
    <t>IES MÚSIC MARTÍN I SOLER</t>
  </si>
  <si>
    <t>IES MOLÍ DEL SOL</t>
  </si>
  <si>
    <t>IES DE MOIXENT</t>
  </si>
  <si>
    <t>MONCADA</t>
  </si>
  <si>
    <t>IES ENRIQUE TIERNO GALVÁN</t>
  </si>
  <si>
    <t>MONTSERRAT</t>
  </si>
  <si>
    <t>IES ALCALANS</t>
  </si>
  <si>
    <t>MUSEROS</t>
  </si>
  <si>
    <t>SECCIÓ DE L'IES DE MASSAMAGRELL A MUSEROS</t>
  </si>
  <si>
    <t>NAVARRÉS</t>
  </si>
  <si>
    <t>IES LA CANAL DE NAVARRÉS</t>
  </si>
  <si>
    <t>OLIVA</t>
  </si>
  <si>
    <t>IES GREGORI MAIANS</t>
  </si>
  <si>
    <t>IES GABRIEL CÍSCAR</t>
  </si>
  <si>
    <t>CENTRE PÚBLIC FPA SERAFÍ DE CENTELLES</t>
  </si>
  <si>
    <t>CONSERVATORI PROFESSIONAL DE MÚSICA JOSEP CLIMENT</t>
  </si>
  <si>
    <t>OLLERIA (L')</t>
  </si>
  <si>
    <t>IES VERMELLAR</t>
  </si>
  <si>
    <t>ONTINYENT</t>
  </si>
  <si>
    <t>IES L'ESTACIÓ</t>
  </si>
  <si>
    <t>IES POU CLAR</t>
  </si>
  <si>
    <t>CENTRE PÚBLIC FPA SANT CARLES</t>
  </si>
  <si>
    <t>CONSERVATORI PROFESSIONAL DE MÚSICA JOSEP MELCIOR GOMIS</t>
  </si>
  <si>
    <t>PAIPORTA</t>
  </si>
  <si>
    <t>IES LA SÈNIA</t>
  </si>
  <si>
    <t>IES ANDREU ALFARO</t>
  </si>
  <si>
    <t>PATERNA</t>
  </si>
  <si>
    <t>IES DOCTOR PESET ALEIXANDRE</t>
  </si>
  <si>
    <t>SECCIÓ DE L'IES DOCTOR PESET ALEIXANDRE A PATERNA</t>
  </si>
  <si>
    <t>IES HENRI MATISSE</t>
  </si>
  <si>
    <t>ESCOLA OFICIAL D'IDIOMES DE PATERNA</t>
  </si>
  <si>
    <t>PICANYA</t>
  </si>
  <si>
    <t>PICASSENT</t>
  </si>
  <si>
    <t>SECCIÓ EDUCACIÓ SECUNDÀRIA NÚMERO 1</t>
  </si>
  <si>
    <t>IES L'OM</t>
  </si>
  <si>
    <t>CENTRE PÚBLIC FPA PRESENTACIÓN SÁEZ</t>
  </si>
  <si>
    <t>CENTRE PÚBLIC FPA NÚMERO 3</t>
  </si>
  <si>
    <t>SECCIÓ EDUCACIÓ SECUNDÀRIA JAUME I</t>
  </si>
  <si>
    <t>POBLA DE FARNALS (LA)</t>
  </si>
  <si>
    <t>IES GUILLEM D'ALCALÀ</t>
  </si>
  <si>
    <t>POBLA DE VALLBONA (LA)</t>
  </si>
  <si>
    <t>IES LA VEREDA</t>
  </si>
  <si>
    <t>POBLA DEL DUC (LA)</t>
  </si>
  <si>
    <t>SECCIÓ DE L'IES JOSÉ DE RIBERA A LA POBLA DEL DUC</t>
  </si>
  <si>
    <t>POBLA LLARGA (LA)</t>
  </si>
  <si>
    <t>IES PERE D'ESPLUGUES</t>
  </si>
  <si>
    <t>PUÇOL</t>
  </si>
  <si>
    <t>IES DE PUÇOL</t>
  </si>
  <si>
    <t>IES EDUARDO MERELLÓ</t>
  </si>
  <si>
    <t>IES CAMP DE MORVEDRE</t>
  </si>
  <si>
    <t>IES MARÍA MOLINER</t>
  </si>
  <si>
    <t>PUIG DE SANTA MARIA [EL]</t>
  </si>
  <si>
    <t>IES D'EL PUIG DE SANTA MARIA</t>
  </si>
  <si>
    <t>QUART DE POBLET</t>
  </si>
  <si>
    <t>CIPFP FAITANAR</t>
  </si>
  <si>
    <t>IES LA SENDA</t>
  </si>
  <si>
    <t>IES RIU TÚRIA</t>
  </si>
  <si>
    <t>RAFELBUNYOL</t>
  </si>
  <si>
    <t>IES DE RAFELBUNYOL</t>
  </si>
  <si>
    <t>REQUENA</t>
  </si>
  <si>
    <t>IES OLEANA</t>
  </si>
  <si>
    <t>CONSERVATORIO PROFESIONAL DE MÚSICA M. PÉREZ SÁNCHEZ</t>
  </si>
  <si>
    <t>CENTRO PÚBLICO FPA ANTIGUA ESCUELA ZORITA</t>
  </si>
  <si>
    <t>RIBA-ROJA DE TÚRIA</t>
  </si>
  <si>
    <t>IES PLA DE NADAL</t>
  </si>
  <si>
    <t>IES EL QUINT</t>
  </si>
  <si>
    <t>IES CLOT DEL MORO</t>
  </si>
  <si>
    <t>CENTRE PÚBLIC FPA MIGUEL HERNÁNDEZ</t>
  </si>
  <si>
    <t>SECCIÓ DE L'IES CLOT DEL MORO A SAGUNT</t>
  </si>
  <si>
    <t>IES EL SALER</t>
  </si>
  <si>
    <t>SAN ANTONIO DE BENAGÉBER</t>
  </si>
  <si>
    <t>IES DE SAN ANTONIO DE BENAGÉBER</t>
  </si>
  <si>
    <t>SEDAVÍ</t>
  </si>
  <si>
    <t>IES DE SEDAVÍ</t>
  </si>
  <si>
    <t>SILLA</t>
  </si>
  <si>
    <t>SOLLANA</t>
  </si>
  <si>
    <t>SECCIÓ DE L'IES JOAN FUSTER A SOLLANA</t>
  </si>
  <si>
    <t>SUECA</t>
  </si>
  <si>
    <t>CENTRE PÚBLIC FPA MIQUEL ROSANES</t>
  </si>
  <si>
    <t>TAVERNES BLANQUES</t>
  </si>
  <si>
    <t>IES DE TAVERNES BLANQUES</t>
  </si>
  <si>
    <t>TAVERNES DE LA VALLDIGNA</t>
  </si>
  <si>
    <t>IES JAUME II EL JUST</t>
  </si>
  <si>
    <t>IES LA VALLDIGNA</t>
  </si>
  <si>
    <t>TORRENT</t>
  </si>
  <si>
    <t>IES LA MARXADELLA</t>
  </si>
  <si>
    <t>IES SERRA PERENXISA</t>
  </si>
  <si>
    <t>ESCOLA OFICIAL D'IDIOMES DE TORRENT</t>
  </si>
  <si>
    <t>TURÍS</t>
  </si>
  <si>
    <t>IES DE TURÍS</t>
  </si>
  <si>
    <t>UTIEL</t>
  </si>
  <si>
    <t>IES MIGUEL BALLESTEROS VIANA</t>
  </si>
  <si>
    <t>IES ALAMEDA</t>
  </si>
  <si>
    <t>IES LUIS VIVES</t>
  </si>
  <si>
    <t>IES SAN VICENTE FERRER</t>
  </si>
  <si>
    <t>IES JORDI DE SANT JORDI</t>
  </si>
  <si>
    <t>IES JUAN DE GARAY</t>
  </si>
  <si>
    <t>IES CID CAMPEADOR</t>
  </si>
  <si>
    <t>IES EL CABANYAL</t>
  </si>
  <si>
    <t>IES BENLLIURE</t>
  </si>
  <si>
    <t>IES ISABEL DE VILLENA</t>
  </si>
  <si>
    <t>IES SOROLLA</t>
  </si>
  <si>
    <t>CIPFP VICENTE BLASCO IBÁÑEZ</t>
  </si>
  <si>
    <t>ESCOLA OFICIAL D'IDIOMES VALÈNCIA-SAÏDIA</t>
  </si>
  <si>
    <t>IES FONT DE SANT LLUÍS</t>
  </si>
  <si>
    <t>IES EL GRAO</t>
  </si>
  <si>
    <t>IES DISTRICTE MARÍTIM</t>
  </si>
  <si>
    <t>IES CAMPANAR</t>
  </si>
  <si>
    <t>IES EL CLOT</t>
  </si>
  <si>
    <t>IES RAMON LLULL</t>
  </si>
  <si>
    <t>CIPFP MISERICÒRDIA</t>
  </si>
  <si>
    <t>IES NÚMERO 26</t>
  </si>
  <si>
    <t>IES ORRIOLS</t>
  </si>
  <si>
    <t>IES BALEARES</t>
  </si>
  <si>
    <t>CENTRE PÚBLIC FPA FONT DE SANT LLUÍS</t>
  </si>
  <si>
    <t>CENTRE PÚBLIC FPA MALVARROSA</t>
  </si>
  <si>
    <t>CENTRE PÚBLIC FPA CENTRO SOCIAL DEL GRAO</t>
  </si>
  <si>
    <t>CENTRE PÚBLIC FPA ESCUELA POPULAR NAZARET</t>
  </si>
  <si>
    <t>CENTRE PÚBLIC FPA L'ALGUER</t>
  </si>
  <si>
    <t>CENTRE PÚBLIC FPA SANT MARCEL·LÍ</t>
  </si>
  <si>
    <t>CENTRE PÚBLIC FPA SERRANO MORALES</t>
  </si>
  <si>
    <t>CENTRE PÚBLIC FPA PARC DE L'OEST</t>
  </si>
  <si>
    <t>IES FRANCESC FERRER I GUÀRDIA</t>
  </si>
  <si>
    <t>IES JOSÉ BALLESTER GOZALVO</t>
  </si>
  <si>
    <t>IES BARRI DEL CARME</t>
  </si>
  <si>
    <t>CONSERVATORI PROFESSIONAL DE MÚSICA NÚMERO 2</t>
  </si>
  <si>
    <t>CIPFP AUSIÀS MARCH</t>
  </si>
  <si>
    <t>IES CONSELLERIA</t>
  </si>
  <si>
    <t>IES SERPIS</t>
  </si>
  <si>
    <t>IES PATRAIX, VICENTA FERRER ESCRIVÁ</t>
  </si>
  <si>
    <t>CIPFP CIUTAT DE L'APRENENT</t>
  </si>
  <si>
    <t>IES BENICALAP</t>
  </si>
  <si>
    <t>IES MALILLA</t>
  </si>
  <si>
    <t>IES ABASTOS</t>
  </si>
  <si>
    <t>IES RASCANYA-ANTONIO CAÑUELO</t>
  </si>
  <si>
    <t>CENTRE ESPECÍFIC D'EDUCACIÓ A DISTÀNCIA CEED</t>
  </si>
  <si>
    <t>ESCOLA OFICIAL D'IDIOMES VALÈNCIA-QUATRE CARRERES</t>
  </si>
  <si>
    <t>SECCIÓ DE L'IES CONSELLERIA A VALENCIA</t>
  </si>
  <si>
    <t>CENTRE PÚBLIC FPA VICENT VENTURA</t>
  </si>
  <si>
    <t>ESCOLA OFICIAL D'IDIOMES VALÈNCIA-BENICALAP</t>
  </si>
  <si>
    <t>VALLADA</t>
  </si>
  <si>
    <t>IES DE VALLADA</t>
  </si>
  <si>
    <t>VILALLONGA</t>
  </si>
  <si>
    <t>IES VALL DE LA SAFOR</t>
  </si>
  <si>
    <t>VILAMARXANT</t>
  </si>
  <si>
    <t>IES LES RODANES</t>
  </si>
  <si>
    <t>VILLANUEVA DE CASTELLÓN</t>
  </si>
  <si>
    <t>IES VICENTE GANDIA</t>
  </si>
  <si>
    <t>VILLAR DEL ARZOBISPO</t>
  </si>
  <si>
    <t>IES LA SERRANÍA</t>
  </si>
  <si>
    <t>CENTRO PÚBLICO FPA EL VILLAR</t>
  </si>
  <si>
    <t>XÀTIVA</t>
  </si>
  <si>
    <t>CIPFP LA COSTERA</t>
  </si>
  <si>
    <t>IES JOSÉ DE RIBERA</t>
  </si>
  <si>
    <t>IES DOCTOR LLUÍS SIMARRO LACABRA</t>
  </si>
  <si>
    <t>CENTRE PÚBLIC FPA FRANCESC BOSCH I MORATA</t>
  </si>
  <si>
    <t>XERACO</t>
  </si>
  <si>
    <t>IES MONTDÚVER</t>
  </si>
  <si>
    <t>XIRIVELLA</t>
  </si>
  <si>
    <t>IES GONZALO ANAYA</t>
  </si>
  <si>
    <t>IES RAMON MUNTANER</t>
  </si>
  <si>
    <t>VALÈNCIA</t>
  </si>
  <si>
    <t>Año Académico</t>
  </si>
  <si>
    <t>Provincia V</t>
  </si>
  <si>
    <t>Municipio</t>
  </si>
  <si>
    <t>Código del Centro</t>
  </si>
  <si>
    <t>Nombre del Centro</t>
  </si>
  <si>
    <t>Abreviatura de Enseñanza V</t>
  </si>
  <si>
    <t>Turno C</t>
  </si>
  <si>
    <t>Nº Unidades</t>
  </si>
  <si>
    <t>Alacant</t>
  </si>
  <si>
    <t>03015531</t>
  </si>
  <si>
    <t>ESO</t>
  </si>
  <si>
    <t>No Aplica</t>
  </si>
  <si>
    <t>03000679</t>
  </si>
  <si>
    <t>BAC</t>
  </si>
  <si>
    <t>Diurno/Ordinario</t>
  </si>
  <si>
    <t>03001881</t>
  </si>
  <si>
    <t>Nocturno</t>
  </si>
  <si>
    <t>FP</t>
  </si>
  <si>
    <t>03001891</t>
  </si>
  <si>
    <t>03001908</t>
  </si>
  <si>
    <t>Semipresencial</t>
  </si>
  <si>
    <t>03001911</t>
  </si>
  <si>
    <t>03010119</t>
  </si>
  <si>
    <t>03010120</t>
  </si>
  <si>
    <t>PFQB</t>
  </si>
  <si>
    <t>03011616</t>
  </si>
  <si>
    <t>03012566</t>
  </si>
  <si>
    <t>03012645</t>
  </si>
  <si>
    <t>03012736</t>
  </si>
  <si>
    <t>03012888</t>
  </si>
  <si>
    <t>03013297</t>
  </si>
  <si>
    <t>03013765</t>
  </si>
  <si>
    <t>03013819</t>
  </si>
  <si>
    <t>03014460</t>
  </si>
  <si>
    <t>03014861</t>
  </si>
  <si>
    <t>03015038</t>
  </si>
  <si>
    <t>03015543</t>
  </si>
  <si>
    <t>03016481</t>
  </si>
  <si>
    <t>03013698</t>
  </si>
  <si>
    <t>ALCOI</t>
  </si>
  <si>
    <t>03000308</t>
  </si>
  <si>
    <t>CEE PÚB. TOMÀS LLÀCER</t>
  </si>
  <si>
    <t>03000394</t>
  </si>
  <si>
    <t>03000400</t>
  </si>
  <si>
    <t>03010727</t>
  </si>
  <si>
    <t>03012165</t>
  </si>
  <si>
    <t>03015117</t>
  </si>
  <si>
    <t>03002445</t>
  </si>
  <si>
    <t>03010821</t>
  </si>
  <si>
    <t>03002573</t>
  </si>
  <si>
    <t>03010831</t>
  </si>
  <si>
    <t>03002731</t>
  </si>
  <si>
    <t>03014800</t>
  </si>
  <si>
    <t>03013704</t>
  </si>
  <si>
    <t>03014587</t>
  </si>
  <si>
    <t>03010132</t>
  </si>
  <si>
    <t>03010843</t>
  </si>
  <si>
    <t>03012724</t>
  </si>
  <si>
    <t>03014472</t>
  </si>
  <si>
    <t>03015129</t>
  </si>
  <si>
    <t>03015041</t>
  </si>
  <si>
    <t>03011768</t>
  </si>
  <si>
    <t>03014848</t>
  </si>
  <si>
    <t>03014484</t>
  </si>
  <si>
    <t>03014496</t>
  </si>
  <si>
    <t>03003486</t>
  </si>
  <si>
    <t>03013133</t>
  </si>
  <si>
    <t>03010776</t>
  </si>
  <si>
    <t>CEE PÚB. GARGASINDI</t>
  </si>
  <si>
    <t>03013716</t>
  </si>
  <si>
    <t>03013145</t>
  </si>
  <si>
    <t>03014824</t>
  </si>
  <si>
    <t>03013157</t>
  </si>
  <si>
    <t>03014502</t>
  </si>
  <si>
    <t>IES CATRAL</t>
  </si>
  <si>
    <t>03003760</t>
  </si>
  <si>
    <t>03015245</t>
  </si>
  <si>
    <t>03003966</t>
  </si>
  <si>
    <t>03003978</t>
  </si>
  <si>
    <t>03013315</t>
  </si>
  <si>
    <t>03004223</t>
  </si>
  <si>
    <t>03004235</t>
  </si>
  <si>
    <t>03012013</t>
  </si>
  <si>
    <t>CEE PÚB. COMARCAL RAQUEL PAYA</t>
  </si>
  <si>
    <t>03015932</t>
  </si>
  <si>
    <t>03005720</t>
  </si>
  <si>
    <t>03005768</t>
  </si>
  <si>
    <t>03010156</t>
  </si>
  <si>
    <t>03010806</t>
  </si>
  <si>
    <t>CEE PÚB. MIGUEL DE CERVANTES</t>
  </si>
  <si>
    <t>03014812</t>
  </si>
  <si>
    <t>ELX</t>
  </si>
  <si>
    <t>03005082</t>
  </si>
  <si>
    <t>03005094</t>
  </si>
  <si>
    <t>03009385</t>
  </si>
  <si>
    <t>03009661</t>
  </si>
  <si>
    <t>03010144</t>
  </si>
  <si>
    <t>03012050</t>
  </si>
  <si>
    <t>03012773</t>
  </si>
  <si>
    <t>03013224</t>
  </si>
  <si>
    <t>03013467</t>
  </si>
  <si>
    <t>03013881</t>
  </si>
  <si>
    <t>03014514</t>
  </si>
  <si>
    <t>03014526</t>
  </si>
  <si>
    <t>03014538</t>
  </si>
  <si>
    <t>03015063</t>
  </si>
  <si>
    <t>03015075</t>
  </si>
  <si>
    <t>03016626</t>
  </si>
  <si>
    <t>CEE PÚB. TAMARIT</t>
  </si>
  <si>
    <t>03015087</t>
  </si>
  <si>
    <t>03013327</t>
  </si>
  <si>
    <t>03006086</t>
  </si>
  <si>
    <t>03006153</t>
  </si>
  <si>
    <t>03014939</t>
  </si>
  <si>
    <t>03015099</t>
  </si>
  <si>
    <t>03014897</t>
  </si>
  <si>
    <t>03012785</t>
  </si>
  <si>
    <t>03014836</t>
  </si>
  <si>
    <t>03014551</t>
  </si>
  <si>
    <t>03016468</t>
  </si>
  <si>
    <t>03006761</t>
  </si>
  <si>
    <t>03009798</t>
  </si>
  <si>
    <t>03015105</t>
  </si>
  <si>
    <t>03014940</t>
  </si>
  <si>
    <t>03014137</t>
  </si>
  <si>
    <t>03015130</t>
  </si>
  <si>
    <t>03007406</t>
  </si>
  <si>
    <t>03007418</t>
  </si>
  <si>
    <t>03011070</t>
  </si>
  <si>
    <t>03013340</t>
  </si>
  <si>
    <t>03015981</t>
  </si>
  <si>
    <t>03015142</t>
  </si>
  <si>
    <t>03007613</t>
  </si>
  <si>
    <t>03005719</t>
  </si>
  <si>
    <t>03014371</t>
  </si>
  <si>
    <t>03015154</t>
  </si>
  <si>
    <t>03013728</t>
  </si>
  <si>
    <t>03007789</t>
  </si>
  <si>
    <t>03015634</t>
  </si>
  <si>
    <t>03015166</t>
  </si>
  <si>
    <t>03014851</t>
  </si>
  <si>
    <t>03016560</t>
  </si>
  <si>
    <t>03014563</t>
  </si>
  <si>
    <t>03010429</t>
  </si>
  <si>
    <t>03010478</t>
  </si>
  <si>
    <t>03020678</t>
  </si>
  <si>
    <t>CEE PÚB. EL SOMNI</t>
  </si>
  <si>
    <t>SANT VICENT DEL RASPEIG</t>
  </si>
  <si>
    <t>03008423</t>
  </si>
  <si>
    <t>03010442</t>
  </si>
  <si>
    <t>03013352</t>
  </si>
  <si>
    <t>03015178</t>
  </si>
  <si>
    <t>03016559</t>
  </si>
  <si>
    <t>03010168</t>
  </si>
  <si>
    <t>03010430</t>
  </si>
  <si>
    <t>03013753</t>
  </si>
  <si>
    <t>03015464</t>
  </si>
  <si>
    <t>03008629</t>
  </si>
  <si>
    <t>03008630</t>
  </si>
  <si>
    <t>03014575</t>
  </si>
  <si>
    <t>03015907</t>
  </si>
  <si>
    <t>03016596</t>
  </si>
  <si>
    <t>03008915</t>
  </si>
  <si>
    <t>03009051</t>
  </si>
  <si>
    <t>03011331</t>
  </si>
  <si>
    <t>CEE PÚB. SECANET</t>
  </si>
  <si>
    <t>03015181</t>
  </si>
  <si>
    <t>03009233</t>
  </si>
  <si>
    <t>03009786</t>
  </si>
  <si>
    <t>03014599</t>
  </si>
  <si>
    <t>03015865</t>
  </si>
  <si>
    <t>XIXONA</t>
  </si>
  <si>
    <t>03006256</t>
  </si>
  <si>
    <t>XÀBIA</t>
  </si>
  <si>
    <t>03006244</t>
  </si>
  <si>
    <t>03013339</t>
  </si>
  <si>
    <t>Castelló</t>
  </si>
  <si>
    <t>BENICÀSSIM</t>
  </si>
  <si>
    <t>BORRIANA</t>
  </si>
  <si>
    <t>CEE PÚB. PLA HORTOLANS</t>
  </si>
  <si>
    <t>BORRIOL</t>
  </si>
  <si>
    <t>SECCIÓ DE L'IES BOVALAR A BORRIOL</t>
  </si>
  <si>
    <t>CEIP MAESTRO CARLOS SELMA</t>
  </si>
  <si>
    <t>CEIP GUITARRISTA TÁRREGA</t>
  </si>
  <si>
    <t>CEE PÚB. CASTELL VELL</t>
  </si>
  <si>
    <t>ORPESA</t>
  </si>
  <si>
    <t>PENÍSCOLA</t>
  </si>
  <si>
    <t>CEE PÚB. LA PANDEROLA</t>
  </si>
  <si>
    <t>VILAFRANCA</t>
  </si>
  <si>
    <t>CEE PÚB. BAIX MAESTRAT</t>
  </si>
  <si>
    <t>València</t>
  </si>
  <si>
    <t>ALBORAIA</t>
  </si>
  <si>
    <t>CEE PÚB. VIRGEN DE LA ESPERANZA</t>
  </si>
  <si>
    <t>CEE PÚB. COMARCAL ENRIC VALOR</t>
  </si>
  <si>
    <t>MOIXENT</t>
  </si>
  <si>
    <t>CEE PÚB. VALL BLANCA</t>
  </si>
  <si>
    <t>SAGUNT</t>
  </si>
  <si>
    <t>CEE PÚB. SANT CRISTÒFOL</t>
  </si>
  <si>
    <t>CEE PÚB. MIQUEL BURGUERA</t>
  </si>
  <si>
    <t>CEE PÚB. RUIZ JIMÉNEZ</t>
  </si>
  <si>
    <t>CEIP JOSÉ SOTO MICÓ</t>
  </si>
  <si>
    <t>CEE PÚB. PROFESOR SEBASTIÁN BURGOS</t>
  </si>
  <si>
    <t>ESPORTIUS</t>
  </si>
  <si>
    <t>Código del Tipo de Financiación</t>
  </si>
  <si>
    <t>Código del Curso</t>
  </si>
  <si>
    <t>Nombre Completo del Curso C</t>
  </si>
  <si>
    <t>Nº Alumnos Matriculados</t>
  </si>
  <si>
    <t>Nº de grupos distintos</t>
  </si>
  <si>
    <t>P</t>
  </si>
  <si>
    <t>ESP</t>
  </si>
  <si>
    <t>1ESPM</t>
  </si>
  <si>
    <t>Enseñanzas Deportivas / Deportes de Futbol y Futbol-Sala / Grado Medio / Fútbol / Ciclo inicial</t>
  </si>
  <si>
    <t>1ESPS</t>
  </si>
  <si>
    <t>Enseñanzas Deportivas / Deportes de Futbol y Futbol-Sala / Grado Superior / Fútbol / Ciclo superior</t>
  </si>
  <si>
    <t>2ESPM</t>
  </si>
  <si>
    <t>Enseñanzas Deportivas / Deportes de Futbol y Futbol-Sala / Grado Medio / Fútbol / Ciclo final</t>
  </si>
  <si>
    <t>Enseñanzas Deportivas / Buceo Deportivo con Escafandra Autónoma / Grado medio / Buceo Deportivo con Escafandra Autónoma / Ciclo Inicial</t>
  </si>
  <si>
    <t>Enseñanzas Deportivas / Buceo Deportivo con Escafandra Autónoma / Grado medio / Buceo Deportivo con Escafandra Autónoma / Ciclo final</t>
  </si>
  <si>
    <t>Enseñanzas Deportivas / Balonmano / Grado medio / Balonmano / Ciclo final</t>
  </si>
  <si>
    <t>Enseñanzas Deportivas / Deportes de Montaña y Escalada / Grado Medio / Deportes de Montaña y Escalada / Ciclo inicial</t>
  </si>
  <si>
    <t>Enseñanzas Deportivas / Deportes de Vela / Grado Medio / Deportes de Vela / Ciclo Inicial</t>
  </si>
  <si>
    <t>Enseñanzas Deportivas / Deportes de Montaña y Escalada / Grado Medio / Barrancos / Ciclo final</t>
  </si>
  <si>
    <t>Enseñanzas Deportivas / Deportes de Montaña y Escalada / Grado Medio / Escalada / Ciclo final</t>
  </si>
  <si>
    <t>Enseñanzas Deportivas / Deportes de Montaña y Escalada / Grado Medio / Media Montaña / Ciclo final</t>
  </si>
  <si>
    <t>Enseñanzas Deportivas / Atletismo / Grado Medio / Atletismo / Ciclo Inicial</t>
  </si>
  <si>
    <t>Enseñanzas Deportivas / Atletismo / Grado Superior / Atletismo / Ciclo superior</t>
  </si>
  <si>
    <t>Enseñanzas Deportivas / Atletismo / Grado Medio / Atletismo / Ciclo Final</t>
  </si>
  <si>
    <t>Enseñanzas Deportivas / Salvamento y Socorrismo / Grado Medio / Salvamento y Socorrismo / Ciclo inicial</t>
  </si>
  <si>
    <t>Enseñanzas Deportivas / Salvamento y Socorrismo / Grado Medio / Salvamento y Socorrismo / Ciclo final</t>
  </si>
  <si>
    <t>TOTAL</t>
  </si>
  <si>
    <t>CRITERI CLASSIFICACIÓ</t>
  </si>
  <si>
    <t>03010715</t>
  </si>
  <si>
    <t>FPA</t>
  </si>
  <si>
    <t>03011136</t>
  </si>
  <si>
    <t>Idiomes</t>
  </si>
  <si>
    <t>03012153</t>
  </si>
  <si>
    <t>EAPDAN</t>
  </si>
  <si>
    <t>03012864</t>
  </si>
  <si>
    <t>03012876</t>
  </si>
  <si>
    <t>03012891</t>
  </si>
  <si>
    <t>03014678</t>
  </si>
  <si>
    <t>EAPMUS</t>
  </si>
  <si>
    <t>03015488</t>
  </si>
  <si>
    <t>03010855</t>
  </si>
  <si>
    <t>03017825</t>
  </si>
  <si>
    <t>03012906</t>
  </si>
  <si>
    <t>03012918</t>
  </si>
  <si>
    <t>03016161</t>
  </si>
  <si>
    <t>03012921</t>
  </si>
  <si>
    <t>03012931</t>
  </si>
  <si>
    <t>03011458</t>
  </si>
  <si>
    <t>03012943</t>
  </si>
  <si>
    <t>03018283</t>
  </si>
  <si>
    <t>03011112</t>
  </si>
  <si>
    <t>03011771</t>
  </si>
  <si>
    <t>03018295</t>
  </si>
  <si>
    <t>03010867</t>
  </si>
  <si>
    <t>03011094</t>
  </si>
  <si>
    <t>03012359</t>
  </si>
  <si>
    <t>03012955</t>
  </si>
  <si>
    <t>03012967</t>
  </si>
  <si>
    <t>03012979</t>
  </si>
  <si>
    <t>03012980</t>
  </si>
  <si>
    <t>03012992</t>
  </si>
  <si>
    <t>03018301</t>
  </si>
  <si>
    <t>03013005</t>
  </si>
  <si>
    <t>03013017</t>
  </si>
  <si>
    <t>03018313</t>
  </si>
  <si>
    <t>03015491</t>
  </si>
  <si>
    <t>03015579</t>
  </si>
  <si>
    <t>03013029</t>
  </si>
  <si>
    <t>03013030</t>
  </si>
  <si>
    <t>03017497</t>
  </si>
  <si>
    <t>03015506</t>
  </si>
  <si>
    <t>CENTRE PÚBLIC FPA GERMÀ COLON</t>
  </si>
  <si>
    <t>CENTRO PÚBLICO FPA ALTO MIJARES</t>
  </si>
  <si>
    <t>TUÉJAR</t>
  </si>
  <si>
    <t>CENTRO PÚBLICO FPA LA SERRANÍA</t>
  </si>
  <si>
    <t>CONSERVATORIO PROFESIONAL DE MÚSICA DE UTIEL</t>
  </si>
  <si>
    <t>CENTRE PÚBLIC FPA REINA DOÑA GERMANA</t>
  </si>
  <si>
    <t>VARIACIONS</t>
  </si>
  <si>
    <t>ANY ACADÈMIC</t>
  </si>
  <si>
    <t>PROVÍNCIA</t>
  </si>
  <si>
    <t>MUNICIPI</t>
  </si>
  <si>
    <t>CODCEN</t>
  </si>
  <si>
    <t>NOM CENTRE</t>
  </si>
  <si>
    <t>BAIXEN</t>
  </si>
  <si>
    <t>PUGEN</t>
  </si>
  <si>
    <t>NOUS</t>
  </si>
  <si>
    <t>CURS 2019-2020</t>
  </si>
  <si>
    <t>MUNICIPI / MUNICIPIO</t>
  </si>
  <si>
    <t>CENTRE / CENTRO</t>
  </si>
  <si>
    <t>ALCOI/ALCOY</t>
  </si>
  <si>
    <t>ELX/ELCHE</t>
  </si>
  <si>
    <t>MONÒVER/MONÓVAR</t>
  </si>
  <si>
    <t>PINÓS (EL)/PINOSO</t>
  </si>
  <si>
    <t>SANT VICENT DEL RASPEIG/SAN VICENTE DEL RASPEIG</t>
  </si>
  <si>
    <t>VILA JOIOSA (LA)/VILLAJOYOSA</t>
  </si>
  <si>
    <t>XÀBIA/JÁVEA</t>
  </si>
  <si>
    <t>XIXONA/JIJONA</t>
  </si>
  <si>
    <t>BORRIANA/BURRIANA</t>
  </si>
  <si>
    <t>ORPESA/OROPESA DEL MAR</t>
  </si>
  <si>
    <t>PENÍSCOLA/PEÑÍSCOLA</t>
  </si>
  <si>
    <t>VILAFRANCA/VILLAFRANCA DEL CID</t>
  </si>
  <si>
    <t>ALBORAIA/ALBORAYA</t>
  </si>
  <si>
    <t>SAGUNT/SAGUNTO</t>
  </si>
  <si>
    <t>MOIXENT/MOGENTE</t>
  </si>
  <si>
    <t>BENICÀSSIM/BENICASIM</t>
  </si>
  <si>
    <t>Nº de Unidades</t>
  </si>
  <si>
    <t>EESO</t>
  </si>
  <si>
    <t>IES LA VALL D'ALBA</t>
  </si>
  <si>
    <t>SECCIÓ DE L'IES LA VALL D'ALBA A CABANES</t>
  </si>
  <si>
    <t>TOTAL REVISIÓ</t>
  </si>
  <si>
    <t>IES PERE-ENRIC BARREDA I EDO</t>
  </si>
  <si>
    <t/>
  </si>
  <si>
    <t>IES PACO RUIZ</t>
  </si>
  <si>
    <t>ATZENETA DEL MAESTRAT</t>
  </si>
  <si>
    <t>CRA DEL PENYAGOLOSA</t>
  </si>
  <si>
    <t>CEE PÚB. COMARCAL CARMEN PICÓ</t>
  </si>
  <si>
    <t>FONT D'EN CARRÒS (LA)</t>
  </si>
  <si>
    <t>CEIP FRANCESC CARRÒS</t>
  </si>
  <si>
    <t>CEE PÚB. ROSA LLÁCER</t>
  </si>
  <si>
    <t>CURS 2020-2021</t>
  </si>
  <si>
    <t>Enseñanzas Deportivas / Deportes de Vela / Grado Superior / Vela con Aparejo Fijo / Ciclo superior</t>
  </si>
  <si>
    <t>Enseñanzas Deportivas / Deportes de Vela / Grado Superior / Vela con Aparejo Libre / Ciclo superior</t>
  </si>
  <si>
    <t>Enseñanzas Deportivas / Deportes de Vela / Grado Medio / Vela con Aparejo Fijo / Ciclo final</t>
  </si>
  <si>
    <t>Enseñanzas Deportivas / Deportes de Vela / Grado Medio / Vela con Aparejo Libre / Ciclo final</t>
  </si>
  <si>
    <t>IES ISABEL-CLARA SIMÓ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</si>
</sst>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0" fontId="1" fillId="0" borderId="6" xfId="0" applyFont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2" borderId="0" xfId="0" applyFill="1"/>
    <xf numFmtId="3" fontId="0" fillId="0" borderId="5" xfId="0" applyNumberFormat="1" applyFill="1" applyBorder="1" applyAlignment="1">
      <alignment horizontal="center"/>
    </xf>
    <xf numFmtId="0" fontId="0" fillId="0" borderId="0" xfId="0" applyFill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7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3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5" xfId="0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5" xfId="0" applyNumberFormat="1" applyBorder="1"/>
    <xf numFmtId="49" fontId="0" fillId="3" borderId="5" xfId="0" applyNumberForma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3" fontId="0" fillId="3" borderId="11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3" borderId="7" xfId="0" applyFill="1" applyBorder="1"/>
    <xf numFmtId="0" fontId="1" fillId="3" borderId="0" xfId="0" applyFont="1" applyFill="1"/>
    <xf numFmtId="0" fontId="0" fillId="3" borderId="0" xfId="0" applyFill="1"/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3"/>
  <sheetViews>
    <sheetView topLeftCell="A252" workbookViewId="0">
      <selection activeCell="F264" sqref="F264"/>
    </sheetView>
  </sheetViews>
  <sheetFormatPr baseColWidth="10" defaultRowHeight="15" x14ac:dyDescent="0.25"/>
  <cols>
    <col min="2" max="2" width="20.7109375" customWidth="1"/>
    <col min="3" max="3" width="22.5703125" customWidth="1"/>
    <col min="4" max="4" width="12.5703125" bestFit="1" customWidth="1"/>
  </cols>
  <sheetData>
    <row r="1" spans="1:8" ht="22.5" thickBot="1" x14ac:dyDescent="0.3">
      <c r="A1" s="1" t="s">
        <v>230</v>
      </c>
      <c r="B1" s="1" t="s">
        <v>0</v>
      </c>
      <c r="C1" s="25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8" ht="34.5" thickBot="1" x14ac:dyDescent="0.3">
      <c r="A2" s="3" t="s">
        <v>231</v>
      </c>
      <c r="B2" s="3" t="s">
        <v>6</v>
      </c>
      <c r="C2" s="26" t="s">
        <v>633</v>
      </c>
      <c r="D2" s="3" t="s">
        <v>7</v>
      </c>
      <c r="E2" s="4" t="s">
        <v>8</v>
      </c>
      <c r="F2" s="4">
        <v>7</v>
      </c>
      <c r="G2" s="5" t="s">
        <v>938</v>
      </c>
      <c r="H2" t="str">
        <f>VLOOKUP(C2,COMPARATIVA!$D$3:$K$493,1,0)</f>
        <v>03015531</v>
      </c>
    </row>
    <row r="3" spans="1:8" ht="15.75" thickBot="1" x14ac:dyDescent="0.3">
      <c r="A3" s="3" t="s">
        <v>231</v>
      </c>
      <c r="B3" s="3" t="s">
        <v>37</v>
      </c>
      <c r="C3" s="26" t="s">
        <v>636</v>
      </c>
      <c r="D3" s="3" t="s">
        <v>9</v>
      </c>
      <c r="E3" s="4" t="s">
        <v>10</v>
      </c>
      <c r="F3" s="4">
        <v>22</v>
      </c>
      <c r="G3" s="5" t="s">
        <v>938</v>
      </c>
      <c r="H3" t="str">
        <f>VLOOKUP(C3,COMPARATIVA!$D$3:$K$493,1,0)</f>
        <v>03000679</v>
      </c>
    </row>
    <row r="4" spans="1:8" ht="23.25" thickBot="1" x14ac:dyDescent="0.3">
      <c r="A4" s="3" t="s">
        <v>231</v>
      </c>
      <c r="B4" s="3" t="s">
        <v>37</v>
      </c>
      <c r="C4" s="26" t="s">
        <v>639</v>
      </c>
      <c r="D4" s="3" t="s">
        <v>11</v>
      </c>
      <c r="E4" s="4" t="s">
        <v>12</v>
      </c>
      <c r="F4" s="4">
        <v>32</v>
      </c>
      <c r="G4" s="5" t="s">
        <v>938</v>
      </c>
      <c r="H4" t="str">
        <f>VLOOKUP(C4,COMPARATIVA!$D$3:$K$493,1,0)</f>
        <v>03001881</v>
      </c>
    </row>
    <row r="5" spans="1:8" ht="23.25" thickBot="1" x14ac:dyDescent="0.3">
      <c r="A5" s="3" t="s">
        <v>231</v>
      </c>
      <c r="B5" s="3" t="s">
        <v>37</v>
      </c>
      <c r="C5" s="26" t="s">
        <v>642</v>
      </c>
      <c r="D5" s="3" t="s">
        <v>13</v>
      </c>
      <c r="E5" s="4" t="s">
        <v>12</v>
      </c>
      <c r="F5" s="4">
        <v>35</v>
      </c>
      <c r="G5" s="5" t="s">
        <v>938</v>
      </c>
      <c r="H5" t="str">
        <f>VLOOKUP(C5,COMPARATIVA!$D$3:$K$493,1,0)</f>
        <v>03001891</v>
      </c>
    </row>
    <row r="6" spans="1:8" ht="23.25" thickBot="1" x14ac:dyDescent="0.3">
      <c r="A6" s="3" t="s">
        <v>231</v>
      </c>
      <c r="B6" s="3" t="s">
        <v>37</v>
      </c>
      <c r="C6" s="26" t="s">
        <v>643</v>
      </c>
      <c r="D6" s="3" t="s">
        <v>14</v>
      </c>
      <c r="E6" s="4" t="s">
        <v>12</v>
      </c>
      <c r="F6" s="4">
        <v>57</v>
      </c>
      <c r="G6" s="5" t="s">
        <v>938</v>
      </c>
      <c r="H6" t="str">
        <f>VLOOKUP(C6,COMPARATIVA!$D$3:$K$493,1,0)</f>
        <v>03001908</v>
      </c>
    </row>
    <row r="7" spans="1:8" ht="34.5" thickBot="1" x14ac:dyDescent="0.3">
      <c r="A7" s="3" t="s">
        <v>231</v>
      </c>
      <c r="B7" s="3" t="s">
        <v>37</v>
      </c>
      <c r="C7" s="26" t="s">
        <v>645</v>
      </c>
      <c r="D7" s="3" t="s">
        <v>15</v>
      </c>
      <c r="E7" s="4" t="s">
        <v>12</v>
      </c>
      <c r="F7" s="4">
        <v>52</v>
      </c>
      <c r="G7" s="5" t="s">
        <v>938</v>
      </c>
      <c r="H7" t="str">
        <f>VLOOKUP(C7,COMPARATIVA!$D$3:$K$493,1,0)</f>
        <v>03001911</v>
      </c>
    </row>
    <row r="8" spans="1:8" ht="23.25" thickBot="1" x14ac:dyDescent="0.3">
      <c r="A8" s="3" t="s">
        <v>231</v>
      </c>
      <c r="B8" s="3" t="s">
        <v>37</v>
      </c>
      <c r="C8" s="26" t="s">
        <v>646</v>
      </c>
      <c r="D8" s="3" t="s">
        <v>16</v>
      </c>
      <c r="E8" s="4" t="s">
        <v>12</v>
      </c>
      <c r="F8" s="4">
        <v>36</v>
      </c>
      <c r="G8" s="5" t="s">
        <v>938</v>
      </c>
      <c r="H8" t="str">
        <f>VLOOKUP(C8,COMPARATIVA!$D$3:$K$493,1,0)</f>
        <v>03010119</v>
      </c>
    </row>
    <row r="9" spans="1:8" ht="23.25" thickBot="1" x14ac:dyDescent="0.3">
      <c r="A9" s="3" t="s">
        <v>231</v>
      </c>
      <c r="B9" s="3" t="s">
        <v>37</v>
      </c>
      <c r="C9" s="26" t="s">
        <v>647</v>
      </c>
      <c r="D9" s="3" t="s">
        <v>17</v>
      </c>
      <c r="E9" s="4" t="s">
        <v>12</v>
      </c>
      <c r="F9" s="4">
        <v>51</v>
      </c>
      <c r="G9" s="5" t="s">
        <v>938</v>
      </c>
      <c r="H9" t="str">
        <f>VLOOKUP(C9,COMPARATIVA!$D$3:$K$493,1,0)</f>
        <v>03010120</v>
      </c>
    </row>
    <row r="10" spans="1:8" ht="34.5" thickBot="1" x14ac:dyDescent="0.3">
      <c r="A10" s="3" t="s">
        <v>231</v>
      </c>
      <c r="B10" s="3" t="s">
        <v>37</v>
      </c>
      <c r="C10" s="26" t="s">
        <v>855</v>
      </c>
      <c r="D10" s="3" t="s">
        <v>18</v>
      </c>
      <c r="E10" s="4" t="s">
        <v>10</v>
      </c>
      <c r="F10" s="6" t="s">
        <v>938</v>
      </c>
      <c r="G10" s="7">
        <v>935</v>
      </c>
      <c r="H10" t="str">
        <f>VLOOKUP(C10,COMPARATIVA!$D$3:$K$493,1,0)</f>
        <v>03010715</v>
      </c>
    </row>
    <row r="11" spans="1:8" ht="34.5" thickBot="1" x14ac:dyDescent="0.3">
      <c r="A11" s="3" t="s">
        <v>231</v>
      </c>
      <c r="B11" s="3" t="s">
        <v>37</v>
      </c>
      <c r="C11" s="26" t="s">
        <v>857</v>
      </c>
      <c r="D11" s="3" t="s">
        <v>35</v>
      </c>
      <c r="E11" s="4" t="s">
        <v>12</v>
      </c>
      <c r="F11" s="4" t="s">
        <v>938</v>
      </c>
      <c r="G11" s="5">
        <v>6144</v>
      </c>
      <c r="H11" t="str">
        <f>VLOOKUP(C11,COMPARATIVA!$D$3:$K$493,1,0)</f>
        <v>03011136</v>
      </c>
    </row>
    <row r="12" spans="1:8" ht="15.75" thickBot="1" x14ac:dyDescent="0.3">
      <c r="A12" s="3" t="s">
        <v>231</v>
      </c>
      <c r="B12" s="3" t="s">
        <v>37</v>
      </c>
      <c r="C12" s="26" t="s">
        <v>649</v>
      </c>
      <c r="D12" s="3" t="s">
        <v>19</v>
      </c>
      <c r="E12" s="4" t="s">
        <v>10</v>
      </c>
      <c r="F12" s="4">
        <v>22</v>
      </c>
      <c r="G12" s="5" t="s">
        <v>938</v>
      </c>
      <c r="H12" t="str">
        <f>VLOOKUP(C12,COMPARATIVA!$D$3:$K$493,1,0)</f>
        <v>03011616</v>
      </c>
    </row>
    <row r="13" spans="1:8" ht="57" thickBot="1" x14ac:dyDescent="0.3">
      <c r="A13" s="3" t="s">
        <v>231</v>
      </c>
      <c r="B13" s="3" t="s">
        <v>37</v>
      </c>
      <c r="C13" s="26" t="s">
        <v>859</v>
      </c>
      <c r="D13" s="3" t="s">
        <v>36</v>
      </c>
      <c r="E13" s="4" t="s">
        <v>8</v>
      </c>
      <c r="F13" s="4" t="s">
        <v>938</v>
      </c>
      <c r="G13" s="5">
        <v>249</v>
      </c>
      <c r="H13" t="str">
        <f>VLOOKUP(C13,COMPARATIVA!$D$3:$K$493,1,0)</f>
        <v>03012153</v>
      </c>
    </row>
    <row r="14" spans="1:8" ht="23.25" thickBot="1" x14ac:dyDescent="0.3">
      <c r="A14" s="3" t="s">
        <v>231</v>
      </c>
      <c r="B14" s="3" t="s">
        <v>37</v>
      </c>
      <c r="C14" s="26" t="s">
        <v>650</v>
      </c>
      <c r="D14" s="3" t="s">
        <v>20</v>
      </c>
      <c r="E14" s="4" t="s">
        <v>10</v>
      </c>
      <c r="F14" s="4">
        <v>20</v>
      </c>
      <c r="G14" s="5" t="s">
        <v>938</v>
      </c>
      <c r="H14" t="str">
        <f>VLOOKUP(C14,COMPARATIVA!$D$3:$K$493,1,0)</f>
        <v>03012566</v>
      </c>
    </row>
    <row r="15" spans="1:8" ht="23.25" thickBot="1" x14ac:dyDescent="0.3">
      <c r="A15" s="3" t="s">
        <v>231</v>
      </c>
      <c r="B15" s="3" t="s">
        <v>37</v>
      </c>
      <c r="C15" s="26" t="s">
        <v>651</v>
      </c>
      <c r="D15" s="3" t="s">
        <v>21</v>
      </c>
      <c r="E15" s="4" t="s">
        <v>10</v>
      </c>
      <c r="F15" s="6">
        <v>22</v>
      </c>
      <c r="G15" s="7" t="s">
        <v>938</v>
      </c>
      <c r="H15" t="str">
        <f>VLOOKUP(C15,COMPARATIVA!$D$3:$K$493,1,0)</f>
        <v>03012645</v>
      </c>
    </row>
    <row r="16" spans="1:8" ht="23.25" thickBot="1" x14ac:dyDescent="0.3">
      <c r="A16" s="3" t="s">
        <v>231</v>
      </c>
      <c r="B16" s="3" t="s">
        <v>37</v>
      </c>
      <c r="C16" s="26" t="s">
        <v>652</v>
      </c>
      <c r="D16" s="8" t="s">
        <v>22</v>
      </c>
      <c r="E16" s="4" t="s">
        <v>12</v>
      </c>
      <c r="F16" s="6">
        <v>51</v>
      </c>
      <c r="G16" s="7" t="s">
        <v>938</v>
      </c>
      <c r="H16" t="str">
        <f>VLOOKUP(C16,COMPARATIVA!$D$3:$K$493,1,0)</f>
        <v>03012736</v>
      </c>
    </row>
    <row r="17" spans="1:8" ht="23.25" thickBot="1" x14ac:dyDescent="0.3">
      <c r="A17" s="3" t="s">
        <v>231</v>
      </c>
      <c r="B17" s="3" t="s">
        <v>37</v>
      </c>
      <c r="C17" s="26" t="s">
        <v>861</v>
      </c>
      <c r="D17" s="3" t="s">
        <v>23</v>
      </c>
      <c r="E17" s="4" t="s">
        <v>8</v>
      </c>
      <c r="F17" s="6" t="s">
        <v>938</v>
      </c>
      <c r="G17" s="7">
        <v>475</v>
      </c>
      <c r="H17" t="str">
        <f>VLOOKUP(C17,COMPARATIVA!$D$3:$K$493,1,0)</f>
        <v>03012864</v>
      </c>
    </row>
    <row r="18" spans="1:8" ht="34.5" thickBot="1" x14ac:dyDescent="0.3">
      <c r="A18" s="3" t="s">
        <v>231</v>
      </c>
      <c r="B18" s="3" t="s">
        <v>37</v>
      </c>
      <c r="C18" s="26" t="s">
        <v>862</v>
      </c>
      <c r="D18" s="3" t="s">
        <v>24</v>
      </c>
      <c r="E18" s="4" t="s">
        <v>8</v>
      </c>
      <c r="F18" s="6" t="s">
        <v>938</v>
      </c>
      <c r="G18" s="7">
        <v>301</v>
      </c>
      <c r="H18" t="str">
        <f>VLOOKUP(C18,COMPARATIVA!$D$3:$K$493,1,0)</f>
        <v>03012876</v>
      </c>
    </row>
    <row r="19" spans="1:8" ht="34.5" thickBot="1" x14ac:dyDescent="0.3">
      <c r="A19" s="3" t="s">
        <v>231</v>
      </c>
      <c r="B19" s="3" t="s">
        <v>37</v>
      </c>
      <c r="C19" s="26" t="s">
        <v>653</v>
      </c>
      <c r="D19" s="3" t="s">
        <v>25</v>
      </c>
      <c r="E19" s="4" t="s">
        <v>12</v>
      </c>
      <c r="F19" s="4" t="s">
        <v>938</v>
      </c>
      <c r="G19" s="5">
        <v>2049</v>
      </c>
      <c r="H19" t="str">
        <f>VLOOKUP(C19,COMPARATIVA!$D$3:$K$493,1,0)</f>
        <v>03012888</v>
      </c>
    </row>
    <row r="20" spans="1:8" ht="45.75" thickBot="1" x14ac:dyDescent="0.3">
      <c r="A20" s="3" t="s">
        <v>231</v>
      </c>
      <c r="B20" s="3" t="s">
        <v>37</v>
      </c>
      <c r="C20" s="26" t="s">
        <v>863</v>
      </c>
      <c r="D20" s="3" t="s">
        <v>26</v>
      </c>
      <c r="E20" s="4" t="s">
        <v>10</v>
      </c>
      <c r="F20" s="4" t="s">
        <v>938</v>
      </c>
      <c r="G20" s="5">
        <v>851</v>
      </c>
      <c r="H20" t="str">
        <f>VLOOKUP(C20,COMPARATIVA!$D$3:$K$493,1,0)</f>
        <v>03012891</v>
      </c>
    </row>
    <row r="21" spans="1:8" ht="15.75" thickBot="1" x14ac:dyDescent="0.3">
      <c r="A21" s="3" t="s">
        <v>231</v>
      </c>
      <c r="B21" s="3" t="s">
        <v>37</v>
      </c>
      <c r="C21" s="26" t="s">
        <v>654</v>
      </c>
      <c r="D21" s="3" t="s">
        <v>27</v>
      </c>
      <c r="E21" s="4" t="s">
        <v>12</v>
      </c>
      <c r="F21" s="4">
        <v>37</v>
      </c>
      <c r="G21" s="5" t="s">
        <v>938</v>
      </c>
      <c r="H21" t="str">
        <f>VLOOKUP(C21,COMPARATIVA!$D$3:$K$493,1,0)</f>
        <v>03013297</v>
      </c>
    </row>
    <row r="22" spans="1:8" ht="23.25" thickBot="1" x14ac:dyDescent="0.3">
      <c r="A22" s="3" t="s">
        <v>231</v>
      </c>
      <c r="B22" s="3" t="s">
        <v>37</v>
      </c>
      <c r="C22" s="26" t="s">
        <v>655</v>
      </c>
      <c r="D22" s="3" t="s">
        <v>28</v>
      </c>
      <c r="E22" s="4" t="s">
        <v>12</v>
      </c>
      <c r="F22" s="4">
        <v>34</v>
      </c>
      <c r="G22" s="5" t="s">
        <v>938</v>
      </c>
      <c r="H22" t="str">
        <f>VLOOKUP(C22,COMPARATIVA!$D$3:$K$493,1,0)</f>
        <v>03013765</v>
      </c>
    </row>
    <row r="23" spans="1:8" ht="23.25" thickBot="1" x14ac:dyDescent="0.3">
      <c r="A23" s="3" t="s">
        <v>231</v>
      </c>
      <c r="B23" s="3" t="s">
        <v>37</v>
      </c>
      <c r="C23" s="26" t="s">
        <v>656</v>
      </c>
      <c r="D23" s="3" t="s">
        <v>29</v>
      </c>
      <c r="E23" s="4" t="s">
        <v>12</v>
      </c>
      <c r="F23" s="4">
        <v>41</v>
      </c>
      <c r="G23" s="5" t="s">
        <v>938</v>
      </c>
      <c r="H23" t="str">
        <f>VLOOKUP(C23,COMPARATIVA!$D$3:$K$493,1,0)</f>
        <v>03013819</v>
      </c>
    </row>
    <row r="24" spans="1:8" ht="15.75" thickBot="1" x14ac:dyDescent="0.3">
      <c r="A24" s="3" t="s">
        <v>231</v>
      </c>
      <c r="B24" s="3" t="s">
        <v>37</v>
      </c>
      <c r="C24" s="26" t="s">
        <v>657</v>
      </c>
      <c r="D24" s="3" t="s">
        <v>30</v>
      </c>
      <c r="E24" s="4" t="s">
        <v>10</v>
      </c>
      <c r="F24" s="4">
        <v>24</v>
      </c>
      <c r="G24" s="5" t="s">
        <v>938</v>
      </c>
      <c r="H24" t="str">
        <f>VLOOKUP(C24,COMPARATIVA!$D$3:$K$493,1,0)</f>
        <v>03014460</v>
      </c>
    </row>
    <row r="25" spans="1:8" ht="57" thickBot="1" x14ac:dyDescent="0.3">
      <c r="A25" s="3" t="s">
        <v>231</v>
      </c>
      <c r="B25" s="3" t="s">
        <v>37</v>
      </c>
      <c r="C25" s="26" t="s">
        <v>864</v>
      </c>
      <c r="D25" s="3" t="s">
        <v>38</v>
      </c>
      <c r="E25" s="4" t="s">
        <v>10</v>
      </c>
      <c r="F25" s="6" t="s">
        <v>938</v>
      </c>
      <c r="G25" s="7">
        <v>654</v>
      </c>
      <c r="H25" t="str">
        <f>VLOOKUP(C25,COMPARATIVA!$D$3:$K$493,1,0)</f>
        <v>03014678</v>
      </c>
    </row>
    <row r="26" spans="1:8" ht="15.75" thickBot="1" x14ac:dyDescent="0.3">
      <c r="A26" s="3" t="s">
        <v>231</v>
      </c>
      <c r="B26" s="3" t="s">
        <v>37</v>
      </c>
      <c r="C26" s="26" t="s">
        <v>658</v>
      </c>
      <c r="D26" s="3" t="s">
        <v>31</v>
      </c>
      <c r="E26" s="4" t="s">
        <v>12</v>
      </c>
      <c r="F26" s="4">
        <v>38</v>
      </c>
      <c r="G26" s="5" t="s">
        <v>938</v>
      </c>
      <c r="H26" t="str">
        <f>VLOOKUP(C26,COMPARATIVA!$D$3:$K$493,1,0)</f>
        <v>03014861</v>
      </c>
    </row>
    <row r="27" spans="1:8" ht="23.25" thickBot="1" x14ac:dyDescent="0.3">
      <c r="A27" s="3" t="s">
        <v>231</v>
      </c>
      <c r="B27" s="3" t="s">
        <v>37</v>
      </c>
      <c r="C27" s="26" t="s">
        <v>659</v>
      </c>
      <c r="D27" s="3" t="s">
        <v>32</v>
      </c>
      <c r="E27" s="4" t="s">
        <v>10</v>
      </c>
      <c r="F27" s="6">
        <v>20</v>
      </c>
      <c r="G27" s="7" t="s">
        <v>938</v>
      </c>
      <c r="H27" t="str">
        <f>VLOOKUP(C27,COMPARATIVA!$D$3:$K$493,1,0)</f>
        <v>03015038</v>
      </c>
    </row>
    <row r="28" spans="1:8" ht="34.5" thickBot="1" x14ac:dyDescent="0.3">
      <c r="A28" s="3" t="s">
        <v>231</v>
      </c>
      <c r="B28" s="3" t="s">
        <v>37</v>
      </c>
      <c r="C28" s="26" t="s">
        <v>866</v>
      </c>
      <c r="D28" s="3" t="s">
        <v>33</v>
      </c>
      <c r="E28" s="4" t="s">
        <v>8</v>
      </c>
      <c r="F28" s="6" t="s">
        <v>938</v>
      </c>
      <c r="G28" s="7">
        <v>306</v>
      </c>
      <c r="H28" t="str">
        <f>VLOOKUP(C28,COMPARATIVA!$D$3:$K$493,1,0)</f>
        <v>03015488</v>
      </c>
    </row>
    <row r="29" spans="1:8" ht="15.75" thickBot="1" x14ac:dyDescent="0.3">
      <c r="A29" s="3" t="s">
        <v>231</v>
      </c>
      <c r="B29" s="3" t="s">
        <v>37</v>
      </c>
      <c r="C29" s="26" t="s">
        <v>660</v>
      </c>
      <c r="D29" s="3" t="s">
        <v>34</v>
      </c>
      <c r="E29" s="4" t="s">
        <v>12</v>
      </c>
      <c r="F29" s="6">
        <v>35</v>
      </c>
      <c r="G29" s="7" t="s">
        <v>938</v>
      </c>
      <c r="H29" t="str">
        <f>VLOOKUP(C29,COMPARATIVA!$D$3:$K$493,1,0)</f>
        <v>03015543</v>
      </c>
    </row>
    <row r="30" spans="1:8" ht="57" thickBot="1" x14ac:dyDescent="0.3">
      <c r="A30" s="3" t="s">
        <v>231</v>
      </c>
      <c r="B30" s="3" t="s">
        <v>37</v>
      </c>
      <c r="C30" s="26" t="s">
        <v>661</v>
      </c>
      <c r="D30" s="3" t="s">
        <v>58</v>
      </c>
      <c r="E30" s="4" t="s">
        <v>8</v>
      </c>
      <c r="F30" s="4">
        <v>7</v>
      </c>
      <c r="G30" s="5" t="s">
        <v>938</v>
      </c>
      <c r="H30" t="str">
        <f>VLOOKUP(C30,COMPARATIVA!$D$3:$K$493,1,0)</f>
        <v>03016481</v>
      </c>
    </row>
    <row r="31" spans="1:8" ht="23.25" thickBot="1" x14ac:dyDescent="0.3">
      <c r="A31" s="3" t="s">
        <v>231</v>
      </c>
      <c r="B31" s="3" t="s">
        <v>39</v>
      </c>
      <c r="C31" s="26" t="s">
        <v>662</v>
      </c>
      <c r="D31" s="3" t="s">
        <v>40</v>
      </c>
      <c r="E31" s="4" t="s">
        <v>12</v>
      </c>
      <c r="F31" s="4">
        <v>33</v>
      </c>
      <c r="G31" s="5" t="s">
        <v>938</v>
      </c>
      <c r="H31" t="str">
        <f>VLOOKUP(C31,COMPARATIVA!$D$3:$K$493,1,0)</f>
        <v>03013698</v>
      </c>
    </row>
    <row r="32" spans="1:8" ht="23.25" thickBot="1" x14ac:dyDescent="0.3">
      <c r="A32" s="3" t="s">
        <v>231</v>
      </c>
      <c r="B32" s="3" t="s">
        <v>916</v>
      </c>
      <c r="C32" s="26" t="s">
        <v>666</v>
      </c>
      <c r="D32" s="3" t="s">
        <v>41</v>
      </c>
      <c r="E32" s="4" t="s">
        <v>12</v>
      </c>
      <c r="F32" s="4">
        <v>27</v>
      </c>
      <c r="G32" s="5" t="s">
        <v>938</v>
      </c>
      <c r="H32" t="str">
        <f>VLOOKUP(C32,COMPARATIVA!$D$3:$K$493,1,0)</f>
        <v>03000394</v>
      </c>
    </row>
    <row r="33" spans="1:8" ht="23.25" thickBot="1" x14ac:dyDescent="0.3">
      <c r="A33" s="3" t="s">
        <v>231</v>
      </c>
      <c r="B33" s="3" t="s">
        <v>916</v>
      </c>
      <c r="C33" s="26" t="s">
        <v>667</v>
      </c>
      <c r="D33" s="3" t="s">
        <v>42</v>
      </c>
      <c r="E33" s="4" t="s">
        <v>12</v>
      </c>
      <c r="F33" s="4">
        <v>45</v>
      </c>
      <c r="G33" s="5" t="s">
        <v>938</v>
      </c>
      <c r="H33" t="str">
        <f>VLOOKUP(C33,COMPARATIVA!$D$3:$K$493,1,0)</f>
        <v>03000400</v>
      </c>
    </row>
    <row r="34" spans="1:8" ht="23.25" thickBot="1" x14ac:dyDescent="0.3">
      <c r="A34" s="3" t="s">
        <v>231</v>
      </c>
      <c r="B34" s="3" t="s">
        <v>916</v>
      </c>
      <c r="C34" s="26" t="s">
        <v>668</v>
      </c>
      <c r="D34" s="3" t="s">
        <v>43</v>
      </c>
      <c r="E34" s="4" t="s">
        <v>10</v>
      </c>
      <c r="F34" s="6">
        <v>16</v>
      </c>
      <c r="G34" s="7" t="s">
        <v>938</v>
      </c>
      <c r="H34" t="str">
        <f>VLOOKUP(C34,COMPARATIVA!$D$3:$K$493,1,0)</f>
        <v>03010727</v>
      </c>
    </row>
    <row r="35" spans="1:8" ht="34.5" thickBot="1" x14ac:dyDescent="0.3">
      <c r="A35" s="3" t="s">
        <v>231</v>
      </c>
      <c r="B35" s="3" t="s">
        <v>916</v>
      </c>
      <c r="C35" s="26" t="s">
        <v>867</v>
      </c>
      <c r="D35" s="3" t="s">
        <v>44</v>
      </c>
      <c r="E35" s="4" t="s">
        <v>10</v>
      </c>
      <c r="F35" s="4" t="s">
        <v>938</v>
      </c>
      <c r="G35" s="5">
        <v>975</v>
      </c>
      <c r="H35" t="str">
        <f>VLOOKUP(C35,COMPARATIVA!$D$3:$K$493,1,0)</f>
        <v>03010855</v>
      </c>
    </row>
    <row r="36" spans="1:8" ht="15.75" thickBot="1" x14ac:dyDescent="0.3">
      <c r="A36" s="3" t="s">
        <v>231</v>
      </c>
      <c r="B36" s="3" t="s">
        <v>916</v>
      </c>
      <c r="C36" s="26" t="s">
        <v>669</v>
      </c>
      <c r="D36" s="3" t="s">
        <v>45</v>
      </c>
      <c r="E36" s="4" t="s">
        <v>12</v>
      </c>
      <c r="F36" s="6">
        <v>51</v>
      </c>
      <c r="G36" s="7" t="s">
        <v>938</v>
      </c>
      <c r="H36" t="str">
        <f>VLOOKUP(C36,COMPARATIVA!$D$3:$K$493,1,0)</f>
        <v>03012165</v>
      </c>
    </row>
    <row r="37" spans="1:8" ht="34.5" thickBot="1" x14ac:dyDescent="0.3">
      <c r="A37" s="3" t="s">
        <v>231</v>
      </c>
      <c r="B37" s="3" t="s">
        <v>916</v>
      </c>
      <c r="C37" s="26" t="s">
        <v>868</v>
      </c>
      <c r="D37" s="3" t="s">
        <v>35</v>
      </c>
      <c r="E37" s="4" t="s">
        <v>12</v>
      </c>
      <c r="F37" s="4" t="s">
        <v>938</v>
      </c>
      <c r="G37" s="5">
        <v>1163</v>
      </c>
      <c r="H37" t="str">
        <f>VLOOKUP(C37,COMPARATIVA!$D$3:$K$493,1,0)</f>
        <v>03017825</v>
      </c>
    </row>
    <row r="38" spans="1:8" ht="15.75" thickBot="1" x14ac:dyDescent="0.3">
      <c r="A38" s="3" t="s">
        <v>231</v>
      </c>
      <c r="B38" s="3" t="s">
        <v>46</v>
      </c>
      <c r="C38" s="26" t="s">
        <v>670</v>
      </c>
      <c r="D38" s="3" t="s">
        <v>47</v>
      </c>
      <c r="E38" s="4" t="s">
        <v>12</v>
      </c>
      <c r="F38" s="4">
        <v>31</v>
      </c>
      <c r="G38" s="5" t="s">
        <v>938</v>
      </c>
      <c r="H38" t="str">
        <f>VLOOKUP(C38,COMPARATIVA!$D$3:$K$493,1,0)</f>
        <v>03015117</v>
      </c>
    </row>
    <row r="39" spans="1:8" ht="23.25" thickBot="1" x14ac:dyDescent="0.3">
      <c r="A39" s="3" t="s">
        <v>231</v>
      </c>
      <c r="B39" s="3" t="s">
        <v>48</v>
      </c>
      <c r="C39" s="26" t="s">
        <v>671</v>
      </c>
      <c r="D39" s="3" t="s">
        <v>49</v>
      </c>
      <c r="E39" s="4" t="s">
        <v>12</v>
      </c>
      <c r="F39" s="4">
        <v>32</v>
      </c>
      <c r="G39" s="5" t="s">
        <v>938</v>
      </c>
      <c r="H39" t="str">
        <f>VLOOKUP(C39,COMPARATIVA!$D$3:$K$493,1,0)</f>
        <v>03002445</v>
      </c>
    </row>
    <row r="40" spans="1:8" ht="23.25" thickBot="1" x14ac:dyDescent="0.3">
      <c r="A40" s="3" t="s">
        <v>231</v>
      </c>
      <c r="B40" s="3" t="s">
        <v>48</v>
      </c>
      <c r="C40" s="26" t="s">
        <v>672</v>
      </c>
      <c r="D40" s="3" t="s">
        <v>50</v>
      </c>
      <c r="E40" s="4" t="s">
        <v>12</v>
      </c>
      <c r="F40" s="4">
        <v>32</v>
      </c>
      <c r="G40" s="5" t="s">
        <v>938</v>
      </c>
      <c r="H40" t="str">
        <f>VLOOKUP(C40,COMPARATIVA!$D$3:$K$493,1,0)</f>
        <v>03010821</v>
      </c>
    </row>
    <row r="41" spans="1:8" ht="23.25" thickBot="1" x14ac:dyDescent="0.3">
      <c r="A41" s="3" t="s">
        <v>231</v>
      </c>
      <c r="B41" s="3" t="s">
        <v>51</v>
      </c>
      <c r="C41" s="26" t="s">
        <v>673</v>
      </c>
      <c r="D41" s="3" t="s">
        <v>52</v>
      </c>
      <c r="E41" s="4" t="s">
        <v>12</v>
      </c>
      <c r="F41" s="4">
        <v>31</v>
      </c>
      <c r="G41" s="5" t="s">
        <v>938</v>
      </c>
      <c r="H41" t="str">
        <f>VLOOKUP(C41,COMPARATIVA!$D$3:$K$493,1,0)</f>
        <v>03002573</v>
      </c>
    </row>
    <row r="42" spans="1:8" ht="15.75" thickBot="1" x14ac:dyDescent="0.3">
      <c r="A42" s="3" t="s">
        <v>231</v>
      </c>
      <c r="B42" s="3" t="s">
        <v>51</v>
      </c>
      <c r="C42" s="26" t="s">
        <v>674</v>
      </c>
      <c r="D42" s="3" t="s">
        <v>53</v>
      </c>
      <c r="E42" s="4" t="s">
        <v>10</v>
      </c>
      <c r="F42" s="4">
        <v>16</v>
      </c>
      <c r="G42" s="5" t="s">
        <v>938</v>
      </c>
      <c r="H42" t="str">
        <f>VLOOKUP(C42,COMPARATIVA!$D$3:$K$493,1,0)</f>
        <v>03010831</v>
      </c>
    </row>
    <row r="43" spans="1:8" ht="15.75" thickBot="1" x14ac:dyDescent="0.3">
      <c r="A43" s="3" t="s">
        <v>231</v>
      </c>
      <c r="B43" s="3" t="s">
        <v>54</v>
      </c>
      <c r="C43" s="26" t="s">
        <v>675</v>
      </c>
      <c r="D43" s="3" t="s">
        <v>55</v>
      </c>
      <c r="E43" s="4" t="s">
        <v>10</v>
      </c>
      <c r="F43" s="6">
        <v>23</v>
      </c>
      <c r="G43" s="7" t="s">
        <v>938</v>
      </c>
      <c r="H43" t="str">
        <f>VLOOKUP(C43,COMPARATIVA!$D$3:$K$493,1,0)</f>
        <v>03002731</v>
      </c>
    </row>
    <row r="44" spans="1:8" ht="34.5" thickBot="1" x14ac:dyDescent="0.3">
      <c r="A44" s="3" t="s">
        <v>231</v>
      </c>
      <c r="B44" s="3" t="s">
        <v>54</v>
      </c>
      <c r="C44" s="26" t="s">
        <v>869</v>
      </c>
      <c r="D44" s="3" t="s">
        <v>56</v>
      </c>
      <c r="E44" s="4" t="s">
        <v>8</v>
      </c>
      <c r="F44" s="4" t="s">
        <v>938</v>
      </c>
      <c r="G44" s="5">
        <v>464</v>
      </c>
      <c r="H44" t="str">
        <f>VLOOKUP(C44,COMPARATIVA!$D$3:$K$493,1,0)</f>
        <v>03012906</v>
      </c>
    </row>
    <row r="45" spans="1:8" ht="23.25" thickBot="1" x14ac:dyDescent="0.3">
      <c r="A45" s="3" t="s">
        <v>231</v>
      </c>
      <c r="B45" s="3" t="s">
        <v>54</v>
      </c>
      <c r="C45" s="26" t="s">
        <v>676</v>
      </c>
      <c r="D45" s="3" t="s">
        <v>57</v>
      </c>
      <c r="E45" s="4" t="s">
        <v>12</v>
      </c>
      <c r="F45" s="4">
        <v>28</v>
      </c>
      <c r="G45" s="5" t="s">
        <v>938</v>
      </c>
      <c r="H45" t="str">
        <f>VLOOKUP(C45,COMPARATIVA!$D$3:$K$493,1,0)</f>
        <v>03014800</v>
      </c>
    </row>
    <row r="46" spans="1:8" ht="34.5" thickBot="1" x14ac:dyDescent="0.3">
      <c r="A46" s="3" t="s">
        <v>231</v>
      </c>
      <c r="B46" s="3" t="s">
        <v>59</v>
      </c>
      <c r="C46" s="26" t="s">
        <v>677</v>
      </c>
      <c r="D46" s="3" t="s">
        <v>60</v>
      </c>
      <c r="E46" s="4" t="s">
        <v>10</v>
      </c>
      <c r="F46" s="4">
        <v>15</v>
      </c>
      <c r="G46" s="5" t="s">
        <v>938</v>
      </c>
      <c r="H46" t="str">
        <f>VLOOKUP(C46,COMPARATIVA!$D$3:$K$493,1,0)</f>
        <v>03013704</v>
      </c>
    </row>
    <row r="47" spans="1:8" ht="15.75" thickBot="1" x14ac:dyDescent="0.3">
      <c r="A47" s="3" t="s">
        <v>231</v>
      </c>
      <c r="B47" s="3" t="s">
        <v>61</v>
      </c>
      <c r="C47" s="26" t="s">
        <v>678</v>
      </c>
      <c r="D47" s="3" t="s">
        <v>62</v>
      </c>
      <c r="E47" s="4" t="s">
        <v>10</v>
      </c>
      <c r="F47" s="4">
        <v>17</v>
      </c>
      <c r="G47" s="5" t="s">
        <v>938</v>
      </c>
      <c r="H47" t="str">
        <f>VLOOKUP(C47,COMPARATIVA!$D$3:$K$493,1,0)</f>
        <v>03014587</v>
      </c>
    </row>
    <row r="48" spans="1:8" ht="23.25" thickBot="1" x14ac:dyDescent="0.3">
      <c r="A48" s="3" t="s">
        <v>231</v>
      </c>
      <c r="B48" s="3" t="s">
        <v>63</v>
      </c>
      <c r="C48" s="26" t="s">
        <v>679</v>
      </c>
      <c r="D48" s="3" t="s">
        <v>64</v>
      </c>
      <c r="E48" s="4" t="s">
        <v>12</v>
      </c>
      <c r="F48" s="4">
        <v>39</v>
      </c>
      <c r="G48" s="5" t="s">
        <v>938</v>
      </c>
      <c r="H48" t="str">
        <f>VLOOKUP(C48,COMPARATIVA!$D$3:$K$493,1,0)</f>
        <v>03010132</v>
      </c>
    </row>
    <row r="49" spans="1:8" ht="23.25" thickBot="1" x14ac:dyDescent="0.3">
      <c r="A49" s="3" t="s">
        <v>231</v>
      </c>
      <c r="B49" s="3" t="s">
        <v>63</v>
      </c>
      <c r="C49" s="26" t="s">
        <v>680</v>
      </c>
      <c r="D49" s="3" t="s">
        <v>65</v>
      </c>
      <c r="E49" s="4" t="s">
        <v>12</v>
      </c>
      <c r="F49" s="4">
        <v>34</v>
      </c>
      <c r="G49" s="5" t="s">
        <v>938</v>
      </c>
      <c r="H49" t="str">
        <f>VLOOKUP(C49,COMPARATIVA!$D$3:$K$493,1,0)</f>
        <v>03010843</v>
      </c>
    </row>
    <row r="50" spans="1:8" ht="23.25" thickBot="1" x14ac:dyDescent="0.3">
      <c r="A50" s="3" t="s">
        <v>231</v>
      </c>
      <c r="B50" s="3" t="s">
        <v>63</v>
      </c>
      <c r="C50" s="26" t="s">
        <v>681</v>
      </c>
      <c r="D50" s="3" t="s">
        <v>66</v>
      </c>
      <c r="E50" s="4" t="s">
        <v>12</v>
      </c>
      <c r="F50" s="4">
        <v>31</v>
      </c>
      <c r="G50" s="5" t="s">
        <v>938</v>
      </c>
      <c r="H50" t="str">
        <f>VLOOKUP(C50,COMPARATIVA!$D$3:$K$493,1,0)</f>
        <v>03012724</v>
      </c>
    </row>
    <row r="51" spans="1:8" ht="23.25" thickBot="1" x14ac:dyDescent="0.3">
      <c r="A51" s="3" t="s">
        <v>231</v>
      </c>
      <c r="B51" s="3" t="s">
        <v>63</v>
      </c>
      <c r="C51" s="26" t="s">
        <v>870</v>
      </c>
      <c r="D51" s="3" t="s">
        <v>67</v>
      </c>
      <c r="E51" s="4" t="s">
        <v>8</v>
      </c>
      <c r="F51" s="6" t="s">
        <v>938</v>
      </c>
      <c r="G51" s="7">
        <v>337</v>
      </c>
      <c r="H51" t="str">
        <f>VLOOKUP(C51,COMPARATIVA!$D$3:$K$493,1,0)</f>
        <v>03012918</v>
      </c>
    </row>
    <row r="52" spans="1:8" ht="34.5" thickBot="1" x14ac:dyDescent="0.3">
      <c r="A52" s="3" t="s">
        <v>231</v>
      </c>
      <c r="B52" s="3" t="s">
        <v>63</v>
      </c>
      <c r="C52" s="26" t="s">
        <v>682</v>
      </c>
      <c r="D52" s="3" t="s">
        <v>68</v>
      </c>
      <c r="E52" s="4" t="s">
        <v>12</v>
      </c>
      <c r="F52" s="4">
        <v>41</v>
      </c>
      <c r="G52" s="5" t="s">
        <v>938</v>
      </c>
      <c r="H52" t="str">
        <f>VLOOKUP(C52,COMPARATIVA!$D$3:$K$493,1,0)</f>
        <v>03014472</v>
      </c>
    </row>
    <row r="53" spans="1:8" ht="23.25" thickBot="1" x14ac:dyDescent="0.3">
      <c r="A53" s="3" t="s">
        <v>231</v>
      </c>
      <c r="B53" s="3" t="s">
        <v>63</v>
      </c>
      <c r="C53" s="26" t="s">
        <v>683</v>
      </c>
      <c r="D53" s="3" t="s">
        <v>69</v>
      </c>
      <c r="E53" s="4" t="s">
        <v>12</v>
      </c>
      <c r="F53" s="4">
        <v>39</v>
      </c>
      <c r="G53" s="5" t="s">
        <v>938</v>
      </c>
      <c r="H53" t="str">
        <f>VLOOKUP(C53,COMPARATIVA!$D$3:$K$493,1,0)</f>
        <v>03015129</v>
      </c>
    </row>
    <row r="54" spans="1:8" ht="34.5" thickBot="1" x14ac:dyDescent="0.3">
      <c r="A54" s="3" t="s">
        <v>231</v>
      </c>
      <c r="B54" s="3" t="s">
        <v>63</v>
      </c>
      <c r="C54" s="26" t="s">
        <v>871</v>
      </c>
      <c r="D54" s="3" t="s">
        <v>35</v>
      </c>
      <c r="E54" s="4" t="s">
        <v>12</v>
      </c>
      <c r="F54" s="6" t="s">
        <v>938</v>
      </c>
      <c r="G54" s="7">
        <v>2408</v>
      </c>
      <c r="H54" t="str">
        <f>VLOOKUP(C54,COMPARATIVA!$D$3:$K$493,1,0)</f>
        <v>03016161</v>
      </c>
    </row>
    <row r="55" spans="1:8" ht="34.5" thickBot="1" x14ac:dyDescent="0.3">
      <c r="A55" s="3" t="s">
        <v>231</v>
      </c>
      <c r="B55" s="3" t="s">
        <v>70</v>
      </c>
      <c r="C55" s="26" t="s">
        <v>684</v>
      </c>
      <c r="D55" s="3" t="s">
        <v>71</v>
      </c>
      <c r="E55" s="4" t="s">
        <v>8</v>
      </c>
      <c r="F55" s="4">
        <v>4</v>
      </c>
      <c r="G55" s="5" t="s">
        <v>938</v>
      </c>
      <c r="H55" t="str">
        <f>VLOOKUP(C55,COMPARATIVA!$D$3:$K$493,1,0)</f>
        <v>03015041</v>
      </c>
    </row>
    <row r="56" spans="1:8" ht="23.25" thickBot="1" x14ac:dyDescent="0.3">
      <c r="A56" s="3" t="s">
        <v>231</v>
      </c>
      <c r="B56" s="3" t="s">
        <v>72</v>
      </c>
      <c r="C56" s="26" t="s">
        <v>685</v>
      </c>
      <c r="D56" s="3" t="s">
        <v>73</v>
      </c>
      <c r="E56" s="4" t="s">
        <v>12</v>
      </c>
      <c r="F56" s="4">
        <v>34</v>
      </c>
      <c r="G56" s="5" t="s">
        <v>938</v>
      </c>
      <c r="H56" t="str">
        <f>VLOOKUP(C56,COMPARATIVA!$D$3:$K$493,1,0)</f>
        <v>03011768</v>
      </c>
    </row>
    <row r="57" spans="1:8" ht="15.75" thickBot="1" x14ac:dyDescent="0.3">
      <c r="A57" s="3" t="s">
        <v>231</v>
      </c>
      <c r="B57" s="3" t="s">
        <v>74</v>
      </c>
      <c r="C57" s="26" t="s">
        <v>686</v>
      </c>
      <c r="D57" s="3" t="s">
        <v>75</v>
      </c>
      <c r="E57" s="4" t="s">
        <v>10</v>
      </c>
      <c r="F57" s="4">
        <v>16</v>
      </c>
      <c r="G57" s="5" t="s">
        <v>938</v>
      </c>
      <c r="H57" t="str">
        <f>VLOOKUP(C57,COMPARATIVA!$D$3:$K$493,1,0)</f>
        <v>03014848</v>
      </c>
    </row>
    <row r="58" spans="1:8" ht="23.25" thickBot="1" x14ac:dyDescent="0.3">
      <c r="A58" s="3" t="s">
        <v>231</v>
      </c>
      <c r="B58" s="3" t="s">
        <v>76</v>
      </c>
      <c r="C58" s="26" t="s">
        <v>687</v>
      </c>
      <c r="D58" s="3" t="s">
        <v>13</v>
      </c>
      <c r="E58" s="4" t="s">
        <v>10</v>
      </c>
      <c r="F58" s="4">
        <v>16</v>
      </c>
      <c r="G58" s="5" t="s">
        <v>938</v>
      </c>
      <c r="H58" t="str">
        <f>VLOOKUP(C58,COMPARATIVA!$D$3:$K$493,1,0)</f>
        <v>03014484</v>
      </c>
    </row>
    <row r="59" spans="1:8" ht="15.75" thickBot="1" x14ac:dyDescent="0.3">
      <c r="A59" s="3" t="s">
        <v>231</v>
      </c>
      <c r="B59" s="3" t="s">
        <v>79</v>
      </c>
      <c r="C59" s="26" t="s">
        <v>689</v>
      </c>
      <c r="D59" s="3" t="s">
        <v>80</v>
      </c>
      <c r="E59" s="4" t="s">
        <v>12</v>
      </c>
      <c r="F59" s="4">
        <v>26</v>
      </c>
      <c r="G59" s="5" t="s">
        <v>938</v>
      </c>
      <c r="H59" t="str">
        <f>VLOOKUP(C59,COMPARATIVA!$D$3:$K$493,1,0)</f>
        <v>03003486</v>
      </c>
    </row>
    <row r="60" spans="1:8" ht="23.25" thickBot="1" x14ac:dyDescent="0.3">
      <c r="A60" s="3" t="s">
        <v>231</v>
      </c>
      <c r="B60" s="3" t="s">
        <v>79</v>
      </c>
      <c r="C60" s="26" t="s">
        <v>690</v>
      </c>
      <c r="D60" s="3" t="s">
        <v>81</v>
      </c>
      <c r="E60" s="4" t="s">
        <v>10</v>
      </c>
      <c r="F60" s="4">
        <v>23</v>
      </c>
      <c r="G60" s="5" t="s">
        <v>938</v>
      </c>
      <c r="H60" t="str">
        <f>VLOOKUP(C60,COMPARATIVA!$D$3:$K$493,1,0)</f>
        <v>03013133</v>
      </c>
    </row>
    <row r="61" spans="1:8" ht="23.25" thickBot="1" x14ac:dyDescent="0.3">
      <c r="A61" s="3" t="s">
        <v>231</v>
      </c>
      <c r="B61" s="3" t="s">
        <v>77</v>
      </c>
      <c r="C61" s="26" t="s">
        <v>688</v>
      </c>
      <c r="D61" s="3" t="s">
        <v>78</v>
      </c>
      <c r="E61" s="4" t="s">
        <v>12</v>
      </c>
      <c r="F61" s="4">
        <v>27</v>
      </c>
      <c r="G61" s="5" t="s">
        <v>938</v>
      </c>
      <c r="H61" t="str">
        <f>VLOOKUP(C61,COMPARATIVA!$D$3:$K$493,1,0)</f>
        <v>03014496</v>
      </c>
    </row>
    <row r="62" spans="1:8" ht="15.75" thickBot="1" x14ac:dyDescent="0.3">
      <c r="A62" s="3" t="s">
        <v>231</v>
      </c>
      <c r="B62" s="3" t="s">
        <v>82</v>
      </c>
      <c r="C62" s="26" t="s">
        <v>693</v>
      </c>
      <c r="D62" s="3" t="s">
        <v>83</v>
      </c>
      <c r="E62" s="4" t="s">
        <v>12</v>
      </c>
      <c r="F62" s="4">
        <v>37</v>
      </c>
      <c r="G62" s="5" t="s">
        <v>938</v>
      </c>
      <c r="H62" t="str">
        <f>VLOOKUP(C62,COMPARATIVA!$D$3:$K$493,1,0)</f>
        <v>03013716</v>
      </c>
    </row>
    <row r="63" spans="1:8" ht="23.25" thickBot="1" x14ac:dyDescent="0.3">
      <c r="A63" s="3" t="s">
        <v>231</v>
      </c>
      <c r="B63" s="3" t="s">
        <v>84</v>
      </c>
      <c r="C63" s="26" t="s">
        <v>694</v>
      </c>
      <c r="D63" s="3" t="s">
        <v>85</v>
      </c>
      <c r="E63" s="4" t="s">
        <v>10</v>
      </c>
      <c r="F63" s="4">
        <v>18</v>
      </c>
      <c r="G63" s="5" t="s">
        <v>938</v>
      </c>
      <c r="H63" t="str">
        <f>VLOOKUP(C63,COMPARATIVA!$D$3:$K$493,1,0)</f>
        <v>03013145</v>
      </c>
    </row>
    <row r="64" spans="1:8" ht="23.25" thickBot="1" x14ac:dyDescent="0.3">
      <c r="A64" s="3" t="s">
        <v>231</v>
      </c>
      <c r="B64" s="3" t="s">
        <v>84</v>
      </c>
      <c r="C64" s="26" t="s">
        <v>695</v>
      </c>
      <c r="D64" s="3" t="s">
        <v>86</v>
      </c>
      <c r="E64" s="4" t="s">
        <v>10</v>
      </c>
      <c r="F64" s="4">
        <v>24</v>
      </c>
      <c r="G64" s="5" t="s">
        <v>938</v>
      </c>
      <c r="H64" t="str">
        <f>VLOOKUP(C64,COMPARATIVA!$D$3:$K$493,1,0)</f>
        <v>03014824</v>
      </c>
    </row>
    <row r="65" spans="1:8" ht="23.25" thickBot="1" x14ac:dyDescent="0.3">
      <c r="A65" s="3" t="s">
        <v>231</v>
      </c>
      <c r="B65" s="3" t="s">
        <v>87</v>
      </c>
      <c r="C65" s="26" t="s">
        <v>696</v>
      </c>
      <c r="D65" s="3" t="s">
        <v>86</v>
      </c>
      <c r="E65" s="4" t="s">
        <v>10</v>
      </c>
      <c r="F65" s="4">
        <v>18</v>
      </c>
      <c r="G65" s="5" t="s">
        <v>938</v>
      </c>
      <c r="H65" t="str">
        <f>VLOOKUP(C65,COMPARATIVA!$D$3:$K$493,1,0)</f>
        <v>03013157</v>
      </c>
    </row>
    <row r="66" spans="1:8" ht="15.75" thickBot="1" x14ac:dyDescent="0.3">
      <c r="A66" s="3" t="s">
        <v>231</v>
      </c>
      <c r="B66" s="3" t="s">
        <v>88</v>
      </c>
      <c r="C66" s="26" t="s">
        <v>697</v>
      </c>
      <c r="D66" s="3" t="s">
        <v>698</v>
      </c>
      <c r="E66" s="4" t="s">
        <v>10</v>
      </c>
      <c r="F66" s="4">
        <v>20</v>
      </c>
      <c r="G66" s="5" t="s">
        <v>938</v>
      </c>
      <c r="H66" t="str">
        <f>VLOOKUP(C66,COMPARATIVA!$D$3:$K$493,1,0)</f>
        <v>03014502</v>
      </c>
    </row>
    <row r="67" spans="1:8" ht="23.25" thickBot="1" x14ac:dyDescent="0.3">
      <c r="A67" s="3" t="s">
        <v>231</v>
      </c>
      <c r="B67" s="3" t="s">
        <v>89</v>
      </c>
      <c r="C67" s="26" t="s">
        <v>699</v>
      </c>
      <c r="D67" s="3" t="s">
        <v>90</v>
      </c>
      <c r="E67" s="4" t="s">
        <v>10</v>
      </c>
      <c r="F67" s="4">
        <v>20</v>
      </c>
      <c r="G67" s="5" t="s">
        <v>938</v>
      </c>
      <c r="H67" t="str">
        <f>VLOOKUP(C67,COMPARATIVA!$D$3:$K$493,1,0)</f>
        <v>03003760</v>
      </c>
    </row>
    <row r="68" spans="1:8" ht="34.5" thickBot="1" x14ac:dyDescent="0.3">
      <c r="A68" s="3" t="s">
        <v>231</v>
      </c>
      <c r="B68" s="3" t="s">
        <v>89</v>
      </c>
      <c r="C68" s="26" t="s">
        <v>872</v>
      </c>
      <c r="D68" s="3" t="s">
        <v>91</v>
      </c>
      <c r="E68" s="4" t="s">
        <v>12</v>
      </c>
      <c r="F68" s="6" t="s">
        <v>938</v>
      </c>
      <c r="G68" s="7">
        <v>1646</v>
      </c>
      <c r="H68" t="str">
        <f>VLOOKUP(C68,COMPARATIVA!$D$3:$K$493,1,0)</f>
        <v>03012921</v>
      </c>
    </row>
    <row r="69" spans="1:8" ht="15.75" thickBot="1" x14ac:dyDescent="0.3">
      <c r="A69" s="3" t="s">
        <v>231</v>
      </c>
      <c r="B69" s="3" t="s">
        <v>92</v>
      </c>
      <c r="C69" s="26" t="s">
        <v>700</v>
      </c>
      <c r="D69" s="3" t="s">
        <v>93</v>
      </c>
      <c r="E69" s="4" t="s">
        <v>10</v>
      </c>
      <c r="F69" s="4">
        <v>19</v>
      </c>
      <c r="G69" s="5" t="s">
        <v>938</v>
      </c>
      <c r="H69" t="str">
        <f>VLOOKUP(C69,COMPARATIVA!$D$3:$K$493,1,0)</f>
        <v>03015245</v>
      </c>
    </row>
    <row r="70" spans="1:8" ht="23.25" thickBot="1" x14ac:dyDescent="0.3">
      <c r="A70" s="3" t="s">
        <v>231</v>
      </c>
      <c r="B70" s="3" t="s">
        <v>94</v>
      </c>
      <c r="C70" s="26" t="s">
        <v>701</v>
      </c>
      <c r="D70" s="3" t="s">
        <v>95</v>
      </c>
      <c r="E70" s="4" t="s">
        <v>12</v>
      </c>
      <c r="F70" s="4">
        <v>39</v>
      </c>
      <c r="G70" s="5" t="s">
        <v>938</v>
      </c>
      <c r="H70" t="str">
        <f>VLOOKUP(C70,COMPARATIVA!$D$3:$K$493,1,0)</f>
        <v>03003966</v>
      </c>
    </row>
    <row r="71" spans="1:8" ht="23.25" thickBot="1" x14ac:dyDescent="0.3">
      <c r="A71" s="3" t="s">
        <v>231</v>
      </c>
      <c r="B71" s="3" t="s">
        <v>94</v>
      </c>
      <c r="C71" s="26" t="s">
        <v>702</v>
      </c>
      <c r="D71" s="3" t="s">
        <v>96</v>
      </c>
      <c r="E71" s="4" t="s">
        <v>12</v>
      </c>
      <c r="F71" s="4">
        <v>33</v>
      </c>
      <c r="G71" s="5" t="s">
        <v>938</v>
      </c>
      <c r="H71" t="str">
        <f>VLOOKUP(C71,COMPARATIVA!$D$3:$K$493,1,0)</f>
        <v>03003978</v>
      </c>
    </row>
    <row r="72" spans="1:8" ht="23.25" thickBot="1" x14ac:dyDescent="0.3">
      <c r="A72" s="3" t="s">
        <v>231</v>
      </c>
      <c r="B72" s="3" t="s">
        <v>94</v>
      </c>
      <c r="C72" s="26" t="s">
        <v>873</v>
      </c>
      <c r="D72" s="3" t="s">
        <v>97</v>
      </c>
      <c r="E72" s="4" t="s">
        <v>10</v>
      </c>
      <c r="F72" s="6" t="s">
        <v>938</v>
      </c>
      <c r="G72" s="7">
        <v>616</v>
      </c>
      <c r="H72" t="str">
        <f>VLOOKUP(C72,COMPARATIVA!$D$3:$K$493,1,0)</f>
        <v>03012931</v>
      </c>
    </row>
    <row r="73" spans="1:8" ht="34.5" thickBot="1" x14ac:dyDescent="0.3">
      <c r="A73" s="3" t="s">
        <v>231</v>
      </c>
      <c r="B73" s="3" t="s">
        <v>99</v>
      </c>
      <c r="C73" s="26" t="s">
        <v>704</v>
      </c>
      <c r="D73" s="3" t="s">
        <v>100</v>
      </c>
      <c r="E73" s="4" t="s">
        <v>12</v>
      </c>
      <c r="F73" s="4">
        <v>42</v>
      </c>
      <c r="G73" s="5" t="s">
        <v>938</v>
      </c>
      <c r="H73" t="str">
        <f>VLOOKUP(C73,COMPARATIVA!$D$3:$K$493,1,0)</f>
        <v>03004223</v>
      </c>
    </row>
    <row r="74" spans="1:8" ht="23.25" thickBot="1" x14ac:dyDescent="0.3">
      <c r="A74" s="3" t="s">
        <v>231</v>
      </c>
      <c r="B74" s="3" t="s">
        <v>99</v>
      </c>
      <c r="C74" s="26" t="s">
        <v>705</v>
      </c>
      <c r="D74" s="3" t="s">
        <v>101</v>
      </c>
      <c r="E74" s="4" t="s">
        <v>12</v>
      </c>
      <c r="F74" s="4">
        <v>47</v>
      </c>
      <c r="G74" s="5" t="s">
        <v>938</v>
      </c>
      <c r="H74" t="str">
        <f>VLOOKUP(C74,COMPARATIVA!$D$3:$K$493,1,0)</f>
        <v>03004235</v>
      </c>
    </row>
    <row r="75" spans="1:8" ht="45.75" thickBot="1" x14ac:dyDescent="0.3">
      <c r="A75" s="3" t="s">
        <v>231</v>
      </c>
      <c r="B75" s="3" t="s">
        <v>99</v>
      </c>
      <c r="C75" s="26" t="s">
        <v>874</v>
      </c>
      <c r="D75" s="3" t="s">
        <v>102</v>
      </c>
      <c r="E75" s="4" t="s">
        <v>8</v>
      </c>
      <c r="F75" s="4" t="s">
        <v>938</v>
      </c>
      <c r="G75" s="5">
        <v>333</v>
      </c>
      <c r="H75" t="str">
        <f>VLOOKUP(C75,COMPARATIVA!$D$3:$K$493,1,0)</f>
        <v>03011458</v>
      </c>
    </row>
    <row r="76" spans="1:8" ht="34.5" thickBot="1" x14ac:dyDescent="0.3">
      <c r="A76" s="3" t="s">
        <v>231</v>
      </c>
      <c r="B76" s="3" t="s">
        <v>99</v>
      </c>
      <c r="C76" s="26" t="s">
        <v>875</v>
      </c>
      <c r="D76" s="3" t="s">
        <v>103</v>
      </c>
      <c r="E76" s="4" t="s">
        <v>10</v>
      </c>
      <c r="F76" s="6" t="s">
        <v>938</v>
      </c>
      <c r="G76" s="7">
        <v>758</v>
      </c>
      <c r="H76" t="str">
        <f>VLOOKUP(C76,COMPARATIVA!$D$3:$K$493,1,0)</f>
        <v>03012943</v>
      </c>
    </row>
    <row r="77" spans="1:8" ht="23.25" thickBot="1" x14ac:dyDescent="0.3">
      <c r="A77" s="3" t="s">
        <v>231</v>
      </c>
      <c r="B77" s="3" t="s">
        <v>99</v>
      </c>
      <c r="C77" s="26" t="s">
        <v>708</v>
      </c>
      <c r="D77" s="3" t="s">
        <v>104</v>
      </c>
      <c r="E77" s="4" t="s">
        <v>12</v>
      </c>
      <c r="F77" s="6">
        <v>25</v>
      </c>
      <c r="G77" s="7" t="s">
        <v>938</v>
      </c>
      <c r="H77" t="str">
        <f>VLOOKUP(C77,COMPARATIVA!$D$3:$K$493,1,0)</f>
        <v>03015932</v>
      </c>
    </row>
    <row r="78" spans="1:8" ht="34.5" thickBot="1" x14ac:dyDescent="0.3">
      <c r="A78" s="3" t="s">
        <v>231</v>
      </c>
      <c r="B78" s="3" t="s">
        <v>99</v>
      </c>
      <c r="C78" s="26" t="s">
        <v>876</v>
      </c>
      <c r="D78" s="3" t="s">
        <v>35</v>
      </c>
      <c r="E78" s="4" t="s">
        <v>12</v>
      </c>
      <c r="F78" s="4" t="s">
        <v>938</v>
      </c>
      <c r="G78" s="5">
        <v>1186</v>
      </c>
      <c r="H78" t="str">
        <f>VLOOKUP(C78,COMPARATIVA!$D$3:$K$493,1,0)</f>
        <v>03018283</v>
      </c>
    </row>
    <row r="79" spans="1:8" ht="23.25" thickBot="1" x14ac:dyDescent="0.3">
      <c r="A79" s="3" t="s">
        <v>231</v>
      </c>
      <c r="B79" s="3" t="s">
        <v>105</v>
      </c>
      <c r="C79" s="26" t="s">
        <v>703</v>
      </c>
      <c r="D79" s="3" t="s">
        <v>106</v>
      </c>
      <c r="E79" s="4" t="s">
        <v>10</v>
      </c>
      <c r="F79" s="6">
        <v>19</v>
      </c>
      <c r="G79" s="7" t="s">
        <v>938</v>
      </c>
      <c r="H79" t="str">
        <f>VLOOKUP(C79,COMPARATIVA!$D$3:$K$493,1,0)</f>
        <v>03013315</v>
      </c>
    </row>
    <row r="80" spans="1:8" ht="15.75" thickBot="1" x14ac:dyDescent="0.3">
      <c r="A80" s="3" t="s">
        <v>231</v>
      </c>
      <c r="B80" s="3" t="s">
        <v>107</v>
      </c>
      <c r="C80" s="26" t="s">
        <v>709</v>
      </c>
      <c r="D80" s="3" t="s">
        <v>108</v>
      </c>
      <c r="E80" s="4" t="s">
        <v>12</v>
      </c>
      <c r="F80" s="4">
        <v>35</v>
      </c>
      <c r="G80" s="5" t="s">
        <v>938</v>
      </c>
      <c r="H80" t="str">
        <f>VLOOKUP(C80,COMPARATIVA!$D$3:$K$493,1,0)</f>
        <v>03005720</v>
      </c>
    </row>
    <row r="81" spans="1:8" ht="23.25" thickBot="1" x14ac:dyDescent="0.3">
      <c r="A81" s="3" t="s">
        <v>231</v>
      </c>
      <c r="B81" s="3" t="s">
        <v>107</v>
      </c>
      <c r="C81" s="26" t="s">
        <v>710</v>
      </c>
      <c r="D81" s="3" t="s">
        <v>109</v>
      </c>
      <c r="E81" s="4" t="s">
        <v>12</v>
      </c>
      <c r="F81" s="4">
        <v>44</v>
      </c>
      <c r="G81" s="5" t="s">
        <v>938</v>
      </c>
      <c r="H81" t="str">
        <f>VLOOKUP(C81,COMPARATIVA!$D$3:$K$493,1,0)</f>
        <v>03005768</v>
      </c>
    </row>
    <row r="82" spans="1:8" ht="15.75" thickBot="1" x14ac:dyDescent="0.3">
      <c r="A82" s="3" t="s">
        <v>231</v>
      </c>
      <c r="B82" s="3" t="s">
        <v>107</v>
      </c>
      <c r="C82" s="26" t="s">
        <v>711</v>
      </c>
      <c r="D82" s="3" t="s">
        <v>110</v>
      </c>
      <c r="E82" s="4" t="s">
        <v>12</v>
      </c>
      <c r="F82" s="4">
        <v>30</v>
      </c>
      <c r="G82" s="5" t="s">
        <v>938</v>
      </c>
      <c r="H82" t="str">
        <f>VLOOKUP(C82,COMPARATIVA!$D$3:$K$493,1,0)</f>
        <v>03010156</v>
      </c>
    </row>
    <row r="83" spans="1:8" ht="68.25" thickBot="1" x14ac:dyDescent="0.3">
      <c r="A83" s="3" t="s">
        <v>231</v>
      </c>
      <c r="B83" s="3" t="s">
        <v>107</v>
      </c>
      <c r="C83" s="26" t="s">
        <v>877</v>
      </c>
      <c r="D83" s="3" t="s">
        <v>111</v>
      </c>
      <c r="E83" s="4" t="s">
        <v>8</v>
      </c>
      <c r="F83" s="4" t="s">
        <v>938</v>
      </c>
      <c r="G83" s="5">
        <v>393</v>
      </c>
      <c r="H83" t="str">
        <f>VLOOKUP(C83,COMPARATIVA!$D$3:$K$493,1,0)</f>
        <v>03011112</v>
      </c>
    </row>
    <row r="84" spans="1:8" ht="45.75" thickBot="1" x14ac:dyDescent="0.3">
      <c r="A84" s="3" t="s">
        <v>231</v>
      </c>
      <c r="B84" s="3" t="s">
        <v>107</v>
      </c>
      <c r="C84" s="26" t="s">
        <v>878</v>
      </c>
      <c r="D84" s="3" t="s">
        <v>112</v>
      </c>
      <c r="E84" s="4" t="s">
        <v>8</v>
      </c>
      <c r="F84" s="6" t="s">
        <v>938</v>
      </c>
      <c r="G84" s="7">
        <v>430</v>
      </c>
      <c r="H84" t="str">
        <f>VLOOKUP(C84,COMPARATIVA!$D$3:$K$493,1,0)</f>
        <v>03011771</v>
      </c>
    </row>
    <row r="85" spans="1:8" ht="23.25" thickBot="1" x14ac:dyDescent="0.3">
      <c r="A85" s="3" t="s">
        <v>231</v>
      </c>
      <c r="B85" s="3" t="s">
        <v>107</v>
      </c>
      <c r="C85" s="26" t="s">
        <v>714</v>
      </c>
      <c r="D85" s="3" t="s">
        <v>113</v>
      </c>
      <c r="E85" s="4" t="s">
        <v>12</v>
      </c>
      <c r="F85" s="6">
        <v>37</v>
      </c>
      <c r="G85" s="7" t="s">
        <v>938</v>
      </c>
      <c r="H85" t="str">
        <f>VLOOKUP(C85,COMPARATIVA!$D$3:$K$493,1,0)</f>
        <v>03014812</v>
      </c>
    </row>
    <row r="86" spans="1:8" ht="34.5" thickBot="1" x14ac:dyDescent="0.3">
      <c r="A86" s="3" t="s">
        <v>231</v>
      </c>
      <c r="B86" s="3" t="s">
        <v>107</v>
      </c>
      <c r="C86" s="26" t="s">
        <v>879</v>
      </c>
      <c r="D86" s="3" t="s">
        <v>114</v>
      </c>
      <c r="E86" s="4" t="s">
        <v>12</v>
      </c>
      <c r="F86" s="4" t="s">
        <v>938</v>
      </c>
      <c r="G86" s="5">
        <v>2007</v>
      </c>
      <c r="H86" t="str">
        <f>VLOOKUP(C86,COMPARATIVA!$D$3:$K$493,1,0)</f>
        <v>03018295</v>
      </c>
    </row>
    <row r="87" spans="1:8" ht="23.25" thickBot="1" x14ac:dyDescent="0.3">
      <c r="A87" s="3" t="s">
        <v>231</v>
      </c>
      <c r="B87" s="3" t="s">
        <v>917</v>
      </c>
      <c r="C87" s="26" t="s">
        <v>716</v>
      </c>
      <c r="D87" s="3" t="s">
        <v>115</v>
      </c>
      <c r="E87" s="4" t="s">
        <v>12</v>
      </c>
      <c r="F87" s="6">
        <v>57</v>
      </c>
      <c r="G87" s="7" t="s">
        <v>938</v>
      </c>
      <c r="H87" t="str">
        <f>VLOOKUP(C87,COMPARATIVA!$D$3:$K$493,1,0)</f>
        <v>03005082</v>
      </c>
    </row>
    <row r="88" spans="1:8" ht="34.5" thickBot="1" x14ac:dyDescent="0.3">
      <c r="A88" s="3" t="s">
        <v>231</v>
      </c>
      <c r="B88" s="3" t="s">
        <v>917</v>
      </c>
      <c r="C88" s="26" t="s">
        <v>717</v>
      </c>
      <c r="D88" s="3" t="s">
        <v>116</v>
      </c>
      <c r="E88" s="4" t="s">
        <v>12</v>
      </c>
      <c r="F88" s="4">
        <v>30</v>
      </c>
      <c r="G88" s="5" t="s">
        <v>938</v>
      </c>
      <c r="H88" t="str">
        <f>VLOOKUP(C88,COMPARATIVA!$D$3:$K$493,1,0)</f>
        <v>03005094</v>
      </c>
    </row>
    <row r="89" spans="1:8" ht="15.75" thickBot="1" x14ac:dyDescent="0.3">
      <c r="A89" s="3" t="s">
        <v>231</v>
      </c>
      <c r="B89" s="3" t="s">
        <v>917</v>
      </c>
      <c r="C89" s="26" t="s">
        <v>718</v>
      </c>
      <c r="D89" s="3" t="s">
        <v>117</v>
      </c>
      <c r="E89" s="4" t="s">
        <v>12</v>
      </c>
      <c r="F89" s="4">
        <v>43</v>
      </c>
      <c r="G89" s="5" t="s">
        <v>938</v>
      </c>
      <c r="H89" t="str">
        <f>VLOOKUP(C89,COMPARATIVA!$D$3:$K$493,1,0)</f>
        <v>03009385</v>
      </c>
    </row>
    <row r="90" spans="1:8" ht="23.25" thickBot="1" x14ac:dyDescent="0.3">
      <c r="A90" s="3" t="s">
        <v>231</v>
      </c>
      <c r="B90" s="3" t="s">
        <v>917</v>
      </c>
      <c r="C90" s="26" t="s">
        <v>719</v>
      </c>
      <c r="D90" s="3" t="s">
        <v>109</v>
      </c>
      <c r="E90" s="4" t="s">
        <v>12</v>
      </c>
      <c r="F90" s="4">
        <v>58</v>
      </c>
      <c r="G90" s="5" t="s">
        <v>938</v>
      </c>
      <c r="H90" t="str">
        <f>VLOOKUP(C90,COMPARATIVA!$D$3:$K$493,1,0)</f>
        <v>03009661</v>
      </c>
    </row>
    <row r="91" spans="1:8" ht="23.25" thickBot="1" x14ac:dyDescent="0.3">
      <c r="A91" s="3" t="s">
        <v>231</v>
      </c>
      <c r="B91" s="3" t="s">
        <v>917</v>
      </c>
      <c r="C91" s="26" t="s">
        <v>720</v>
      </c>
      <c r="D91" s="3" t="s">
        <v>118</v>
      </c>
      <c r="E91" s="4" t="s">
        <v>10</v>
      </c>
      <c r="F91" s="4">
        <v>20</v>
      </c>
      <c r="G91" s="5" t="s">
        <v>938</v>
      </c>
      <c r="H91" t="str">
        <f>VLOOKUP(C91,COMPARATIVA!$D$3:$K$493,1,0)</f>
        <v>03010144</v>
      </c>
    </row>
    <row r="92" spans="1:8" ht="34.5" thickBot="1" x14ac:dyDescent="0.3">
      <c r="A92" s="3" t="s">
        <v>231</v>
      </c>
      <c r="B92" s="3" t="s">
        <v>917</v>
      </c>
      <c r="C92" s="26" t="s">
        <v>880</v>
      </c>
      <c r="D92" s="3" t="s">
        <v>119</v>
      </c>
      <c r="E92" s="4" t="s">
        <v>12</v>
      </c>
      <c r="F92" s="4" t="s">
        <v>938</v>
      </c>
      <c r="G92" s="5">
        <v>1446</v>
      </c>
      <c r="H92" t="str">
        <f>VLOOKUP(C92,COMPARATIVA!$D$3:$K$493,1,0)</f>
        <v>03010867</v>
      </c>
    </row>
    <row r="93" spans="1:8" ht="34.5" thickBot="1" x14ac:dyDescent="0.3">
      <c r="A93" s="3" t="s">
        <v>231</v>
      </c>
      <c r="B93" s="3" t="s">
        <v>917</v>
      </c>
      <c r="C93" s="26" t="s">
        <v>881</v>
      </c>
      <c r="D93" s="3" t="s">
        <v>130</v>
      </c>
      <c r="E93" s="4" t="s">
        <v>8</v>
      </c>
      <c r="F93" s="6" t="s">
        <v>938</v>
      </c>
      <c r="G93" s="7">
        <v>471</v>
      </c>
      <c r="H93" t="str">
        <f>VLOOKUP(C93,COMPARATIVA!$D$3:$K$493,1,0)</f>
        <v>03011094</v>
      </c>
    </row>
    <row r="94" spans="1:8" ht="34.5" thickBot="1" x14ac:dyDescent="0.3">
      <c r="A94" s="3" t="s">
        <v>231</v>
      </c>
      <c r="B94" s="3" t="s">
        <v>917</v>
      </c>
      <c r="C94" s="26" t="s">
        <v>721</v>
      </c>
      <c r="D94" s="3" t="s">
        <v>120</v>
      </c>
      <c r="E94" s="4" t="s">
        <v>12</v>
      </c>
      <c r="F94" s="4">
        <v>37</v>
      </c>
      <c r="G94" s="5" t="s">
        <v>938</v>
      </c>
      <c r="H94" t="str">
        <f>VLOOKUP(C94,COMPARATIVA!$D$3:$K$493,1,0)</f>
        <v>03012050</v>
      </c>
    </row>
    <row r="95" spans="1:8" ht="34.5" thickBot="1" x14ac:dyDescent="0.3">
      <c r="A95" s="3" t="s">
        <v>231</v>
      </c>
      <c r="B95" s="3" t="s">
        <v>917</v>
      </c>
      <c r="C95" s="26" t="s">
        <v>882</v>
      </c>
      <c r="D95" s="3" t="s">
        <v>35</v>
      </c>
      <c r="E95" s="4" t="s">
        <v>12</v>
      </c>
      <c r="F95" s="4" t="s">
        <v>938</v>
      </c>
      <c r="G95" s="5">
        <v>4232</v>
      </c>
      <c r="H95" t="str">
        <f>VLOOKUP(C95,COMPARATIVA!$D$3:$K$493,1,0)</f>
        <v>03012359</v>
      </c>
    </row>
    <row r="96" spans="1:8" ht="23.25" thickBot="1" x14ac:dyDescent="0.3">
      <c r="A96" s="3" t="s">
        <v>231</v>
      </c>
      <c r="B96" s="3" t="s">
        <v>917</v>
      </c>
      <c r="C96" s="26" t="s">
        <v>722</v>
      </c>
      <c r="D96" s="3" t="s">
        <v>121</v>
      </c>
      <c r="E96" s="4" t="s">
        <v>12</v>
      </c>
      <c r="F96" s="6">
        <v>35</v>
      </c>
      <c r="G96" s="7" t="s">
        <v>938</v>
      </c>
      <c r="H96" t="str">
        <f>VLOOKUP(C96,COMPARATIVA!$D$3:$K$493,1,0)</f>
        <v>03012773</v>
      </c>
    </row>
    <row r="97" spans="1:8" ht="34.5" thickBot="1" x14ac:dyDescent="0.3">
      <c r="A97" s="3" t="s">
        <v>231</v>
      </c>
      <c r="B97" s="3" t="s">
        <v>917</v>
      </c>
      <c r="C97" s="26" t="s">
        <v>883</v>
      </c>
      <c r="D97" s="3" t="s">
        <v>122</v>
      </c>
      <c r="E97" s="4" t="s">
        <v>10</v>
      </c>
      <c r="F97" s="6" t="s">
        <v>938</v>
      </c>
      <c r="G97" s="7">
        <v>583</v>
      </c>
      <c r="H97" t="str">
        <f>VLOOKUP(C97,COMPARATIVA!$D$3:$K$493,1,0)</f>
        <v>03012955</v>
      </c>
    </row>
    <row r="98" spans="1:8" ht="23.25" thickBot="1" x14ac:dyDescent="0.3">
      <c r="A98" s="3" t="s">
        <v>231</v>
      </c>
      <c r="B98" s="3" t="s">
        <v>917</v>
      </c>
      <c r="C98" s="26" t="s">
        <v>884</v>
      </c>
      <c r="D98" s="3" t="s">
        <v>123</v>
      </c>
      <c r="E98" s="4" t="s">
        <v>8</v>
      </c>
      <c r="F98" s="4" t="s">
        <v>938</v>
      </c>
      <c r="G98" s="5">
        <v>455</v>
      </c>
      <c r="H98" t="str">
        <f>VLOOKUP(C98,COMPARATIVA!$D$3:$K$493,1,0)</f>
        <v>03012967</v>
      </c>
    </row>
    <row r="99" spans="1:8" ht="23.25" thickBot="1" x14ac:dyDescent="0.3">
      <c r="A99" s="3" t="s">
        <v>231</v>
      </c>
      <c r="B99" s="3" t="s">
        <v>917</v>
      </c>
      <c r="C99" s="26" t="s">
        <v>723</v>
      </c>
      <c r="D99" s="3" t="s">
        <v>124</v>
      </c>
      <c r="E99" s="4" t="s">
        <v>12</v>
      </c>
      <c r="F99" s="4">
        <v>38</v>
      </c>
      <c r="G99" s="5" t="s">
        <v>938</v>
      </c>
      <c r="H99" t="str">
        <f>VLOOKUP(C99,COMPARATIVA!$D$3:$K$493,1,0)</f>
        <v>03013224</v>
      </c>
    </row>
    <row r="100" spans="1:8" ht="23.25" thickBot="1" x14ac:dyDescent="0.3">
      <c r="A100" s="3" t="s">
        <v>231</v>
      </c>
      <c r="B100" s="3" t="s">
        <v>917</v>
      </c>
      <c r="C100" s="26" t="s">
        <v>724</v>
      </c>
      <c r="D100" s="3" t="s">
        <v>125</v>
      </c>
      <c r="E100" s="4" t="s">
        <v>12</v>
      </c>
      <c r="F100" s="4">
        <v>40</v>
      </c>
      <c r="G100" s="5" t="s">
        <v>938</v>
      </c>
      <c r="H100" t="str">
        <f>VLOOKUP(C100,COMPARATIVA!$D$3:$K$493,1,0)</f>
        <v>03013467</v>
      </c>
    </row>
    <row r="101" spans="1:8" ht="23.25" thickBot="1" x14ac:dyDescent="0.3">
      <c r="A101" s="3" t="s">
        <v>231</v>
      </c>
      <c r="B101" s="3" t="s">
        <v>917</v>
      </c>
      <c r="C101" s="26" t="s">
        <v>725</v>
      </c>
      <c r="D101" s="3" t="s">
        <v>126</v>
      </c>
      <c r="E101" s="4" t="s">
        <v>12</v>
      </c>
      <c r="F101" s="4">
        <v>53</v>
      </c>
      <c r="G101" s="5" t="s">
        <v>938</v>
      </c>
      <c r="H101" t="str">
        <f>VLOOKUP(C101,COMPARATIVA!$D$3:$K$493,1,0)</f>
        <v>03013881</v>
      </c>
    </row>
    <row r="102" spans="1:8" ht="23.25" thickBot="1" x14ac:dyDescent="0.3">
      <c r="A102" s="3" t="s">
        <v>231</v>
      </c>
      <c r="B102" s="3" t="s">
        <v>917</v>
      </c>
      <c r="C102" s="26" t="s">
        <v>726</v>
      </c>
      <c r="D102" s="3" t="s">
        <v>127</v>
      </c>
      <c r="E102" s="4" t="s">
        <v>12</v>
      </c>
      <c r="F102" s="4">
        <v>31</v>
      </c>
      <c r="G102" s="5" t="s">
        <v>938</v>
      </c>
      <c r="H102" t="str">
        <f>VLOOKUP(C102,COMPARATIVA!$D$3:$K$493,1,0)</f>
        <v>03014514</v>
      </c>
    </row>
    <row r="103" spans="1:8" ht="23.25" thickBot="1" x14ac:dyDescent="0.3">
      <c r="A103" s="3" t="s">
        <v>231</v>
      </c>
      <c r="B103" s="3" t="s">
        <v>917</v>
      </c>
      <c r="C103" s="26" t="s">
        <v>727</v>
      </c>
      <c r="D103" s="3" t="s">
        <v>128</v>
      </c>
      <c r="E103" s="4" t="s">
        <v>12</v>
      </c>
      <c r="F103" s="4">
        <v>39</v>
      </c>
      <c r="G103" s="5" t="s">
        <v>938</v>
      </c>
      <c r="H103" t="str">
        <f>VLOOKUP(C103,COMPARATIVA!$D$3:$K$493,1,0)</f>
        <v>03014526</v>
      </c>
    </row>
    <row r="104" spans="1:8" ht="23.25" thickBot="1" x14ac:dyDescent="0.3">
      <c r="A104" s="3" t="s">
        <v>231</v>
      </c>
      <c r="B104" s="3" t="s">
        <v>917</v>
      </c>
      <c r="C104" s="26" t="s">
        <v>728</v>
      </c>
      <c r="D104" s="3" t="s">
        <v>129</v>
      </c>
      <c r="E104" s="4" t="s">
        <v>12</v>
      </c>
      <c r="F104" s="6">
        <v>41</v>
      </c>
      <c r="G104" s="7" t="s">
        <v>938</v>
      </c>
      <c r="H104" t="str">
        <f>VLOOKUP(C104,COMPARATIVA!$D$3:$K$493,1,0)</f>
        <v>03014538</v>
      </c>
    </row>
    <row r="105" spans="1:8" ht="23.25" thickBot="1" x14ac:dyDescent="0.3">
      <c r="A105" s="3" t="s">
        <v>231</v>
      </c>
      <c r="B105" s="3" t="s">
        <v>917</v>
      </c>
      <c r="C105" s="26" t="s">
        <v>729</v>
      </c>
      <c r="D105" s="3" t="s">
        <v>209</v>
      </c>
      <c r="E105" s="4" t="s">
        <v>12</v>
      </c>
      <c r="F105" s="6">
        <v>31</v>
      </c>
      <c r="G105" s="7" t="s">
        <v>938</v>
      </c>
      <c r="H105" t="str">
        <f>VLOOKUP(C105,COMPARATIVA!$D$3:$K$493,1,0)</f>
        <v>03015063</v>
      </c>
    </row>
    <row r="106" spans="1:8" ht="23.25" thickBot="1" x14ac:dyDescent="0.3">
      <c r="A106" s="3" t="s">
        <v>231</v>
      </c>
      <c r="B106" s="3" t="s">
        <v>917</v>
      </c>
      <c r="C106" s="26" t="s">
        <v>730</v>
      </c>
      <c r="D106" s="3" t="s">
        <v>131</v>
      </c>
      <c r="E106" s="4" t="s">
        <v>10</v>
      </c>
      <c r="F106" s="4">
        <v>19</v>
      </c>
      <c r="G106" s="5" t="s">
        <v>938</v>
      </c>
      <c r="H106" t="str">
        <f>VLOOKUP(C106,COMPARATIVA!$D$3:$K$493,1,0)</f>
        <v>03015075</v>
      </c>
    </row>
    <row r="107" spans="1:8" ht="45.75" thickBot="1" x14ac:dyDescent="0.3">
      <c r="A107" s="3" t="s">
        <v>231</v>
      </c>
      <c r="B107" s="3" t="s">
        <v>132</v>
      </c>
      <c r="C107" s="26" t="s">
        <v>733</v>
      </c>
      <c r="D107" s="3" t="s">
        <v>133</v>
      </c>
      <c r="E107" s="4" t="s">
        <v>10</v>
      </c>
      <c r="F107" s="4">
        <v>14</v>
      </c>
      <c r="G107" s="5" t="s">
        <v>938</v>
      </c>
      <c r="H107" t="str">
        <f>VLOOKUP(C107,COMPARATIVA!$D$3:$K$493,1,0)</f>
        <v>03015087</v>
      </c>
    </row>
    <row r="108" spans="1:8" ht="15.75" thickBot="1" x14ac:dyDescent="0.3">
      <c r="A108" s="3" t="s">
        <v>231</v>
      </c>
      <c r="B108" s="3" t="s">
        <v>134</v>
      </c>
      <c r="C108" s="26" t="s">
        <v>734</v>
      </c>
      <c r="D108" s="3" t="s">
        <v>135</v>
      </c>
      <c r="E108" s="4" t="s">
        <v>12</v>
      </c>
      <c r="F108" s="4">
        <v>30</v>
      </c>
      <c r="G108" s="5" t="s">
        <v>938</v>
      </c>
      <c r="H108" t="str">
        <f>VLOOKUP(C108,COMPARATIVA!$D$3:$K$493,1,0)</f>
        <v>03013327</v>
      </c>
    </row>
    <row r="109" spans="1:8" ht="34.5" thickBot="1" x14ac:dyDescent="0.3">
      <c r="A109" s="3" t="s">
        <v>231</v>
      </c>
      <c r="B109" s="3" t="s">
        <v>136</v>
      </c>
      <c r="C109" s="26" t="s">
        <v>735</v>
      </c>
      <c r="D109" s="3" t="s">
        <v>137</v>
      </c>
      <c r="E109" s="4" t="s">
        <v>10</v>
      </c>
      <c r="F109" s="4">
        <v>18</v>
      </c>
      <c r="G109" s="5" t="s">
        <v>938</v>
      </c>
      <c r="H109" t="str">
        <f>VLOOKUP(C109,COMPARATIVA!$D$3:$K$493,1,0)</f>
        <v>03006086</v>
      </c>
    </row>
    <row r="110" spans="1:8" ht="15.75" thickBot="1" x14ac:dyDescent="0.3">
      <c r="A110" s="3" t="s">
        <v>231</v>
      </c>
      <c r="B110" s="3" t="s">
        <v>136</v>
      </c>
      <c r="C110" s="26" t="s">
        <v>736</v>
      </c>
      <c r="D110" s="3" t="s">
        <v>138</v>
      </c>
      <c r="E110" s="4" t="s">
        <v>10</v>
      </c>
      <c r="F110" s="4">
        <v>23</v>
      </c>
      <c r="G110" s="5" t="s">
        <v>938</v>
      </c>
      <c r="H110" t="str">
        <f>VLOOKUP(C110,COMPARATIVA!$D$3:$K$493,1,0)</f>
        <v>03006153</v>
      </c>
    </row>
    <row r="111" spans="1:8" ht="34.5" thickBot="1" x14ac:dyDescent="0.3">
      <c r="A111" s="3" t="s">
        <v>231</v>
      </c>
      <c r="B111" s="3" t="s">
        <v>136</v>
      </c>
      <c r="C111" s="26" t="s">
        <v>885</v>
      </c>
      <c r="D111" s="3" t="s">
        <v>139</v>
      </c>
      <c r="E111" s="4" t="s">
        <v>10</v>
      </c>
      <c r="F111" s="6" t="s">
        <v>938</v>
      </c>
      <c r="G111" s="7">
        <v>766</v>
      </c>
      <c r="H111" t="str">
        <f>VLOOKUP(C111,COMPARATIVA!$D$3:$K$493,1,0)</f>
        <v>03012979</v>
      </c>
    </row>
    <row r="112" spans="1:8" ht="23.25" thickBot="1" x14ac:dyDescent="0.3">
      <c r="A112" s="3" t="s">
        <v>231</v>
      </c>
      <c r="B112" s="3" t="s">
        <v>136</v>
      </c>
      <c r="C112" s="26" t="s">
        <v>737</v>
      </c>
      <c r="D112" s="3" t="s">
        <v>140</v>
      </c>
      <c r="E112" s="4" t="s">
        <v>10</v>
      </c>
      <c r="F112" s="4">
        <v>15</v>
      </c>
      <c r="G112" s="5" t="s">
        <v>938</v>
      </c>
      <c r="H112" t="str">
        <f>VLOOKUP(C112,COMPARATIVA!$D$3:$K$493,1,0)</f>
        <v>03014939</v>
      </c>
    </row>
    <row r="113" spans="1:8" ht="15.75" thickBot="1" x14ac:dyDescent="0.3">
      <c r="A113" s="3" t="s">
        <v>231</v>
      </c>
      <c r="B113" s="3" t="s">
        <v>142</v>
      </c>
      <c r="C113" s="26" t="s">
        <v>738</v>
      </c>
      <c r="D113" s="3" t="s">
        <v>143</v>
      </c>
      <c r="E113" s="4" t="s">
        <v>10</v>
      </c>
      <c r="F113" s="6">
        <v>15</v>
      </c>
      <c r="G113" s="7" t="s">
        <v>938</v>
      </c>
      <c r="H113" t="str">
        <f>VLOOKUP(C113,COMPARATIVA!$D$3:$K$493,1,0)</f>
        <v>03015099</v>
      </c>
    </row>
    <row r="114" spans="1:8" ht="23.25" thickBot="1" x14ac:dyDescent="0.3">
      <c r="A114" s="3" t="s">
        <v>231</v>
      </c>
      <c r="B114" s="3" t="s">
        <v>918</v>
      </c>
      <c r="C114" s="26" t="s">
        <v>740</v>
      </c>
      <c r="D114" s="3" t="s">
        <v>86</v>
      </c>
      <c r="E114" s="4" t="s">
        <v>10</v>
      </c>
      <c r="F114" s="4">
        <v>21</v>
      </c>
      <c r="G114" s="5" t="s">
        <v>938</v>
      </c>
      <c r="H114" t="str">
        <f>VLOOKUP(C114,COMPARATIVA!$D$3:$K$493,1,0)</f>
        <v>03012785</v>
      </c>
    </row>
    <row r="115" spans="1:8" ht="45.75" thickBot="1" x14ac:dyDescent="0.3">
      <c r="A115" s="3" t="s">
        <v>231</v>
      </c>
      <c r="B115" s="3" t="s">
        <v>145</v>
      </c>
      <c r="C115" s="26" t="s">
        <v>739</v>
      </c>
      <c r="D115" s="3" t="s">
        <v>146</v>
      </c>
      <c r="E115" s="4" t="s">
        <v>10</v>
      </c>
      <c r="F115" s="4">
        <v>13</v>
      </c>
      <c r="G115" s="5" t="s">
        <v>938</v>
      </c>
      <c r="H115" t="str">
        <f>VLOOKUP(C115,COMPARATIVA!$D$3:$K$493,1,0)</f>
        <v>03014897</v>
      </c>
    </row>
    <row r="116" spans="1:8" ht="23.25" thickBot="1" x14ac:dyDescent="0.3">
      <c r="A116" s="3" t="s">
        <v>231</v>
      </c>
      <c r="B116" s="3" t="s">
        <v>147</v>
      </c>
      <c r="C116" s="26" t="s">
        <v>741</v>
      </c>
      <c r="D116" s="3" t="s">
        <v>148</v>
      </c>
      <c r="E116" s="4" t="s">
        <v>12</v>
      </c>
      <c r="F116" s="4">
        <v>28</v>
      </c>
      <c r="G116" s="5" t="s">
        <v>938</v>
      </c>
      <c r="H116" t="str">
        <f>VLOOKUP(C116,COMPARATIVA!$D$3:$K$493,1,0)</f>
        <v>03014836</v>
      </c>
    </row>
    <row r="117" spans="1:8" ht="15.75" thickBot="1" x14ac:dyDescent="0.3">
      <c r="A117" s="3" t="s">
        <v>231</v>
      </c>
      <c r="B117" s="3" t="s">
        <v>149</v>
      </c>
      <c r="C117" s="26" t="s">
        <v>742</v>
      </c>
      <c r="D117" s="3" t="s">
        <v>150</v>
      </c>
      <c r="E117" s="4" t="s">
        <v>12</v>
      </c>
      <c r="F117" s="4">
        <v>33</v>
      </c>
      <c r="G117" s="5" t="s">
        <v>938</v>
      </c>
      <c r="H117" t="str">
        <f>VLOOKUP(C117,COMPARATIVA!$D$3:$K$493,1,0)</f>
        <v>03014551</v>
      </c>
    </row>
    <row r="118" spans="1:8" ht="15.75" thickBot="1" x14ac:dyDescent="0.3">
      <c r="A118" s="3" t="s">
        <v>231</v>
      </c>
      <c r="B118" s="3" t="s">
        <v>149</v>
      </c>
      <c r="C118" s="26" t="s">
        <v>743</v>
      </c>
      <c r="D118" s="3" t="s">
        <v>151</v>
      </c>
      <c r="E118" s="4" t="s">
        <v>10</v>
      </c>
      <c r="F118" s="4">
        <v>17</v>
      </c>
      <c r="G118" s="5" t="s">
        <v>938</v>
      </c>
      <c r="H118" t="str">
        <f>VLOOKUP(C118,COMPARATIVA!$D$3:$K$493,1,0)</f>
        <v>03016468</v>
      </c>
    </row>
    <row r="119" spans="1:8" ht="15.75" thickBot="1" x14ac:dyDescent="0.3">
      <c r="A119" s="3" t="s">
        <v>231</v>
      </c>
      <c r="B119" s="3" t="s">
        <v>152</v>
      </c>
      <c r="C119" s="26" t="s">
        <v>744</v>
      </c>
      <c r="D119" s="3" t="s">
        <v>153</v>
      </c>
      <c r="E119" s="4" t="s">
        <v>12</v>
      </c>
      <c r="F119" s="4">
        <v>25</v>
      </c>
      <c r="G119" s="5" t="s">
        <v>938</v>
      </c>
      <c r="H119" t="str">
        <f>VLOOKUP(C119,COMPARATIVA!$D$3:$K$493,1,0)</f>
        <v>03006761</v>
      </c>
    </row>
    <row r="120" spans="1:8" ht="23.25" thickBot="1" x14ac:dyDescent="0.3">
      <c r="A120" s="3" t="s">
        <v>231</v>
      </c>
      <c r="B120" s="3" t="s">
        <v>152</v>
      </c>
      <c r="C120" s="26" t="s">
        <v>745</v>
      </c>
      <c r="D120" s="3" t="s">
        <v>154</v>
      </c>
      <c r="E120" s="4" t="s">
        <v>12</v>
      </c>
      <c r="F120" s="4">
        <v>31</v>
      </c>
      <c r="G120" s="5" t="s">
        <v>938</v>
      </c>
      <c r="H120" t="str">
        <f>VLOOKUP(C120,COMPARATIVA!$D$3:$K$493,1,0)</f>
        <v>03009798</v>
      </c>
    </row>
    <row r="121" spans="1:8" ht="45.75" thickBot="1" x14ac:dyDescent="0.3">
      <c r="A121" s="3" t="s">
        <v>231</v>
      </c>
      <c r="B121" s="3" t="s">
        <v>152</v>
      </c>
      <c r="C121" s="26" t="s">
        <v>886</v>
      </c>
      <c r="D121" s="3" t="s">
        <v>155</v>
      </c>
      <c r="E121" s="4" t="s">
        <v>10</v>
      </c>
      <c r="F121" s="4" t="s">
        <v>938</v>
      </c>
      <c r="G121" s="5">
        <v>682</v>
      </c>
      <c r="H121" t="str">
        <f>VLOOKUP(C121,COMPARATIVA!$D$3:$K$493,1,0)</f>
        <v>03012980</v>
      </c>
    </row>
    <row r="122" spans="1:8" ht="15.75" thickBot="1" x14ac:dyDescent="0.3">
      <c r="A122" s="3" t="s">
        <v>231</v>
      </c>
      <c r="B122" s="3" t="s">
        <v>156</v>
      </c>
      <c r="C122" s="26" t="s">
        <v>746</v>
      </c>
      <c r="D122" s="3" t="s">
        <v>157</v>
      </c>
      <c r="E122" s="4" t="s">
        <v>12</v>
      </c>
      <c r="F122" s="6">
        <v>30</v>
      </c>
      <c r="G122" s="7" t="s">
        <v>938</v>
      </c>
      <c r="H122" t="str">
        <f>VLOOKUP(C122,COMPARATIVA!$D$3:$K$493,1,0)</f>
        <v>03015105</v>
      </c>
    </row>
    <row r="123" spans="1:8" ht="15.75" thickBot="1" x14ac:dyDescent="0.3">
      <c r="A123" s="3" t="s">
        <v>231</v>
      </c>
      <c r="B123" s="3" t="s">
        <v>158</v>
      </c>
      <c r="C123" s="26" t="s">
        <v>747</v>
      </c>
      <c r="D123" s="3" t="s">
        <v>159</v>
      </c>
      <c r="E123" s="4" t="s">
        <v>12</v>
      </c>
      <c r="F123" s="4">
        <v>30</v>
      </c>
      <c r="G123" s="5" t="s">
        <v>938</v>
      </c>
      <c r="H123" t="str">
        <f>VLOOKUP(C123,COMPARATIVA!$D$3:$K$493,1,0)</f>
        <v>03014940</v>
      </c>
    </row>
    <row r="124" spans="1:8" ht="23.25" thickBot="1" x14ac:dyDescent="0.3">
      <c r="A124" s="3" t="s">
        <v>231</v>
      </c>
      <c r="B124" s="3" t="s">
        <v>160</v>
      </c>
      <c r="C124" s="26" t="s">
        <v>748</v>
      </c>
      <c r="D124" s="3" t="s">
        <v>161</v>
      </c>
      <c r="E124" s="4" t="s">
        <v>10</v>
      </c>
      <c r="F124" s="4">
        <v>24</v>
      </c>
      <c r="G124" s="5" t="s">
        <v>938</v>
      </c>
      <c r="H124" t="str">
        <f>VLOOKUP(C124,COMPARATIVA!$D$3:$K$493,1,0)</f>
        <v>03014137</v>
      </c>
    </row>
    <row r="125" spans="1:8" ht="34.5" thickBot="1" x14ac:dyDescent="0.3">
      <c r="A125" s="3" t="s">
        <v>231</v>
      </c>
      <c r="B125" s="3" t="s">
        <v>162</v>
      </c>
      <c r="C125" s="26" t="s">
        <v>749</v>
      </c>
      <c r="D125" s="3" t="s">
        <v>163</v>
      </c>
      <c r="E125" s="4" t="s">
        <v>8</v>
      </c>
      <c r="F125" s="4">
        <v>7</v>
      </c>
      <c r="G125" s="5" t="s">
        <v>938</v>
      </c>
      <c r="H125" t="str">
        <f>VLOOKUP(C125,COMPARATIVA!$D$3:$K$493,1,0)</f>
        <v>03015130</v>
      </c>
    </row>
    <row r="126" spans="1:8" ht="23.25" thickBot="1" x14ac:dyDescent="0.3">
      <c r="A126" s="3" t="s">
        <v>231</v>
      </c>
      <c r="B126" s="3" t="s">
        <v>164</v>
      </c>
      <c r="C126" s="26" t="s">
        <v>750</v>
      </c>
      <c r="D126" s="3" t="s">
        <v>165</v>
      </c>
      <c r="E126" s="4" t="s">
        <v>12</v>
      </c>
      <c r="F126" s="4">
        <v>50</v>
      </c>
      <c r="G126" s="5" t="s">
        <v>938</v>
      </c>
      <c r="H126" t="str">
        <f>VLOOKUP(C126,COMPARATIVA!$D$3:$K$493,1,0)</f>
        <v>03007406</v>
      </c>
    </row>
    <row r="127" spans="1:8" ht="23.25" thickBot="1" x14ac:dyDescent="0.3">
      <c r="A127" s="3" t="s">
        <v>231</v>
      </c>
      <c r="B127" s="3" t="s">
        <v>164</v>
      </c>
      <c r="C127" s="26" t="s">
        <v>751</v>
      </c>
      <c r="D127" s="3" t="s">
        <v>166</v>
      </c>
      <c r="E127" s="4" t="s">
        <v>12</v>
      </c>
      <c r="F127" s="4">
        <v>53</v>
      </c>
      <c r="G127" s="5" t="s">
        <v>938</v>
      </c>
      <c r="H127" t="str">
        <f>VLOOKUP(C127,COMPARATIVA!$D$3:$K$493,1,0)</f>
        <v>03007418</v>
      </c>
    </row>
    <row r="128" spans="1:8" ht="23.25" thickBot="1" x14ac:dyDescent="0.3">
      <c r="A128" s="3" t="s">
        <v>231</v>
      </c>
      <c r="B128" s="3" t="s">
        <v>164</v>
      </c>
      <c r="C128" s="26" t="s">
        <v>752</v>
      </c>
      <c r="D128" s="3" t="s">
        <v>167</v>
      </c>
      <c r="E128" s="4" t="s">
        <v>12</v>
      </c>
      <c r="F128" s="4">
        <v>25</v>
      </c>
      <c r="G128" s="5" t="s">
        <v>938</v>
      </c>
      <c r="H128" t="str">
        <f>VLOOKUP(C128,COMPARATIVA!$D$3:$K$493,1,0)</f>
        <v>03011070</v>
      </c>
    </row>
    <row r="129" spans="1:8" ht="23.25" thickBot="1" x14ac:dyDescent="0.3">
      <c r="A129" s="3" t="s">
        <v>231</v>
      </c>
      <c r="B129" s="3" t="s">
        <v>164</v>
      </c>
      <c r="C129" s="26" t="s">
        <v>887</v>
      </c>
      <c r="D129" s="3" t="s">
        <v>168</v>
      </c>
      <c r="E129" s="4" t="s">
        <v>12</v>
      </c>
      <c r="F129" s="4" t="s">
        <v>938</v>
      </c>
      <c r="G129" s="5">
        <v>1404</v>
      </c>
      <c r="H129" t="str">
        <f>VLOOKUP(C129,COMPARATIVA!$D$3:$K$493,1,0)</f>
        <v>03012992</v>
      </c>
    </row>
    <row r="130" spans="1:8" ht="15.75" thickBot="1" x14ac:dyDescent="0.3">
      <c r="A130" s="3" t="s">
        <v>231</v>
      </c>
      <c r="B130" s="3" t="s">
        <v>164</v>
      </c>
      <c r="C130" s="26" t="s">
        <v>753</v>
      </c>
      <c r="D130" s="3" t="s">
        <v>169</v>
      </c>
      <c r="E130" s="4" t="s">
        <v>10</v>
      </c>
      <c r="F130" s="6">
        <v>19</v>
      </c>
      <c r="G130" s="7" t="s">
        <v>938</v>
      </c>
      <c r="H130" t="str">
        <f>VLOOKUP(C130,COMPARATIVA!$D$3:$K$493,1,0)</f>
        <v>03013340</v>
      </c>
    </row>
    <row r="131" spans="1:8" ht="23.25" thickBot="1" x14ac:dyDescent="0.3">
      <c r="A131" s="3" t="s">
        <v>231</v>
      </c>
      <c r="B131" s="3" t="s">
        <v>164</v>
      </c>
      <c r="C131" s="26" t="s">
        <v>754</v>
      </c>
      <c r="D131" s="3" t="s">
        <v>98</v>
      </c>
      <c r="E131" s="4" t="s">
        <v>10</v>
      </c>
      <c r="F131" s="4">
        <v>22</v>
      </c>
      <c r="G131" s="5" t="s">
        <v>938</v>
      </c>
      <c r="H131" t="str">
        <f>VLOOKUP(C131,COMPARATIVA!$D$3:$K$493,1,0)</f>
        <v>03015981</v>
      </c>
    </row>
    <row r="132" spans="1:8" ht="34.5" thickBot="1" x14ac:dyDescent="0.3">
      <c r="A132" s="3" t="s">
        <v>231</v>
      </c>
      <c r="B132" s="3" t="s">
        <v>164</v>
      </c>
      <c r="C132" s="26" t="s">
        <v>888</v>
      </c>
      <c r="D132" s="3" t="s">
        <v>114</v>
      </c>
      <c r="E132" s="4" t="s">
        <v>12</v>
      </c>
      <c r="F132" s="6" t="s">
        <v>938</v>
      </c>
      <c r="G132" s="7">
        <v>1168</v>
      </c>
      <c r="H132" t="str">
        <f>VLOOKUP(C132,COMPARATIVA!$D$3:$K$493,1,0)</f>
        <v>03018301</v>
      </c>
    </row>
    <row r="133" spans="1:8" ht="23.25" thickBot="1" x14ac:dyDescent="0.3">
      <c r="A133" s="3" t="s">
        <v>231</v>
      </c>
      <c r="B133" s="3" t="s">
        <v>170</v>
      </c>
      <c r="C133" s="26" t="s">
        <v>755</v>
      </c>
      <c r="D133" s="3" t="s">
        <v>171</v>
      </c>
      <c r="E133" s="4" t="s">
        <v>10</v>
      </c>
      <c r="F133" s="4">
        <v>23</v>
      </c>
      <c r="G133" s="5" t="s">
        <v>938</v>
      </c>
      <c r="H133" t="str">
        <f>VLOOKUP(C133,COMPARATIVA!$D$3:$K$493,1,0)</f>
        <v>03015142</v>
      </c>
    </row>
    <row r="134" spans="1:8" ht="23.25" thickBot="1" x14ac:dyDescent="0.3">
      <c r="A134" s="3" t="s">
        <v>231</v>
      </c>
      <c r="B134" s="3" t="s">
        <v>172</v>
      </c>
      <c r="C134" s="26" t="s">
        <v>756</v>
      </c>
      <c r="D134" s="3" t="s">
        <v>86</v>
      </c>
      <c r="E134" s="4" t="s">
        <v>10</v>
      </c>
      <c r="F134" s="4">
        <v>23</v>
      </c>
      <c r="G134" s="5" t="s">
        <v>938</v>
      </c>
      <c r="H134" t="str">
        <f>VLOOKUP(C134,COMPARATIVA!$D$3:$K$493,1,0)</f>
        <v>03007613</v>
      </c>
    </row>
    <row r="135" spans="1:8" ht="15.75" thickBot="1" x14ac:dyDescent="0.3">
      <c r="A135" s="3" t="s">
        <v>231</v>
      </c>
      <c r="B135" s="3" t="s">
        <v>173</v>
      </c>
      <c r="C135" s="26" t="s">
        <v>757</v>
      </c>
      <c r="D135" s="3" t="s">
        <v>174</v>
      </c>
      <c r="E135" s="4" t="s">
        <v>12</v>
      </c>
      <c r="F135" s="4">
        <v>28</v>
      </c>
      <c r="G135" s="5" t="s">
        <v>938</v>
      </c>
      <c r="H135" t="str">
        <f>VLOOKUP(C135,COMPARATIVA!$D$3:$K$493,1,0)</f>
        <v>03005719</v>
      </c>
    </row>
    <row r="136" spans="1:8" ht="34.5" thickBot="1" x14ac:dyDescent="0.3">
      <c r="A136" s="3" t="s">
        <v>231</v>
      </c>
      <c r="B136" s="3" t="s">
        <v>173</v>
      </c>
      <c r="C136" s="26" t="s">
        <v>889</v>
      </c>
      <c r="D136" s="3" t="s">
        <v>175</v>
      </c>
      <c r="E136" s="4" t="s">
        <v>8</v>
      </c>
      <c r="F136" s="6" t="s">
        <v>938</v>
      </c>
      <c r="G136" s="7">
        <v>479</v>
      </c>
      <c r="H136" t="str">
        <f>VLOOKUP(C136,COMPARATIVA!$D$3:$K$493,1,0)</f>
        <v>03013005</v>
      </c>
    </row>
    <row r="137" spans="1:8" ht="23.25" thickBot="1" x14ac:dyDescent="0.3">
      <c r="A137" s="3" t="s">
        <v>231</v>
      </c>
      <c r="B137" s="3" t="s">
        <v>173</v>
      </c>
      <c r="C137" s="26" t="s">
        <v>758</v>
      </c>
      <c r="D137" s="3" t="s">
        <v>176</v>
      </c>
      <c r="E137" s="4" t="s">
        <v>12</v>
      </c>
      <c r="F137" s="4">
        <v>38</v>
      </c>
      <c r="G137" s="5" t="s">
        <v>938</v>
      </c>
      <c r="H137" t="str">
        <f>VLOOKUP(C137,COMPARATIVA!$D$3:$K$493,1,0)</f>
        <v>03014371</v>
      </c>
    </row>
    <row r="138" spans="1:8" ht="15.75" thickBot="1" x14ac:dyDescent="0.3">
      <c r="A138" s="3" t="s">
        <v>231</v>
      </c>
      <c r="B138" s="3" t="s">
        <v>173</v>
      </c>
      <c r="C138" s="26" t="s">
        <v>759</v>
      </c>
      <c r="D138" s="3" t="s">
        <v>177</v>
      </c>
      <c r="E138" s="4" t="s">
        <v>12</v>
      </c>
      <c r="F138" s="4">
        <v>35</v>
      </c>
      <c r="G138" s="5" t="s">
        <v>938</v>
      </c>
      <c r="H138" t="str">
        <f>VLOOKUP(C138,COMPARATIVA!$D$3:$K$493,1,0)</f>
        <v>03015154</v>
      </c>
    </row>
    <row r="139" spans="1:8" ht="15.75" thickBot="1" x14ac:dyDescent="0.3">
      <c r="A139" s="3" t="s">
        <v>231</v>
      </c>
      <c r="B139" s="3" t="s">
        <v>178</v>
      </c>
      <c r="C139" s="26" t="s">
        <v>760</v>
      </c>
      <c r="D139" s="3" t="s">
        <v>179</v>
      </c>
      <c r="E139" s="4" t="s">
        <v>12</v>
      </c>
      <c r="F139" s="4">
        <v>39</v>
      </c>
      <c r="G139" s="5" t="s">
        <v>938</v>
      </c>
      <c r="H139" t="str">
        <f>VLOOKUP(C139,COMPARATIVA!$D$3:$K$493,1,0)</f>
        <v>03013728</v>
      </c>
    </row>
    <row r="140" spans="1:8" ht="34.5" thickBot="1" x14ac:dyDescent="0.3">
      <c r="A140" s="3" t="s">
        <v>231</v>
      </c>
      <c r="B140" s="3" t="s">
        <v>919</v>
      </c>
      <c r="C140" s="26" t="s">
        <v>761</v>
      </c>
      <c r="D140" s="3" t="s">
        <v>181</v>
      </c>
      <c r="E140" s="4" t="s">
        <v>10</v>
      </c>
      <c r="F140" s="4">
        <v>21</v>
      </c>
      <c r="G140" s="5" t="s">
        <v>938</v>
      </c>
      <c r="H140" t="str">
        <f>VLOOKUP(C140,COMPARATIVA!$D$3:$K$493,1,0)</f>
        <v>03007789</v>
      </c>
    </row>
    <row r="141" spans="1:8" ht="15.75" thickBot="1" x14ac:dyDescent="0.3">
      <c r="A141" s="3" t="s">
        <v>231</v>
      </c>
      <c r="B141" s="3" t="s">
        <v>182</v>
      </c>
      <c r="C141" s="26" t="s">
        <v>762</v>
      </c>
      <c r="D141" s="3" t="s">
        <v>183</v>
      </c>
      <c r="E141" s="4" t="s">
        <v>10</v>
      </c>
      <c r="F141" s="4">
        <v>12</v>
      </c>
      <c r="G141" s="5" t="s">
        <v>938</v>
      </c>
      <c r="H141" t="str">
        <f>VLOOKUP(C141,COMPARATIVA!$D$3:$K$493,1,0)</f>
        <v>03015634</v>
      </c>
    </row>
    <row r="142" spans="1:8" ht="23.25" thickBot="1" x14ac:dyDescent="0.3">
      <c r="A142" s="3" t="s">
        <v>231</v>
      </c>
      <c r="B142" s="3" t="s">
        <v>184</v>
      </c>
      <c r="C142" s="26" t="s">
        <v>763</v>
      </c>
      <c r="D142" s="3" t="s">
        <v>185</v>
      </c>
      <c r="E142" s="4" t="s">
        <v>10</v>
      </c>
      <c r="F142" s="4">
        <v>16</v>
      </c>
      <c r="G142" s="5" t="s">
        <v>938</v>
      </c>
      <c r="H142" t="str">
        <f>VLOOKUP(C142,COMPARATIVA!$D$3:$K$493,1,0)</f>
        <v>03015166</v>
      </c>
    </row>
    <row r="143" spans="1:8" ht="23.25" thickBot="1" x14ac:dyDescent="0.3">
      <c r="A143" s="3" t="s">
        <v>231</v>
      </c>
      <c r="B143" s="3" t="s">
        <v>186</v>
      </c>
      <c r="C143" s="26" t="s">
        <v>764</v>
      </c>
      <c r="D143" s="3" t="s">
        <v>187</v>
      </c>
      <c r="E143" s="4" t="s">
        <v>12</v>
      </c>
      <c r="F143" s="4">
        <v>36</v>
      </c>
      <c r="G143" s="5" t="s">
        <v>938</v>
      </c>
      <c r="H143" t="str">
        <f>VLOOKUP(C143,COMPARATIVA!$D$3:$K$493,1,0)</f>
        <v>03014851</v>
      </c>
    </row>
    <row r="144" spans="1:8" ht="57" thickBot="1" x14ac:dyDescent="0.3">
      <c r="A144" s="3" t="s">
        <v>231</v>
      </c>
      <c r="B144" s="3" t="s">
        <v>188</v>
      </c>
      <c r="C144" s="26" t="s">
        <v>765</v>
      </c>
      <c r="D144" s="3" t="s">
        <v>189</v>
      </c>
      <c r="E144" s="4" t="s">
        <v>8</v>
      </c>
      <c r="F144" s="4">
        <v>7</v>
      </c>
      <c r="G144" s="5" t="s">
        <v>938</v>
      </c>
      <c r="H144" t="str">
        <f>VLOOKUP(C144,COMPARATIVA!$D$3:$K$493,1,0)</f>
        <v>03016560</v>
      </c>
    </row>
    <row r="145" spans="1:8" ht="23.25" thickBot="1" x14ac:dyDescent="0.3">
      <c r="A145" s="3" t="s">
        <v>231</v>
      </c>
      <c r="B145" s="3" t="s">
        <v>190</v>
      </c>
      <c r="C145" s="26" t="s">
        <v>766</v>
      </c>
      <c r="D145" s="3" t="s">
        <v>191</v>
      </c>
      <c r="E145" s="4" t="s">
        <v>10</v>
      </c>
      <c r="F145" s="4">
        <v>19</v>
      </c>
      <c r="G145" s="5" t="s">
        <v>938</v>
      </c>
      <c r="H145" t="str">
        <f>VLOOKUP(C145,COMPARATIVA!$D$3:$K$493,1,0)</f>
        <v>03014563</v>
      </c>
    </row>
    <row r="146" spans="1:8" ht="15.75" thickBot="1" x14ac:dyDescent="0.3">
      <c r="A146" s="3" t="s">
        <v>231</v>
      </c>
      <c r="B146" s="3" t="s">
        <v>192</v>
      </c>
      <c r="C146" s="26" t="s">
        <v>767</v>
      </c>
      <c r="D146" s="3" t="s">
        <v>193</v>
      </c>
      <c r="E146" s="4" t="s">
        <v>10</v>
      </c>
      <c r="F146" s="4">
        <v>23</v>
      </c>
      <c r="G146" s="5" t="s">
        <v>938</v>
      </c>
      <c r="H146" t="str">
        <f>VLOOKUP(C146,COMPARATIVA!$D$3:$K$493,1,0)</f>
        <v>03010429</v>
      </c>
    </row>
    <row r="147" spans="1:8" ht="34.5" thickBot="1" x14ac:dyDescent="0.3">
      <c r="A147" s="3" t="s">
        <v>231</v>
      </c>
      <c r="B147" s="3" t="s">
        <v>192</v>
      </c>
      <c r="C147" s="26" t="s">
        <v>768</v>
      </c>
      <c r="D147" s="3" t="s">
        <v>194</v>
      </c>
      <c r="E147" s="4" t="s">
        <v>12</v>
      </c>
      <c r="F147" s="4">
        <v>27</v>
      </c>
      <c r="G147" s="5" t="s">
        <v>938</v>
      </c>
      <c r="H147" t="str">
        <f>VLOOKUP(C147,COMPARATIVA!$D$3:$K$493,1,0)</f>
        <v>03010478</v>
      </c>
    </row>
    <row r="148" spans="1:8" ht="34.5" thickBot="1" x14ac:dyDescent="0.3">
      <c r="A148" s="3" t="s">
        <v>231</v>
      </c>
      <c r="B148" s="3" t="s">
        <v>920</v>
      </c>
      <c r="C148" s="26" t="s">
        <v>772</v>
      </c>
      <c r="D148" s="3" t="s">
        <v>195</v>
      </c>
      <c r="E148" s="4" t="s">
        <v>12</v>
      </c>
      <c r="F148" s="4">
        <v>59</v>
      </c>
      <c r="G148" s="5" t="s">
        <v>938</v>
      </c>
      <c r="H148" t="str">
        <f>VLOOKUP(C148,COMPARATIVA!$D$3:$K$493,1,0)</f>
        <v>03008423</v>
      </c>
    </row>
    <row r="149" spans="1:8" ht="34.5" thickBot="1" x14ac:dyDescent="0.3">
      <c r="A149" s="3" t="s">
        <v>231</v>
      </c>
      <c r="B149" s="3" t="s">
        <v>920</v>
      </c>
      <c r="C149" s="26" t="s">
        <v>773</v>
      </c>
      <c r="D149" s="3" t="s">
        <v>196</v>
      </c>
      <c r="E149" s="4" t="s">
        <v>12</v>
      </c>
      <c r="F149" s="4">
        <v>74</v>
      </c>
      <c r="G149" s="5" t="s">
        <v>938</v>
      </c>
      <c r="H149" t="str">
        <f>VLOOKUP(C149,COMPARATIVA!$D$3:$K$493,1,0)</f>
        <v>03010442</v>
      </c>
    </row>
    <row r="150" spans="1:8" ht="34.5" thickBot="1" x14ac:dyDescent="0.3">
      <c r="A150" s="3" t="s">
        <v>231</v>
      </c>
      <c r="B150" s="3" t="s">
        <v>920</v>
      </c>
      <c r="C150" s="26" t="s">
        <v>890</v>
      </c>
      <c r="D150" s="3" t="s">
        <v>197</v>
      </c>
      <c r="E150" s="4" t="s">
        <v>10</v>
      </c>
      <c r="F150" s="6" t="s">
        <v>938</v>
      </c>
      <c r="G150" s="7">
        <v>759</v>
      </c>
      <c r="H150" t="str">
        <f>VLOOKUP(C150,COMPARATIVA!$D$3:$K$493,1,0)</f>
        <v>03013017</v>
      </c>
    </row>
    <row r="151" spans="1:8" ht="34.5" thickBot="1" x14ac:dyDescent="0.3">
      <c r="A151" s="3" t="s">
        <v>231</v>
      </c>
      <c r="B151" s="3" t="s">
        <v>920</v>
      </c>
      <c r="C151" s="26" t="s">
        <v>774</v>
      </c>
      <c r="D151" s="3" t="s">
        <v>198</v>
      </c>
      <c r="E151" s="4" t="s">
        <v>12</v>
      </c>
      <c r="F151" s="4">
        <v>34</v>
      </c>
      <c r="G151" s="5" t="s">
        <v>938</v>
      </c>
      <c r="H151" t="str">
        <f>VLOOKUP(C151,COMPARATIVA!$D$3:$K$493,1,0)</f>
        <v>03013352</v>
      </c>
    </row>
    <row r="152" spans="1:8" ht="34.5" thickBot="1" x14ac:dyDescent="0.3">
      <c r="A152" s="3" t="s">
        <v>231</v>
      </c>
      <c r="B152" s="3" t="s">
        <v>920</v>
      </c>
      <c r="C152" s="26" t="s">
        <v>775</v>
      </c>
      <c r="D152" s="3" t="s">
        <v>199</v>
      </c>
      <c r="E152" s="4" t="s">
        <v>12</v>
      </c>
      <c r="F152" s="4">
        <v>31</v>
      </c>
      <c r="G152" s="5" t="s">
        <v>938</v>
      </c>
      <c r="H152" t="str">
        <f>VLOOKUP(C152,COMPARATIVA!$D$3:$K$493,1,0)</f>
        <v>03015178</v>
      </c>
    </row>
    <row r="153" spans="1:8" ht="34.5" thickBot="1" x14ac:dyDescent="0.3">
      <c r="A153" s="3" t="s">
        <v>231</v>
      </c>
      <c r="B153" s="3" t="s">
        <v>920</v>
      </c>
      <c r="C153" s="26" t="s">
        <v>776</v>
      </c>
      <c r="D153" s="3" t="s">
        <v>200</v>
      </c>
      <c r="E153" s="4" t="s">
        <v>12</v>
      </c>
      <c r="F153" s="4">
        <v>39</v>
      </c>
      <c r="G153" s="5" t="s">
        <v>938</v>
      </c>
      <c r="H153" t="str">
        <f>VLOOKUP(C153,COMPARATIVA!$D$3:$K$493,1,0)</f>
        <v>03016559</v>
      </c>
    </row>
    <row r="154" spans="1:8" ht="45.75" thickBot="1" x14ac:dyDescent="0.3">
      <c r="A154" s="3" t="s">
        <v>231</v>
      </c>
      <c r="B154" s="3" t="s">
        <v>920</v>
      </c>
      <c r="C154" s="26" t="s">
        <v>891</v>
      </c>
      <c r="D154" s="8" t="s">
        <v>201</v>
      </c>
      <c r="E154" s="4" t="s">
        <v>12</v>
      </c>
      <c r="F154" s="6" t="s">
        <v>938</v>
      </c>
      <c r="G154" s="7">
        <v>1350</v>
      </c>
      <c r="H154" t="str">
        <f>VLOOKUP(C154,COMPARATIVA!$D$3:$K$493,1,0)</f>
        <v>03018313</v>
      </c>
    </row>
    <row r="155" spans="1:8" ht="23.25" thickBot="1" x14ac:dyDescent="0.3">
      <c r="A155" s="3" t="s">
        <v>231</v>
      </c>
      <c r="B155" s="3" t="s">
        <v>202</v>
      </c>
      <c r="C155" s="26" t="s">
        <v>777</v>
      </c>
      <c r="D155" s="3" t="s">
        <v>203</v>
      </c>
      <c r="E155" s="4" t="s">
        <v>12</v>
      </c>
      <c r="F155" s="4">
        <v>45</v>
      </c>
      <c r="G155" s="5" t="s">
        <v>938</v>
      </c>
      <c r="H155" t="str">
        <f>VLOOKUP(C155,COMPARATIVA!$D$3:$K$493,1,0)</f>
        <v>03010168</v>
      </c>
    </row>
    <row r="156" spans="1:8" ht="23.25" thickBot="1" x14ac:dyDescent="0.3">
      <c r="A156" s="3" t="s">
        <v>231</v>
      </c>
      <c r="B156" s="3" t="s">
        <v>202</v>
      </c>
      <c r="C156" s="26" t="s">
        <v>778</v>
      </c>
      <c r="D156" s="3" t="s">
        <v>204</v>
      </c>
      <c r="E156" s="4" t="s">
        <v>12</v>
      </c>
      <c r="F156" s="4">
        <v>25</v>
      </c>
      <c r="G156" s="5" t="s">
        <v>938</v>
      </c>
      <c r="H156" t="str">
        <f>VLOOKUP(C156,COMPARATIVA!$D$3:$K$493,1,0)</f>
        <v>03010430</v>
      </c>
    </row>
    <row r="157" spans="1:8" ht="23.25" thickBot="1" x14ac:dyDescent="0.3">
      <c r="A157" s="3" t="s">
        <v>231</v>
      </c>
      <c r="B157" s="3" t="s">
        <v>205</v>
      </c>
      <c r="C157" s="26" t="s">
        <v>779</v>
      </c>
      <c r="D157" s="3" t="s">
        <v>206</v>
      </c>
      <c r="E157" s="4" t="s">
        <v>10</v>
      </c>
      <c r="F157" s="4">
        <v>24</v>
      </c>
      <c r="G157" s="5" t="s">
        <v>938</v>
      </c>
      <c r="H157" t="str">
        <f>VLOOKUP(C157,COMPARATIVA!$D$3:$K$493,1,0)</f>
        <v>03013753</v>
      </c>
    </row>
    <row r="158" spans="1:8" ht="23.25" thickBot="1" x14ac:dyDescent="0.3">
      <c r="A158" s="3" t="s">
        <v>231</v>
      </c>
      <c r="B158" s="3" t="s">
        <v>207</v>
      </c>
      <c r="C158" s="26" t="s">
        <v>780</v>
      </c>
      <c r="D158" s="3" t="s">
        <v>208</v>
      </c>
      <c r="E158" s="4" t="s">
        <v>10</v>
      </c>
      <c r="F158" s="4">
        <v>21</v>
      </c>
      <c r="G158" s="5" t="s">
        <v>938</v>
      </c>
      <c r="H158" t="str">
        <f>VLOOKUP(C158,COMPARATIVA!$D$3:$K$493,1,0)</f>
        <v>03015464</v>
      </c>
    </row>
    <row r="159" spans="1:8" ht="23.25" thickBot="1" x14ac:dyDescent="0.3">
      <c r="A159" s="3" t="s">
        <v>231</v>
      </c>
      <c r="B159" s="3" t="s">
        <v>210</v>
      </c>
      <c r="C159" s="26" t="s">
        <v>781</v>
      </c>
      <c r="D159" s="3" t="s">
        <v>211</v>
      </c>
      <c r="E159" s="4" t="s">
        <v>12</v>
      </c>
      <c r="F159" s="4">
        <v>43</v>
      </c>
      <c r="G159" s="5" t="s">
        <v>938</v>
      </c>
      <c r="H159" t="str">
        <f>VLOOKUP(C159,COMPARATIVA!$D$3:$K$493,1,0)</f>
        <v>03008629</v>
      </c>
    </row>
    <row r="160" spans="1:8" ht="23.25" thickBot="1" x14ac:dyDescent="0.3">
      <c r="A160" s="3" t="s">
        <v>231</v>
      </c>
      <c r="B160" s="3" t="s">
        <v>210</v>
      </c>
      <c r="C160" s="26" t="s">
        <v>782</v>
      </c>
      <c r="D160" s="3" t="s">
        <v>212</v>
      </c>
      <c r="E160" s="4" t="s">
        <v>12</v>
      </c>
      <c r="F160" s="4">
        <v>32</v>
      </c>
      <c r="G160" s="5" t="s">
        <v>938</v>
      </c>
      <c r="H160" t="str">
        <f>VLOOKUP(C160,COMPARATIVA!$D$3:$K$493,1,0)</f>
        <v>03008630</v>
      </c>
    </row>
    <row r="161" spans="1:8" ht="23.25" thickBot="1" x14ac:dyDescent="0.3">
      <c r="A161" s="3" t="s">
        <v>231</v>
      </c>
      <c r="B161" s="3" t="s">
        <v>210</v>
      </c>
      <c r="C161" s="26" t="s">
        <v>783</v>
      </c>
      <c r="D161" s="3" t="s">
        <v>22</v>
      </c>
      <c r="E161" s="4" t="s">
        <v>12</v>
      </c>
      <c r="F161" s="4">
        <v>32</v>
      </c>
      <c r="G161" s="5" t="s">
        <v>938</v>
      </c>
      <c r="H161" t="str">
        <f>VLOOKUP(C161,COMPARATIVA!$D$3:$K$493,1,0)</f>
        <v>03014575</v>
      </c>
    </row>
    <row r="162" spans="1:8" ht="23.25" thickBot="1" x14ac:dyDescent="0.3">
      <c r="A162" s="3" t="s">
        <v>231</v>
      </c>
      <c r="B162" s="3" t="s">
        <v>210</v>
      </c>
      <c r="C162" s="26" t="s">
        <v>892</v>
      </c>
      <c r="D162" s="3" t="s">
        <v>168</v>
      </c>
      <c r="E162" s="4" t="s">
        <v>10</v>
      </c>
      <c r="F162" s="4" t="s">
        <v>938</v>
      </c>
      <c r="G162" s="5">
        <v>751</v>
      </c>
      <c r="H162" t="str">
        <f>VLOOKUP(C162,COMPARATIVA!$D$3:$K$493,1,0)</f>
        <v>03015491</v>
      </c>
    </row>
    <row r="163" spans="1:8" ht="34.5" thickBot="1" x14ac:dyDescent="0.3">
      <c r="A163" s="3" t="s">
        <v>231</v>
      </c>
      <c r="B163" s="3" t="s">
        <v>210</v>
      </c>
      <c r="C163" s="26" t="s">
        <v>893</v>
      </c>
      <c r="D163" s="3" t="s">
        <v>114</v>
      </c>
      <c r="E163" s="4" t="s">
        <v>12</v>
      </c>
      <c r="F163" s="6" t="s">
        <v>938</v>
      </c>
      <c r="G163" s="7">
        <v>2053</v>
      </c>
      <c r="H163" t="str">
        <f>VLOOKUP(C163,COMPARATIVA!$D$3:$K$493,1,0)</f>
        <v>03015579</v>
      </c>
    </row>
    <row r="164" spans="1:8" ht="23.25" thickBot="1" x14ac:dyDescent="0.3">
      <c r="A164" s="3" t="s">
        <v>231</v>
      </c>
      <c r="B164" s="3" t="s">
        <v>210</v>
      </c>
      <c r="C164" s="26" t="s">
        <v>784</v>
      </c>
      <c r="D164" s="3" t="s">
        <v>213</v>
      </c>
      <c r="E164" s="4" t="s">
        <v>12</v>
      </c>
      <c r="F164" s="6">
        <v>33</v>
      </c>
      <c r="G164" s="7" t="s">
        <v>938</v>
      </c>
      <c r="H164" t="str">
        <f>VLOOKUP(C164,COMPARATIVA!$D$3:$K$493,1,0)</f>
        <v>03015907</v>
      </c>
    </row>
    <row r="165" spans="1:8" ht="15.75" thickBot="1" x14ac:dyDescent="0.3">
      <c r="A165" s="3" t="s">
        <v>231</v>
      </c>
      <c r="B165" s="3" t="s">
        <v>210</v>
      </c>
      <c r="C165" s="26" t="s">
        <v>785</v>
      </c>
      <c r="D165" s="3" t="s">
        <v>214</v>
      </c>
      <c r="E165" s="4" t="s">
        <v>12</v>
      </c>
      <c r="F165" s="4">
        <v>32</v>
      </c>
      <c r="G165" s="5" t="s">
        <v>938</v>
      </c>
      <c r="H165" t="str">
        <f>VLOOKUP(C165,COMPARATIVA!$D$3:$K$493,1,0)</f>
        <v>03016596</v>
      </c>
    </row>
    <row r="166" spans="1:8" ht="23.25" thickBot="1" x14ac:dyDescent="0.3">
      <c r="A166" s="3" t="s">
        <v>231</v>
      </c>
      <c r="B166" s="3" t="s">
        <v>921</v>
      </c>
      <c r="C166" s="26" t="s">
        <v>786</v>
      </c>
      <c r="D166" s="3" t="s">
        <v>216</v>
      </c>
      <c r="E166" s="4" t="s">
        <v>12</v>
      </c>
      <c r="F166" s="4">
        <v>40</v>
      </c>
      <c r="G166" s="5" t="s">
        <v>938</v>
      </c>
      <c r="H166" t="str">
        <f>VLOOKUP(C166,COMPARATIVA!$D$3:$K$493,1,0)</f>
        <v>03008915</v>
      </c>
    </row>
    <row r="167" spans="1:8" ht="23.25" thickBot="1" x14ac:dyDescent="0.3">
      <c r="A167" s="3" t="s">
        <v>231</v>
      </c>
      <c r="B167" s="3" t="s">
        <v>921</v>
      </c>
      <c r="C167" s="26" t="s">
        <v>787</v>
      </c>
      <c r="D167" s="3" t="s">
        <v>217</v>
      </c>
      <c r="E167" s="4" t="s">
        <v>12</v>
      </c>
      <c r="F167" s="4">
        <v>39</v>
      </c>
      <c r="G167" s="5" t="s">
        <v>938</v>
      </c>
      <c r="H167" t="str">
        <f>VLOOKUP(C167,COMPARATIVA!$D$3:$K$493,1,0)</f>
        <v>03009051</v>
      </c>
    </row>
    <row r="168" spans="1:8" ht="34.5" thickBot="1" x14ac:dyDescent="0.3">
      <c r="A168" s="3" t="s">
        <v>231</v>
      </c>
      <c r="B168" s="3" t="s">
        <v>921</v>
      </c>
      <c r="C168" s="26" t="s">
        <v>894</v>
      </c>
      <c r="D168" s="3" t="s">
        <v>141</v>
      </c>
      <c r="E168" s="4" t="s">
        <v>8</v>
      </c>
      <c r="F168" s="4" t="s">
        <v>938</v>
      </c>
      <c r="G168" s="5">
        <v>261</v>
      </c>
      <c r="H168" t="str">
        <f>VLOOKUP(C168,COMPARATIVA!$D$3:$K$493,1,0)</f>
        <v>03013029</v>
      </c>
    </row>
    <row r="169" spans="1:8" ht="23.25" thickBot="1" x14ac:dyDescent="0.3">
      <c r="A169" s="3" t="s">
        <v>231</v>
      </c>
      <c r="B169" s="3" t="s">
        <v>921</v>
      </c>
      <c r="C169" s="26" t="s">
        <v>790</v>
      </c>
      <c r="D169" s="3" t="s">
        <v>218</v>
      </c>
      <c r="E169" s="4" t="s">
        <v>10</v>
      </c>
      <c r="F169" s="4">
        <v>23</v>
      </c>
      <c r="G169" s="5" t="s">
        <v>938</v>
      </c>
      <c r="H169" t="str">
        <f>VLOOKUP(C169,COMPARATIVA!$D$3:$K$493,1,0)</f>
        <v>03015181</v>
      </c>
    </row>
    <row r="170" spans="1:8" ht="23.25" thickBot="1" x14ac:dyDescent="0.3">
      <c r="A170" s="3" t="s">
        <v>231</v>
      </c>
      <c r="B170" s="3" t="s">
        <v>219</v>
      </c>
      <c r="C170" s="26" t="s">
        <v>791</v>
      </c>
      <c r="D170" s="3" t="s">
        <v>220</v>
      </c>
      <c r="E170" s="4" t="s">
        <v>12</v>
      </c>
      <c r="F170" s="4">
        <v>27</v>
      </c>
      <c r="G170" s="5" t="s">
        <v>938</v>
      </c>
      <c r="H170" t="str">
        <f>VLOOKUP(C170,COMPARATIVA!$D$3:$K$493,1,0)</f>
        <v>03009233</v>
      </c>
    </row>
    <row r="171" spans="1:8" ht="34.5" thickBot="1" x14ac:dyDescent="0.3">
      <c r="A171" s="3" t="s">
        <v>231</v>
      </c>
      <c r="B171" s="3" t="s">
        <v>219</v>
      </c>
      <c r="C171" s="26" t="s">
        <v>792</v>
      </c>
      <c r="D171" s="3" t="s">
        <v>221</v>
      </c>
      <c r="E171" s="4" t="s">
        <v>12</v>
      </c>
      <c r="F171" s="4">
        <v>30</v>
      </c>
      <c r="G171" s="5" t="s">
        <v>938</v>
      </c>
      <c r="H171" t="str">
        <f>VLOOKUP(C171,COMPARATIVA!$D$3:$K$493,1,0)</f>
        <v>03009786</v>
      </c>
    </row>
    <row r="172" spans="1:8" ht="34.5" thickBot="1" x14ac:dyDescent="0.3">
      <c r="A172" s="3" t="s">
        <v>231</v>
      </c>
      <c r="B172" s="3" t="s">
        <v>219</v>
      </c>
      <c r="C172" s="26" t="s">
        <v>895</v>
      </c>
      <c r="D172" s="3" t="s">
        <v>222</v>
      </c>
      <c r="E172" s="4" t="s">
        <v>10</v>
      </c>
      <c r="F172" s="6" t="s">
        <v>938</v>
      </c>
      <c r="G172" s="7">
        <v>534</v>
      </c>
      <c r="H172" t="str">
        <f>VLOOKUP(C172,COMPARATIVA!$D$3:$K$493,1,0)</f>
        <v>03013030</v>
      </c>
    </row>
    <row r="173" spans="1:8" ht="23.25" thickBot="1" x14ac:dyDescent="0.3">
      <c r="A173" s="3" t="s">
        <v>231</v>
      </c>
      <c r="B173" s="3" t="s">
        <v>219</v>
      </c>
      <c r="C173" s="26" t="s">
        <v>793</v>
      </c>
      <c r="D173" s="3" t="s">
        <v>223</v>
      </c>
      <c r="E173" s="4" t="s">
        <v>12</v>
      </c>
      <c r="F173" s="4">
        <v>28</v>
      </c>
      <c r="G173" s="5" t="s">
        <v>938</v>
      </c>
      <c r="H173" t="str">
        <f>VLOOKUP(C173,COMPARATIVA!$D$3:$K$493,1,0)</f>
        <v>03014599</v>
      </c>
    </row>
    <row r="174" spans="1:8" ht="57" thickBot="1" x14ac:dyDescent="0.3">
      <c r="A174" s="3" t="s">
        <v>231</v>
      </c>
      <c r="B174" s="3" t="s">
        <v>219</v>
      </c>
      <c r="C174" s="26" t="s">
        <v>794</v>
      </c>
      <c r="D174" s="3" t="s">
        <v>224</v>
      </c>
      <c r="E174" s="4" t="s">
        <v>8</v>
      </c>
      <c r="F174" s="4">
        <v>8</v>
      </c>
      <c r="G174" s="5" t="s">
        <v>938</v>
      </c>
      <c r="H174" t="str">
        <f>VLOOKUP(C174,COMPARATIVA!$D$3:$K$493,1,0)</f>
        <v>03015865</v>
      </c>
    </row>
    <row r="175" spans="1:8" ht="34.5" thickBot="1" x14ac:dyDescent="0.3">
      <c r="A175" s="3" t="s">
        <v>231</v>
      </c>
      <c r="B175" s="3" t="s">
        <v>219</v>
      </c>
      <c r="C175" s="26" t="s">
        <v>896</v>
      </c>
      <c r="D175" s="3" t="s">
        <v>225</v>
      </c>
      <c r="E175" s="4" t="s">
        <v>10</v>
      </c>
      <c r="F175" s="6" t="s">
        <v>938</v>
      </c>
      <c r="G175" s="7">
        <v>708</v>
      </c>
      <c r="H175" t="str">
        <f>VLOOKUP(C175,COMPARATIVA!$D$3:$K$493,1,0)</f>
        <v>03017497</v>
      </c>
    </row>
    <row r="176" spans="1:8" ht="23.25" thickBot="1" x14ac:dyDescent="0.3">
      <c r="A176" s="3" t="s">
        <v>231</v>
      </c>
      <c r="B176" s="3" t="s">
        <v>922</v>
      </c>
      <c r="C176" s="26" t="s">
        <v>798</v>
      </c>
      <c r="D176" s="3" t="s">
        <v>226</v>
      </c>
      <c r="E176" s="4" t="s">
        <v>10</v>
      </c>
      <c r="F176" s="4">
        <v>21</v>
      </c>
      <c r="G176" s="5" t="s">
        <v>938</v>
      </c>
      <c r="H176" t="str">
        <f>VLOOKUP(C176,COMPARATIVA!$D$3:$K$493,1,0)</f>
        <v>03006244</v>
      </c>
    </row>
    <row r="177" spans="1:8" ht="15.75" thickBot="1" x14ac:dyDescent="0.3">
      <c r="A177" s="3" t="s">
        <v>231</v>
      </c>
      <c r="B177" s="3" t="s">
        <v>922</v>
      </c>
      <c r="C177" s="26" t="s">
        <v>799</v>
      </c>
      <c r="D177" s="3" t="s">
        <v>227</v>
      </c>
      <c r="E177" s="4" t="s">
        <v>12</v>
      </c>
      <c r="F177" s="4">
        <v>37</v>
      </c>
      <c r="G177" s="5" t="s">
        <v>938</v>
      </c>
      <c r="H177" t="str">
        <f>VLOOKUP(C177,COMPARATIVA!$D$3:$K$493,1,0)</f>
        <v>03013339</v>
      </c>
    </row>
    <row r="178" spans="1:8" ht="23.25" thickBot="1" x14ac:dyDescent="0.3">
      <c r="A178" s="3" t="s">
        <v>231</v>
      </c>
      <c r="B178" s="3" t="s">
        <v>922</v>
      </c>
      <c r="C178" s="26" t="s">
        <v>897</v>
      </c>
      <c r="D178" s="3" t="s">
        <v>228</v>
      </c>
      <c r="E178" s="4" t="s">
        <v>8</v>
      </c>
      <c r="F178" s="6" t="s">
        <v>938</v>
      </c>
      <c r="G178" s="7">
        <v>388</v>
      </c>
      <c r="H178" t="str">
        <f>VLOOKUP(C178,COMPARATIVA!$D$3:$K$493,1,0)</f>
        <v>03015506</v>
      </c>
    </row>
    <row r="179" spans="1:8" ht="15.75" thickBot="1" x14ac:dyDescent="0.3">
      <c r="A179" s="3" t="s">
        <v>231</v>
      </c>
      <c r="B179" s="3" t="s">
        <v>923</v>
      </c>
      <c r="C179" s="26" t="s">
        <v>796</v>
      </c>
      <c r="D179" s="3" t="s">
        <v>229</v>
      </c>
      <c r="E179" s="4" t="s">
        <v>10</v>
      </c>
      <c r="F179" s="4">
        <v>16</v>
      </c>
      <c r="G179" s="5" t="s">
        <v>938</v>
      </c>
      <c r="H179" t="str">
        <f>VLOOKUP(C179,COMPARATIVA!$D$3:$K$493,1,0)</f>
        <v>03006256</v>
      </c>
    </row>
    <row r="180" spans="1:8" ht="34.5" thickBot="1" x14ac:dyDescent="0.3">
      <c r="A180" s="3" t="s">
        <v>319</v>
      </c>
      <c r="B180" s="3" t="s">
        <v>232</v>
      </c>
      <c r="C180" s="26">
        <v>12007309</v>
      </c>
      <c r="D180" s="3" t="s">
        <v>233</v>
      </c>
      <c r="E180" s="4" t="s">
        <v>10</v>
      </c>
      <c r="F180" s="6" t="s">
        <v>938</v>
      </c>
      <c r="G180" s="7">
        <v>691</v>
      </c>
      <c r="H180">
        <f>VLOOKUP(C180,COMPARATIVA!$D$3:$K$493,1,0)</f>
        <v>12007309</v>
      </c>
    </row>
    <row r="181" spans="1:8" ht="23.25" thickBot="1" x14ac:dyDescent="0.3">
      <c r="A181" s="3" t="s">
        <v>319</v>
      </c>
      <c r="B181" s="3" t="s">
        <v>234</v>
      </c>
      <c r="C181" s="26">
        <v>12004394</v>
      </c>
      <c r="D181" s="3" t="s">
        <v>235</v>
      </c>
      <c r="E181" s="4" t="s">
        <v>10</v>
      </c>
      <c r="F181" s="4">
        <v>16</v>
      </c>
      <c r="G181" s="5" t="s">
        <v>938</v>
      </c>
      <c r="H181">
        <f>VLOOKUP(C181,COMPARATIVA!$D$3:$K$493,1,0)</f>
        <v>12004394</v>
      </c>
    </row>
    <row r="182" spans="1:8" ht="23.25" thickBot="1" x14ac:dyDescent="0.3">
      <c r="A182" s="3" t="s">
        <v>319</v>
      </c>
      <c r="B182" s="3" t="s">
        <v>236</v>
      </c>
      <c r="C182" s="26">
        <v>12004011</v>
      </c>
      <c r="D182" s="3" t="s">
        <v>237</v>
      </c>
      <c r="E182" s="4" t="s">
        <v>10</v>
      </c>
      <c r="F182" s="4">
        <v>21</v>
      </c>
      <c r="G182" s="5" t="s">
        <v>938</v>
      </c>
      <c r="H182">
        <f>VLOOKUP(C182,COMPARATIVA!$D$3:$K$493,1,0)</f>
        <v>12004011</v>
      </c>
    </row>
    <row r="183" spans="1:8" ht="34.5" thickBot="1" x14ac:dyDescent="0.3">
      <c r="A183" s="3" t="s">
        <v>319</v>
      </c>
      <c r="B183" s="3" t="s">
        <v>236</v>
      </c>
      <c r="C183" s="26">
        <v>12004849</v>
      </c>
      <c r="D183" s="3" t="s">
        <v>277</v>
      </c>
      <c r="E183" s="4" t="s">
        <v>8</v>
      </c>
      <c r="F183" s="4" t="s">
        <v>938</v>
      </c>
      <c r="G183" s="5">
        <v>429</v>
      </c>
      <c r="H183">
        <f>VLOOKUP(C183,COMPARATIVA!$D$3:$K$493,1,0)</f>
        <v>12004849</v>
      </c>
    </row>
    <row r="184" spans="1:8" ht="23.25" thickBot="1" x14ac:dyDescent="0.3">
      <c r="A184" s="3" t="s">
        <v>319</v>
      </c>
      <c r="B184" s="3" t="s">
        <v>236</v>
      </c>
      <c r="C184" s="26">
        <v>12005659</v>
      </c>
      <c r="D184" s="3" t="s">
        <v>238</v>
      </c>
      <c r="E184" s="4" t="s">
        <v>10</v>
      </c>
      <c r="F184" s="4">
        <v>13</v>
      </c>
      <c r="G184" s="5" t="s">
        <v>938</v>
      </c>
      <c r="H184">
        <f>VLOOKUP(C184,COMPARATIVA!$D$3:$K$493,1,0)</f>
        <v>12005659</v>
      </c>
    </row>
    <row r="185" spans="1:8" ht="23.25" thickBot="1" x14ac:dyDescent="0.3">
      <c r="A185" s="3" t="s">
        <v>319</v>
      </c>
      <c r="B185" s="3" t="s">
        <v>239</v>
      </c>
      <c r="C185" s="26">
        <v>12000251</v>
      </c>
      <c r="D185" s="3" t="s">
        <v>240</v>
      </c>
      <c r="E185" s="4" t="s">
        <v>12</v>
      </c>
      <c r="F185" s="4">
        <v>26</v>
      </c>
      <c r="G185" s="5" t="s">
        <v>938</v>
      </c>
      <c r="H185">
        <f>VLOOKUP(C185,COMPARATIVA!$D$3:$K$493,1,0)</f>
        <v>12000251</v>
      </c>
    </row>
    <row r="186" spans="1:8" ht="15.75" thickBot="1" x14ac:dyDescent="0.3">
      <c r="A186" s="3" t="s">
        <v>319</v>
      </c>
      <c r="B186" s="3" t="s">
        <v>239</v>
      </c>
      <c r="C186" s="26">
        <v>12005647</v>
      </c>
      <c r="D186" s="3" t="s">
        <v>241</v>
      </c>
      <c r="E186" s="4" t="s">
        <v>12</v>
      </c>
      <c r="F186" s="4">
        <v>29</v>
      </c>
      <c r="G186" s="5" t="s">
        <v>938</v>
      </c>
      <c r="H186">
        <f>VLOOKUP(C186,COMPARATIVA!$D$3:$K$493,1,0)</f>
        <v>12005647</v>
      </c>
    </row>
    <row r="187" spans="1:8" ht="23.25" thickBot="1" x14ac:dyDescent="0.3">
      <c r="A187" s="3" t="s">
        <v>319</v>
      </c>
      <c r="B187" s="3" t="s">
        <v>242</v>
      </c>
      <c r="C187" s="26">
        <v>12005568</v>
      </c>
      <c r="D187" s="3" t="s">
        <v>243</v>
      </c>
      <c r="E187" s="4" t="s">
        <v>10</v>
      </c>
      <c r="F187" s="4">
        <v>17</v>
      </c>
      <c r="G187" s="5" t="s">
        <v>938</v>
      </c>
      <c r="H187">
        <f>VLOOKUP(C187,COMPARATIVA!$D$3:$K$493,1,0)</f>
        <v>12005568</v>
      </c>
    </row>
    <row r="188" spans="1:8" ht="23.25" thickBot="1" x14ac:dyDescent="0.3">
      <c r="A188" s="3" t="s">
        <v>319</v>
      </c>
      <c r="B188" s="3" t="s">
        <v>244</v>
      </c>
      <c r="C188" s="26">
        <v>12005507</v>
      </c>
      <c r="D188" s="3" t="s">
        <v>937</v>
      </c>
      <c r="E188" s="4" t="s">
        <v>8</v>
      </c>
      <c r="F188" s="4">
        <v>5</v>
      </c>
      <c r="G188" s="5" t="s">
        <v>938</v>
      </c>
      <c r="H188">
        <f>VLOOKUP(C188,COMPARATIVA!$D$3:$K$493,1,0)</f>
        <v>12005507</v>
      </c>
    </row>
    <row r="189" spans="1:8" ht="15.75" thickBot="1" x14ac:dyDescent="0.3">
      <c r="A189" s="3" t="s">
        <v>319</v>
      </c>
      <c r="B189" s="3" t="s">
        <v>245</v>
      </c>
      <c r="C189" s="26">
        <v>12000480</v>
      </c>
      <c r="D189" s="3" t="s">
        <v>246</v>
      </c>
      <c r="E189" s="4" t="s">
        <v>12</v>
      </c>
      <c r="F189" s="4">
        <v>33</v>
      </c>
      <c r="G189" s="5" t="s">
        <v>938</v>
      </c>
      <c r="H189">
        <f>VLOOKUP(C189,COMPARATIVA!$D$3:$K$493,1,0)</f>
        <v>12000480</v>
      </c>
    </row>
    <row r="190" spans="1:8" ht="23.25" thickBot="1" x14ac:dyDescent="0.3">
      <c r="A190" s="3" t="s">
        <v>319</v>
      </c>
      <c r="B190" s="3" t="s">
        <v>245</v>
      </c>
      <c r="C190" s="26">
        <v>12003390</v>
      </c>
      <c r="D190" s="3" t="s">
        <v>247</v>
      </c>
      <c r="E190" s="4" t="s">
        <v>12</v>
      </c>
      <c r="F190" s="6">
        <v>28</v>
      </c>
      <c r="G190" s="7" t="s">
        <v>938</v>
      </c>
      <c r="H190">
        <f>VLOOKUP(C190,COMPARATIVA!$D$3:$K$493,1,0)</f>
        <v>12003390</v>
      </c>
    </row>
    <row r="191" spans="1:8" ht="34.5" thickBot="1" x14ac:dyDescent="0.3">
      <c r="A191" s="3" t="s">
        <v>319</v>
      </c>
      <c r="B191" s="3" t="s">
        <v>245</v>
      </c>
      <c r="C191" s="26">
        <v>12005891</v>
      </c>
      <c r="D191" s="3" t="s">
        <v>248</v>
      </c>
      <c r="E191" s="4" t="s">
        <v>8</v>
      </c>
      <c r="F191" s="4" t="s">
        <v>938</v>
      </c>
      <c r="G191" s="5">
        <v>291</v>
      </c>
      <c r="H191">
        <f>VLOOKUP(C191,COMPARATIVA!$D$3:$K$493,1,0)</f>
        <v>12005891</v>
      </c>
    </row>
    <row r="192" spans="1:8" ht="23.25" thickBot="1" x14ac:dyDescent="0.3">
      <c r="A192" s="3" t="s">
        <v>319</v>
      </c>
      <c r="B192" s="3" t="s">
        <v>245</v>
      </c>
      <c r="C192" s="26">
        <v>12007334</v>
      </c>
      <c r="D192" s="3" t="s">
        <v>249</v>
      </c>
      <c r="E192" s="4" t="s">
        <v>10</v>
      </c>
      <c r="F192" s="4">
        <v>21</v>
      </c>
      <c r="G192" s="5" t="s">
        <v>938</v>
      </c>
      <c r="H192">
        <f>VLOOKUP(C192,COMPARATIVA!$D$3:$K$493,1,0)</f>
        <v>12007334</v>
      </c>
    </row>
    <row r="193" spans="1:8" ht="23.25" thickBot="1" x14ac:dyDescent="0.3">
      <c r="A193" s="3" t="s">
        <v>319</v>
      </c>
      <c r="B193" s="3" t="s">
        <v>931</v>
      </c>
      <c r="C193" s="26">
        <v>12005283</v>
      </c>
      <c r="D193" s="3" t="s">
        <v>250</v>
      </c>
      <c r="E193" s="4" t="s">
        <v>12</v>
      </c>
      <c r="F193" s="4">
        <v>33</v>
      </c>
      <c r="G193" s="5" t="s">
        <v>938</v>
      </c>
      <c r="H193">
        <f>VLOOKUP(C193,COMPARATIVA!$D$3:$K$493,1,0)</f>
        <v>12005283</v>
      </c>
    </row>
    <row r="194" spans="1:8" ht="15.75" thickBot="1" x14ac:dyDescent="0.3">
      <c r="A194" s="3" t="s">
        <v>319</v>
      </c>
      <c r="B194" s="3" t="s">
        <v>251</v>
      </c>
      <c r="C194" s="26">
        <v>12000406</v>
      </c>
      <c r="D194" s="3" t="s">
        <v>252</v>
      </c>
      <c r="E194" s="4" t="s">
        <v>10</v>
      </c>
      <c r="F194" s="4">
        <v>17</v>
      </c>
      <c r="G194" s="5" t="s">
        <v>938</v>
      </c>
      <c r="H194">
        <f>VLOOKUP(C194,COMPARATIVA!$D$3:$K$493,1,0)</f>
        <v>12000406</v>
      </c>
    </row>
    <row r="195" spans="1:8" ht="15.75" thickBot="1" x14ac:dyDescent="0.3">
      <c r="A195" s="3" t="s">
        <v>319</v>
      </c>
      <c r="B195" s="3" t="s">
        <v>924</v>
      </c>
      <c r="C195" s="26">
        <v>12000704</v>
      </c>
      <c r="D195" s="3" t="s">
        <v>253</v>
      </c>
      <c r="E195" s="4" t="s">
        <v>12</v>
      </c>
      <c r="F195" s="4">
        <v>39</v>
      </c>
      <c r="G195" s="5" t="s">
        <v>938</v>
      </c>
      <c r="H195">
        <f>VLOOKUP(C195,COMPARATIVA!$D$3:$K$493,1,0)</f>
        <v>12000704</v>
      </c>
    </row>
    <row r="196" spans="1:8" ht="15.75" thickBot="1" x14ac:dyDescent="0.3">
      <c r="A196" s="3" t="s">
        <v>319</v>
      </c>
      <c r="B196" s="3" t="s">
        <v>924</v>
      </c>
      <c r="C196" s="26">
        <v>12003328</v>
      </c>
      <c r="D196" s="3" t="s">
        <v>254</v>
      </c>
      <c r="E196" s="4" t="s">
        <v>12</v>
      </c>
      <c r="F196" s="6">
        <v>44</v>
      </c>
      <c r="G196" s="7" t="s">
        <v>938</v>
      </c>
      <c r="H196">
        <f>VLOOKUP(C196,COMPARATIVA!$D$3:$K$493,1,0)</f>
        <v>12003328</v>
      </c>
    </row>
    <row r="197" spans="1:8" ht="45.75" thickBot="1" x14ac:dyDescent="0.3">
      <c r="A197" s="3" t="s">
        <v>319</v>
      </c>
      <c r="B197" s="3" t="s">
        <v>924</v>
      </c>
      <c r="C197" s="26">
        <v>12004850</v>
      </c>
      <c r="D197" s="3" t="s">
        <v>255</v>
      </c>
      <c r="E197" s="4" t="s">
        <v>10</v>
      </c>
      <c r="F197" s="4" t="s">
        <v>938</v>
      </c>
      <c r="G197" s="5">
        <v>905</v>
      </c>
      <c r="H197">
        <f>VLOOKUP(C197,COMPARATIVA!$D$3:$K$493,1,0)</f>
        <v>12004850</v>
      </c>
    </row>
    <row r="198" spans="1:8" ht="34.5" thickBot="1" x14ac:dyDescent="0.3">
      <c r="A198" s="3" t="s">
        <v>319</v>
      </c>
      <c r="B198" s="3" t="s">
        <v>804</v>
      </c>
      <c r="C198" s="26">
        <v>12008296</v>
      </c>
      <c r="D198" s="3" t="s">
        <v>805</v>
      </c>
      <c r="E198" s="4" t="s">
        <v>8</v>
      </c>
      <c r="F198" s="4">
        <v>5</v>
      </c>
      <c r="G198" s="5" t="s">
        <v>938</v>
      </c>
      <c r="H198">
        <f>VLOOKUP(C198,COMPARATIVA!$D$3:$K$493,1,0)</f>
        <v>12008296</v>
      </c>
    </row>
    <row r="199" spans="1:8" ht="45.75" thickBot="1" x14ac:dyDescent="0.3">
      <c r="A199" s="3" t="s">
        <v>319</v>
      </c>
      <c r="B199" s="3" t="s">
        <v>256</v>
      </c>
      <c r="C199" s="26">
        <v>12005519</v>
      </c>
      <c r="D199" s="3" t="s">
        <v>935</v>
      </c>
      <c r="E199" s="4" t="s">
        <v>8</v>
      </c>
      <c r="F199" s="4">
        <v>7</v>
      </c>
      <c r="G199" s="5" t="s">
        <v>938</v>
      </c>
      <c r="H199">
        <f>VLOOKUP(C199,COMPARATIVA!$D$3:$K$493,1,0)</f>
        <v>12005519</v>
      </c>
    </row>
    <row r="200" spans="1:8" ht="23.25" thickBot="1" x14ac:dyDescent="0.3">
      <c r="A200" s="3" t="s">
        <v>319</v>
      </c>
      <c r="B200" s="3" t="s">
        <v>257</v>
      </c>
      <c r="C200" s="26">
        <v>12001228</v>
      </c>
      <c r="D200" s="3" t="s">
        <v>258</v>
      </c>
      <c r="E200" s="4" t="s">
        <v>12</v>
      </c>
      <c r="F200" s="4">
        <v>56</v>
      </c>
      <c r="G200" s="5" t="s">
        <v>938</v>
      </c>
      <c r="H200">
        <f>VLOOKUP(C200,COMPARATIVA!$D$3:$K$493,1,0)</f>
        <v>12001228</v>
      </c>
    </row>
    <row r="201" spans="1:8" ht="23.25" thickBot="1" x14ac:dyDescent="0.3">
      <c r="A201" s="3" t="s">
        <v>319</v>
      </c>
      <c r="B201" s="3" t="s">
        <v>257</v>
      </c>
      <c r="C201" s="26">
        <v>12001231</v>
      </c>
      <c r="D201" s="3" t="s">
        <v>259</v>
      </c>
      <c r="E201" s="4" t="s">
        <v>12</v>
      </c>
      <c r="F201" s="4">
        <v>25</v>
      </c>
      <c r="G201" s="5" t="s">
        <v>938</v>
      </c>
      <c r="H201">
        <f>VLOOKUP(C201,COMPARATIVA!$D$3:$K$493,1,0)</f>
        <v>12001231</v>
      </c>
    </row>
    <row r="202" spans="1:8" ht="23.25" thickBot="1" x14ac:dyDescent="0.3">
      <c r="A202" s="3" t="s">
        <v>319</v>
      </c>
      <c r="B202" s="3" t="s">
        <v>257</v>
      </c>
      <c r="C202" s="26">
        <v>12001241</v>
      </c>
      <c r="D202" s="3" t="s">
        <v>273</v>
      </c>
      <c r="E202" s="4" t="s">
        <v>10</v>
      </c>
      <c r="F202" s="6">
        <v>22</v>
      </c>
      <c r="G202" s="7" t="s">
        <v>938</v>
      </c>
      <c r="H202">
        <f>VLOOKUP(C202,COMPARATIVA!$D$3:$K$493,1,0)</f>
        <v>12001241</v>
      </c>
    </row>
    <row r="203" spans="1:8" ht="15.75" thickBot="1" x14ac:dyDescent="0.3">
      <c r="A203" s="3" t="s">
        <v>319</v>
      </c>
      <c r="B203" s="3" t="s">
        <v>257</v>
      </c>
      <c r="C203" s="26">
        <v>12001307</v>
      </c>
      <c r="D203" s="3" t="s">
        <v>260</v>
      </c>
      <c r="E203" s="4" t="s">
        <v>12</v>
      </c>
      <c r="F203" s="4">
        <v>64</v>
      </c>
      <c r="G203" s="5" t="s">
        <v>938</v>
      </c>
      <c r="H203">
        <f>VLOOKUP(C203,COMPARATIVA!$D$3:$K$493,1,0)</f>
        <v>12001307</v>
      </c>
    </row>
    <row r="204" spans="1:8" ht="23.25" thickBot="1" x14ac:dyDescent="0.3">
      <c r="A204" s="3" t="s">
        <v>319</v>
      </c>
      <c r="B204" s="3" t="s">
        <v>257</v>
      </c>
      <c r="C204" s="26">
        <v>12003523</v>
      </c>
      <c r="D204" s="3" t="s">
        <v>261</v>
      </c>
      <c r="E204" s="4" t="s">
        <v>10</v>
      </c>
      <c r="F204" s="4">
        <v>20</v>
      </c>
      <c r="G204" s="5" t="s">
        <v>938</v>
      </c>
      <c r="H204">
        <f>VLOOKUP(C204,COMPARATIVA!$D$3:$K$493,1,0)</f>
        <v>12003523</v>
      </c>
    </row>
    <row r="205" spans="1:8" ht="45.75" thickBot="1" x14ac:dyDescent="0.3">
      <c r="A205" s="3" t="s">
        <v>319</v>
      </c>
      <c r="B205" s="3" t="s">
        <v>257</v>
      </c>
      <c r="C205" s="26">
        <v>12003641</v>
      </c>
      <c r="D205" s="3" t="s">
        <v>262</v>
      </c>
      <c r="E205" s="4" t="s">
        <v>12</v>
      </c>
      <c r="F205" s="6" t="s">
        <v>938</v>
      </c>
      <c r="G205" s="7">
        <v>1283</v>
      </c>
      <c r="H205">
        <f>VLOOKUP(C205,COMPARATIVA!$D$3:$K$493,1,0)</f>
        <v>12003641</v>
      </c>
    </row>
    <row r="206" spans="1:8" ht="57" thickBot="1" x14ac:dyDescent="0.3">
      <c r="A206" s="3" t="s">
        <v>319</v>
      </c>
      <c r="B206" s="3" t="s">
        <v>257</v>
      </c>
      <c r="C206" s="26">
        <v>12003857</v>
      </c>
      <c r="D206" s="3" t="s">
        <v>272</v>
      </c>
      <c r="E206" s="4" t="s">
        <v>10</v>
      </c>
      <c r="F206" s="4" t="s">
        <v>938</v>
      </c>
      <c r="G206" s="5">
        <v>759</v>
      </c>
      <c r="H206">
        <f>VLOOKUP(C206,COMPARATIVA!$D$3:$K$493,1,0)</f>
        <v>12003857</v>
      </c>
    </row>
    <row r="207" spans="1:8" ht="34.5" thickBot="1" x14ac:dyDescent="0.3">
      <c r="A207" s="3" t="s">
        <v>319</v>
      </c>
      <c r="B207" s="3" t="s">
        <v>257</v>
      </c>
      <c r="C207" s="26">
        <v>12003997</v>
      </c>
      <c r="D207" s="3" t="s">
        <v>274</v>
      </c>
      <c r="E207" s="4" t="s">
        <v>10</v>
      </c>
      <c r="F207" s="4">
        <v>23</v>
      </c>
      <c r="G207" s="5" t="s">
        <v>938</v>
      </c>
      <c r="H207">
        <f>VLOOKUP(C207,COMPARATIVA!$D$3:$K$493,1,0)</f>
        <v>12003997</v>
      </c>
    </row>
    <row r="208" spans="1:8" ht="34.5" thickBot="1" x14ac:dyDescent="0.3">
      <c r="A208" s="3" t="s">
        <v>319</v>
      </c>
      <c r="B208" s="3" t="s">
        <v>257</v>
      </c>
      <c r="C208" s="26">
        <v>12004205</v>
      </c>
      <c r="D208" s="3" t="s">
        <v>263</v>
      </c>
      <c r="E208" s="4" t="s">
        <v>12</v>
      </c>
      <c r="F208" s="4">
        <v>34</v>
      </c>
      <c r="G208" s="5" t="s">
        <v>938</v>
      </c>
      <c r="H208">
        <f>VLOOKUP(C208,COMPARATIVA!$D$3:$K$493,1,0)</f>
        <v>12004205</v>
      </c>
    </row>
    <row r="209" spans="1:8" ht="15.75" thickBot="1" x14ac:dyDescent="0.3">
      <c r="A209" s="3" t="s">
        <v>319</v>
      </c>
      <c r="B209" s="3" t="s">
        <v>257</v>
      </c>
      <c r="C209" s="26">
        <v>12004217</v>
      </c>
      <c r="D209" s="3" t="s">
        <v>264</v>
      </c>
      <c r="E209" s="4" t="s">
        <v>12</v>
      </c>
      <c r="F209" s="4">
        <v>58</v>
      </c>
      <c r="G209" s="5" t="s">
        <v>938</v>
      </c>
      <c r="H209">
        <f>VLOOKUP(C209,COMPARATIVA!$D$3:$K$493,1,0)</f>
        <v>12004217</v>
      </c>
    </row>
    <row r="210" spans="1:8" ht="34.5" thickBot="1" x14ac:dyDescent="0.3">
      <c r="A210" s="3" t="s">
        <v>319</v>
      </c>
      <c r="B210" s="3" t="s">
        <v>257</v>
      </c>
      <c r="C210" s="26">
        <v>12004311</v>
      </c>
      <c r="D210" s="3" t="s">
        <v>35</v>
      </c>
      <c r="E210" s="4" t="s">
        <v>12</v>
      </c>
      <c r="F210" s="6" t="s">
        <v>938</v>
      </c>
      <c r="G210" s="7">
        <v>5443</v>
      </c>
      <c r="H210">
        <f>VLOOKUP(C210,COMPARATIVA!$D$3:$K$493,1,0)</f>
        <v>12004311</v>
      </c>
    </row>
    <row r="211" spans="1:8" ht="34.5" thickBot="1" x14ac:dyDescent="0.3">
      <c r="A211" s="3" t="s">
        <v>319</v>
      </c>
      <c r="B211" s="3" t="s">
        <v>257</v>
      </c>
      <c r="C211" s="26">
        <v>12004451</v>
      </c>
      <c r="D211" s="3" t="s">
        <v>898</v>
      </c>
      <c r="E211" s="4" t="s">
        <v>12</v>
      </c>
      <c r="F211" s="4" t="s">
        <v>938</v>
      </c>
      <c r="G211" s="5">
        <v>1127</v>
      </c>
      <c r="H211">
        <f>VLOOKUP(C211,COMPARATIVA!$D$3:$K$493,1,0)</f>
        <v>12004451</v>
      </c>
    </row>
    <row r="212" spans="1:8" ht="23.25" thickBot="1" x14ac:dyDescent="0.3">
      <c r="A212" s="3" t="s">
        <v>319</v>
      </c>
      <c r="B212" s="3" t="s">
        <v>257</v>
      </c>
      <c r="C212" s="26">
        <v>12005261</v>
      </c>
      <c r="D212" s="8" t="s">
        <v>265</v>
      </c>
      <c r="E212" s="4" t="s">
        <v>12</v>
      </c>
      <c r="F212" s="6">
        <v>45</v>
      </c>
      <c r="G212" s="7" t="s">
        <v>938</v>
      </c>
      <c r="H212">
        <f>VLOOKUP(C212,COMPARATIVA!$D$3:$K$493,1,0)</f>
        <v>12005261</v>
      </c>
    </row>
    <row r="213" spans="1:8" ht="34.5" thickBot="1" x14ac:dyDescent="0.3">
      <c r="A213" s="3" t="s">
        <v>319</v>
      </c>
      <c r="B213" s="3" t="s">
        <v>257</v>
      </c>
      <c r="C213" s="26">
        <v>12005374</v>
      </c>
      <c r="D213" s="3" t="s">
        <v>266</v>
      </c>
      <c r="E213" s="4" t="s">
        <v>12</v>
      </c>
      <c r="F213" s="6">
        <v>30</v>
      </c>
      <c r="G213" s="7" t="s">
        <v>938</v>
      </c>
      <c r="H213">
        <f>VLOOKUP(C213,COMPARATIVA!$D$3:$K$493,1,0)</f>
        <v>12005374</v>
      </c>
    </row>
    <row r="214" spans="1:8" ht="15.75" thickBot="1" x14ac:dyDescent="0.3">
      <c r="A214" s="3" t="s">
        <v>319</v>
      </c>
      <c r="B214" s="3" t="s">
        <v>257</v>
      </c>
      <c r="C214" s="26">
        <v>12005738</v>
      </c>
      <c r="D214" s="3" t="s">
        <v>267</v>
      </c>
      <c r="E214" s="4" t="s">
        <v>12</v>
      </c>
      <c r="F214" s="6">
        <v>27</v>
      </c>
      <c r="G214" s="7" t="s">
        <v>938</v>
      </c>
      <c r="H214">
        <f>VLOOKUP(C214,COMPARATIVA!$D$3:$K$493,1,0)</f>
        <v>12005738</v>
      </c>
    </row>
    <row r="215" spans="1:8" ht="15.75" thickBot="1" x14ac:dyDescent="0.3">
      <c r="A215" s="3" t="s">
        <v>319</v>
      </c>
      <c r="B215" s="3" t="s">
        <v>257</v>
      </c>
      <c r="C215" s="26">
        <v>12005799</v>
      </c>
      <c r="D215" s="3" t="s">
        <v>268</v>
      </c>
      <c r="E215" s="4" t="s">
        <v>12</v>
      </c>
      <c r="F215" s="4">
        <v>28</v>
      </c>
      <c r="G215" s="5" t="s">
        <v>938</v>
      </c>
      <c r="H215">
        <f>VLOOKUP(C215,COMPARATIVA!$D$3:$K$493,1,0)</f>
        <v>12005799</v>
      </c>
    </row>
    <row r="216" spans="1:8" ht="34.5" thickBot="1" x14ac:dyDescent="0.3">
      <c r="A216" s="3" t="s">
        <v>319</v>
      </c>
      <c r="B216" s="3" t="s">
        <v>257</v>
      </c>
      <c r="C216" s="26">
        <v>12005881</v>
      </c>
      <c r="D216" s="3" t="s">
        <v>269</v>
      </c>
      <c r="E216" s="4" t="s">
        <v>8</v>
      </c>
      <c r="F216" s="4" t="s">
        <v>938</v>
      </c>
      <c r="G216" s="5">
        <v>311</v>
      </c>
      <c r="H216">
        <f>VLOOKUP(C216,COMPARATIVA!$D$3:$K$493,1,0)</f>
        <v>12005881</v>
      </c>
    </row>
    <row r="217" spans="1:8" ht="57" thickBot="1" x14ac:dyDescent="0.3">
      <c r="A217" s="3" t="s">
        <v>319</v>
      </c>
      <c r="B217" s="3" t="s">
        <v>257</v>
      </c>
      <c r="C217" s="26">
        <v>12006056</v>
      </c>
      <c r="D217" s="3" t="s">
        <v>270</v>
      </c>
      <c r="E217" s="4" t="s">
        <v>8</v>
      </c>
      <c r="F217" s="4">
        <v>7</v>
      </c>
      <c r="G217" s="5" t="s">
        <v>938</v>
      </c>
      <c r="H217">
        <f>VLOOKUP(C217,COMPARATIVA!$D$3:$K$493,1,0)</f>
        <v>12006056</v>
      </c>
    </row>
    <row r="218" spans="1:8" ht="34.5" thickBot="1" x14ac:dyDescent="0.3">
      <c r="A218" s="3" t="s">
        <v>319</v>
      </c>
      <c r="B218" s="3" t="s">
        <v>257</v>
      </c>
      <c r="C218" s="26">
        <v>12008338</v>
      </c>
      <c r="D218" s="3" t="s">
        <v>271</v>
      </c>
      <c r="E218" s="4" t="s">
        <v>8</v>
      </c>
      <c r="F218" s="6" t="s">
        <v>938</v>
      </c>
      <c r="G218" s="7">
        <v>53</v>
      </c>
      <c r="H218">
        <f>VLOOKUP(C218,COMPARATIVA!$D$3:$K$493,1,0)</f>
        <v>12008338</v>
      </c>
    </row>
    <row r="219" spans="1:8" ht="23.25" thickBot="1" x14ac:dyDescent="0.3">
      <c r="A219" s="3" t="s">
        <v>319</v>
      </c>
      <c r="B219" s="3" t="s">
        <v>275</v>
      </c>
      <c r="C219" s="26">
        <v>12005556</v>
      </c>
      <c r="D219" s="3" t="s">
        <v>276</v>
      </c>
      <c r="E219" s="4" t="s">
        <v>8</v>
      </c>
      <c r="F219" s="6">
        <v>11</v>
      </c>
      <c r="G219" s="7" t="s">
        <v>938</v>
      </c>
      <c r="H219">
        <f>VLOOKUP(C219,COMPARATIVA!$D$3:$K$493,1,0)</f>
        <v>12005556</v>
      </c>
    </row>
    <row r="220" spans="1:8" ht="57" thickBot="1" x14ac:dyDescent="0.3">
      <c r="A220" s="3" t="s">
        <v>319</v>
      </c>
      <c r="B220" s="3" t="s">
        <v>279</v>
      </c>
      <c r="C220" s="26">
        <v>12005571</v>
      </c>
      <c r="D220" s="3" t="s">
        <v>280</v>
      </c>
      <c r="E220" s="4" t="s">
        <v>8</v>
      </c>
      <c r="F220" s="4">
        <v>6</v>
      </c>
      <c r="G220" s="5" t="s">
        <v>938</v>
      </c>
      <c r="H220">
        <f>VLOOKUP(C220,COMPARATIVA!$D$3:$K$493,1,0)</f>
        <v>12005571</v>
      </c>
    </row>
    <row r="221" spans="1:8" ht="15.75" thickBot="1" x14ac:dyDescent="0.3">
      <c r="A221" s="3" t="s">
        <v>319</v>
      </c>
      <c r="B221" s="3" t="s">
        <v>281</v>
      </c>
      <c r="C221" s="26">
        <v>12001903</v>
      </c>
      <c r="D221" s="3" t="s">
        <v>282</v>
      </c>
      <c r="E221" s="4" t="s">
        <v>8</v>
      </c>
      <c r="F221" s="4">
        <v>8</v>
      </c>
      <c r="G221" s="5" t="s">
        <v>938</v>
      </c>
      <c r="H221">
        <f>VLOOKUP(C221,COMPARATIVA!$D$3:$K$493,1,0)</f>
        <v>12001903</v>
      </c>
    </row>
    <row r="222" spans="1:8" ht="34.5" thickBot="1" x14ac:dyDescent="0.3">
      <c r="A222" s="3" t="s">
        <v>319</v>
      </c>
      <c r="B222" s="3" t="s">
        <v>281</v>
      </c>
      <c r="C222" s="26">
        <v>12004874</v>
      </c>
      <c r="D222" s="3" t="s">
        <v>283</v>
      </c>
      <c r="E222" s="4" t="s">
        <v>8</v>
      </c>
      <c r="F222" s="6" t="s">
        <v>938</v>
      </c>
      <c r="G222" s="7">
        <v>90</v>
      </c>
      <c r="H222" t="e">
        <f>VLOOKUP(C222,COMPARATIVA!$D$3:$K$493,1,0)</f>
        <v>#N/A</v>
      </c>
    </row>
    <row r="223" spans="1:8" ht="23.25" thickBot="1" x14ac:dyDescent="0.3">
      <c r="A223" s="3" t="s">
        <v>319</v>
      </c>
      <c r="B223" s="3" t="s">
        <v>284</v>
      </c>
      <c r="C223" s="26">
        <v>12005601</v>
      </c>
      <c r="D223" s="3" t="s">
        <v>285</v>
      </c>
      <c r="E223" s="4" t="s">
        <v>12</v>
      </c>
      <c r="F223" s="4">
        <v>61</v>
      </c>
      <c r="G223" s="5" t="s">
        <v>938</v>
      </c>
      <c r="H223">
        <f>VLOOKUP(C223,COMPARATIVA!$D$3:$K$493,1,0)</f>
        <v>12005601</v>
      </c>
    </row>
    <row r="224" spans="1:8" ht="23.25" thickBot="1" x14ac:dyDescent="0.3">
      <c r="A224" s="3" t="s">
        <v>319</v>
      </c>
      <c r="B224" s="3" t="s">
        <v>286</v>
      </c>
      <c r="C224" s="26">
        <v>12004886</v>
      </c>
      <c r="D224" s="3" t="s">
        <v>287</v>
      </c>
      <c r="E224" s="4" t="s">
        <v>10</v>
      </c>
      <c r="F224" s="6" t="s">
        <v>938</v>
      </c>
      <c r="G224" s="7">
        <v>800</v>
      </c>
      <c r="H224">
        <f>VLOOKUP(C224,COMPARATIVA!$D$3:$K$493,1,0)</f>
        <v>12004886</v>
      </c>
    </row>
    <row r="225" spans="1:8" ht="23.25" thickBot="1" x14ac:dyDescent="0.3">
      <c r="A225" s="3" t="s">
        <v>319</v>
      </c>
      <c r="B225" s="3" t="s">
        <v>286</v>
      </c>
      <c r="C225" s="26">
        <v>12005593</v>
      </c>
      <c r="D225" s="3" t="s">
        <v>288</v>
      </c>
      <c r="E225" s="4" t="s">
        <v>12</v>
      </c>
      <c r="F225" s="4">
        <v>50</v>
      </c>
      <c r="G225" s="5" t="s">
        <v>938</v>
      </c>
      <c r="H225">
        <f>VLOOKUP(C225,COMPARATIVA!$D$3:$K$493,1,0)</f>
        <v>12005593</v>
      </c>
    </row>
    <row r="226" spans="1:8" ht="45.75" thickBot="1" x14ac:dyDescent="0.3">
      <c r="A226" s="3" t="s">
        <v>319</v>
      </c>
      <c r="B226" s="3" t="s">
        <v>286</v>
      </c>
      <c r="C226" s="26">
        <v>12005741</v>
      </c>
      <c r="D226" s="3" t="s">
        <v>289</v>
      </c>
      <c r="E226" s="4" t="s">
        <v>8</v>
      </c>
      <c r="F226" s="4">
        <v>17</v>
      </c>
      <c r="G226" s="5" t="s">
        <v>938</v>
      </c>
      <c r="H226">
        <f>VLOOKUP(C226,COMPARATIVA!$D$3:$K$493,1,0)</f>
        <v>12005741</v>
      </c>
    </row>
    <row r="227" spans="1:8" ht="23.25" thickBot="1" x14ac:dyDescent="0.3">
      <c r="A227" s="3" t="s">
        <v>319</v>
      </c>
      <c r="B227" s="3" t="s">
        <v>925</v>
      </c>
      <c r="C227" s="26">
        <v>12006214</v>
      </c>
      <c r="D227" s="3" t="s">
        <v>290</v>
      </c>
      <c r="E227" s="4" t="s">
        <v>10</v>
      </c>
      <c r="F227" s="4">
        <v>16</v>
      </c>
      <c r="G227" s="5" t="s">
        <v>938</v>
      </c>
      <c r="H227">
        <f>VLOOKUP(C227,COMPARATIVA!$D$3:$K$493,1,0)</f>
        <v>12006214</v>
      </c>
    </row>
    <row r="228" spans="1:8" ht="23.25" thickBot="1" x14ac:dyDescent="0.3">
      <c r="A228" s="3" t="s">
        <v>319</v>
      </c>
      <c r="B228" s="3" t="s">
        <v>926</v>
      </c>
      <c r="C228" s="26">
        <v>12005520</v>
      </c>
      <c r="D228" s="3" t="s">
        <v>291</v>
      </c>
      <c r="E228" s="4" t="s">
        <v>10</v>
      </c>
      <c r="F228" s="4">
        <v>14</v>
      </c>
      <c r="G228" s="5" t="s">
        <v>938</v>
      </c>
      <c r="H228">
        <f>VLOOKUP(C228,COMPARATIVA!$D$3:$K$493,1,0)</f>
        <v>12005520</v>
      </c>
    </row>
    <row r="229" spans="1:8" ht="15.75" thickBot="1" x14ac:dyDescent="0.3">
      <c r="A229" s="3" t="s">
        <v>319</v>
      </c>
      <c r="B229" s="3" t="s">
        <v>292</v>
      </c>
      <c r="C229" s="26">
        <v>12004400</v>
      </c>
      <c r="D229" s="3" t="s">
        <v>293</v>
      </c>
      <c r="E229" s="4" t="s">
        <v>10</v>
      </c>
      <c r="F229" s="4">
        <v>22</v>
      </c>
      <c r="G229" s="5" t="s">
        <v>938</v>
      </c>
      <c r="H229">
        <f>VLOOKUP(C229,COMPARATIVA!$D$3:$K$493,1,0)</f>
        <v>12004400</v>
      </c>
    </row>
    <row r="230" spans="1:8" ht="34.5" thickBot="1" x14ac:dyDescent="0.3">
      <c r="A230" s="3" t="s">
        <v>319</v>
      </c>
      <c r="B230" s="3" t="s">
        <v>294</v>
      </c>
      <c r="C230" s="26">
        <v>12002270</v>
      </c>
      <c r="D230" s="3" t="s">
        <v>295</v>
      </c>
      <c r="E230" s="4" t="s">
        <v>10</v>
      </c>
      <c r="F230" s="4">
        <v>23</v>
      </c>
      <c r="G230" s="5" t="s">
        <v>938</v>
      </c>
      <c r="H230">
        <f>VLOOKUP(C230,COMPARATIVA!$D$3:$K$493,1,0)</f>
        <v>12002270</v>
      </c>
    </row>
    <row r="231" spans="1:8" ht="23.25" thickBot="1" x14ac:dyDescent="0.3">
      <c r="A231" s="3" t="s">
        <v>319</v>
      </c>
      <c r="B231" s="3" t="s">
        <v>294</v>
      </c>
      <c r="C231" s="26">
        <v>12003663</v>
      </c>
      <c r="D231" s="3" t="s">
        <v>296</v>
      </c>
      <c r="E231" s="4" t="s">
        <v>12</v>
      </c>
      <c r="F231" s="4">
        <v>27</v>
      </c>
      <c r="G231" s="5" t="s">
        <v>938</v>
      </c>
      <c r="H231">
        <f>VLOOKUP(C231,COMPARATIVA!$D$3:$K$493,1,0)</f>
        <v>12003663</v>
      </c>
    </row>
    <row r="232" spans="1:8" ht="45.75" thickBot="1" x14ac:dyDescent="0.3">
      <c r="A232" s="3" t="s">
        <v>319</v>
      </c>
      <c r="B232" s="3" t="s">
        <v>294</v>
      </c>
      <c r="C232" s="26">
        <v>12004898</v>
      </c>
      <c r="D232" s="3" t="s">
        <v>297</v>
      </c>
      <c r="E232" s="4" t="s">
        <v>10</v>
      </c>
      <c r="F232" s="6" t="s">
        <v>938</v>
      </c>
      <c r="G232" s="7">
        <v>994</v>
      </c>
      <c r="H232">
        <f>VLOOKUP(C232,COMPARATIVA!$D$3:$K$493,1,0)</f>
        <v>12004898</v>
      </c>
    </row>
    <row r="233" spans="1:8" ht="15.75" thickBot="1" x14ac:dyDescent="0.3">
      <c r="A233" s="3" t="s">
        <v>319</v>
      </c>
      <c r="B233" s="3" t="s">
        <v>298</v>
      </c>
      <c r="C233" s="26">
        <v>12005532</v>
      </c>
      <c r="D233" s="3" t="s">
        <v>299</v>
      </c>
      <c r="E233" s="4" t="s">
        <v>10</v>
      </c>
      <c r="F233" s="4">
        <v>14</v>
      </c>
      <c r="G233" s="5" t="s">
        <v>938</v>
      </c>
      <c r="H233">
        <f>VLOOKUP(C233,COMPARATIVA!$D$3:$K$493,1,0)</f>
        <v>12005532</v>
      </c>
    </row>
    <row r="234" spans="1:8" ht="23.25" thickBot="1" x14ac:dyDescent="0.3">
      <c r="A234" s="3" t="s">
        <v>319</v>
      </c>
      <c r="B234" s="3" t="s">
        <v>300</v>
      </c>
      <c r="C234" s="26">
        <v>12005544</v>
      </c>
      <c r="D234" s="3" t="s">
        <v>934</v>
      </c>
      <c r="E234" s="4" t="s">
        <v>10</v>
      </c>
      <c r="F234" s="4">
        <v>21</v>
      </c>
      <c r="G234" s="5" t="s">
        <v>938</v>
      </c>
      <c r="H234">
        <f>VLOOKUP(C234,COMPARATIVA!$D$3:$K$493,1,0)</f>
        <v>12005544</v>
      </c>
    </row>
    <row r="235" spans="1:8" ht="23.25" thickBot="1" x14ac:dyDescent="0.3">
      <c r="A235" s="3" t="s">
        <v>319</v>
      </c>
      <c r="B235" s="3" t="s">
        <v>301</v>
      </c>
      <c r="C235" s="26">
        <v>12002661</v>
      </c>
      <c r="D235" s="3" t="s">
        <v>302</v>
      </c>
      <c r="E235" s="4" t="s">
        <v>12</v>
      </c>
      <c r="F235" s="4">
        <v>35</v>
      </c>
      <c r="G235" s="5" t="s">
        <v>938</v>
      </c>
      <c r="H235">
        <f>VLOOKUP(C235,COMPARATIVA!$D$3:$K$493,1,0)</f>
        <v>12002661</v>
      </c>
    </row>
    <row r="236" spans="1:8" ht="23.25" thickBot="1" x14ac:dyDescent="0.3">
      <c r="A236" s="3" t="s">
        <v>319</v>
      </c>
      <c r="B236" s="3" t="s">
        <v>301</v>
      </c>
      <c r="C236" s="26">
        <v>12002671</v>
      </c>
      <c r="D236" s="3" t="s">
        <v>303</v>
      </c>
      <c r="E236" s="4" t="s">
        <v>12</v>
      </c>
      <c r="F236" s="4">
        <v>43</v>
      </c>
      <c r="G236" s="5" t="s">
        <v>938</v>
      </c>
      <c r="H236">
        <f>VLOOKUP(C236,COMPARATIVA!$D$3:$K$493,1,0)</f>
        <v>12002671</v>
      </c>
    </row>
    <row r="237" spans="1:8" ht="57" thickBot="1" x14ac:dyDescent="0.3">
      <c r="A237" s="3" t="s">
        <v>319</v>
      </c>
      <c r="B237" s="3" t="s">
        <v>301</v>
      </c>
      <c r="C237" s="26">
        <v>12004412</v>
      </c>
      <c r="D237" s="3" t="s">
        <v>305</v>
      </c>
      <c r="E237" s="4" t="s">
        <v>8</v>
      </c>
      <c r="F237" s="4" t="s">
        <v>938</v>
      </c>
      <c r="G237" s="5">
        <v>419</v>
      </c>
      <c r="H237">
        <f>VLOOKUP(C237,COMPARATIVA!$D$3:$K$493,1,0)</f>
        <v>12004412</v>
      </c>
    </row>
    <row r="238" spans="1:8" ht="34.5" thickBot="1" x14ac:dyDescent="0.3">
      <c r="A238" s="3" t="s">
        <v>319</v>
      </c>
      <c r="B238" s="3" t="s">
        <v>301</v>
      </c>
      <c r="C238" s="26">
        <v>12004904</v>
      </c>
      <c r="D238" s="3" t="s">
        <v>278</v>
      </c>
      <c r="E238" s="4" t="s">
        <v>12</v>
      </c>
      <c r="F238" s="6" t="s">
        <v>938</v>
      </c>
      <c r="G238" s="7">
        <v>1139</v>
      </c>
      <c r="H238">
        <f>VLOOKUP(C238,COMPARATIVA!$D$3:$K$493,1,0)</f>
        <v>12004904</v>
      </c>
    </row>
    <row r="239" spans="1:8" ht="15.75" thickBot="1" x14ac:dyDescent="0.3">
      <c r="A239" s="3" t="s">
        <v>319</v>
      </c>
      <c r="B239" s="3" t="s">
        <v>301</v>
      </c>
      <c r="C239" s="26">
        <v>12005751</v>
      </c>
      <c r="D239" s="3" t="s">
        <v>304</v>
      </c>
      <c r="E239" s="4" t="s">
        <v>12</v>
      </c>
      <c r="F239" s="4">
        <v>31</v>
      </c>
      <c r="G239" s="5" t="s">
        <v>938</v>
      </c>
      <c r="H239">
        <f>VLOOKUP(C239,COMPARATIVA!$D$3:$K$493,1,0)</f>
        <v>12005751</v>
      </c>
    </row>
    <row r="240" spans="1:8" ht="23.25" thickBot="1" x14ac:dyDescent="0.3">
      <c r="A240" s="3" t="s">
        <v>319</v>
      </c>
      <c r="B240" s="3" t="s">
        <v>927</v>
      </c>
      <c r="C240" s="26">
        <v>12005775</v>
      </c>
      <c r="D240" s="3" t="s">
        <v>312</v>
      </c>
      <c r="E240" s="4" t="s">
        <v>8</v>
      </c>
      <c r="F240" s="4">
        <v>7</v>
      </c>
      <c r="G240" s="5" t="s">
        <v>938</v>
      </c>
      <c r="H240">
        <f>VLOOKUP(C240,COMPARATIVA!$D$3:$K$493,1,0)</f>
        <v>12005775</v>
      </c>
    </row>
    <row r="241" spans="1:8" ht="23.25" thickBot="1" x14ac:dyDescent="0.3">
      <c r="A241" s="3" t="s">
        <v>319</v>
      </c>
      <c r="B241" s="3" t="s">
        <v>306</v>
      </c>
      <c r="C241" s="26">
        <v>12002889</v>
      </c>
      <c r="D241" s="3" t="s">
        <v>307</v>
      </c>
      <c r="E241" s="4" t="s">
        <v>12</v>
      </c>
      <c r="F241" s="6">
        <v>49</v>
      </c>
      <c r="G241" s="7" t="s">
        <v>938</v>
      </c>
      <c r="H241">
        <f>VLOOKUP(C241,COMPARATIVA!$D$3:$K$493,1,0)</f>
        <v>12002889</v>
      </c>
    </row>
    <row r="242" spans="1:8" ht="15.75" thickBot="1" x14ac:dyDescent="0.3">
      <c r="A242" s="3" t="s">
        <v>319</v>
      </c>
      <c r="B242" s="3" t="s">
        <v>306</v>
      </c>
      <c r="C242" s="26">
        <v>12003444</v>
      </c>
      <c r="D242" s="3" t="s">
        <v>308</v>
      </c>
      <c r="E242" s="4" t="s">
        <v>12</v>
      </c>
      <c r="F242" s="4">
        <v>44</v>
      </c>
      <c r="G242" s="5" t="s">
        <v>938</v>
      </c>
      <c r="H242">
        <f>VLOOKUP(C242,COMPARATIVA!$D$3:$K$493,1,0)</f>
        <v>12003444</v>
      </c>
    </row>
    <row r="243" spans="1:8" ht="34.5" thickBot="1" x14ac:dyDescent="0.3">
      <c r="A243" s="3" t="s">
        <v>319</v>
      </c>
      <c r="B243" s="3" t="s">
        <v>306</v>
      </c>
      <c r="C243" s="26">
        <v>12003651</v>
      </c>
      <c r="D243" s="8" t="s">
        <v>309</v>
      </c>
      <c r="E243" s="4" t="s">
        <v>8</v>
      </c>
      <c r="F243" s="6" t="s">
        <v>938</v>
      </c>
      <c r="G243" s="7">
        <v>351</v>
      </c>
      <c r="H243">
        <f>VLOOKUP(C243,COMPARATIVA!$D$3:$K$493,1,0)</f>
        <v>12003651</v>
      </c>
    </row>
    <row r="244" spans="1:8" ht="23.25" thickBot="1" x14ac:dyDescent="0.3">
      <c r="A244" s="3" t="s">
        <v>319</v>
      </c>
      <c r="B244" s="3" t="s">
        <v>306</v>
      </c>
      <c r="C244" s="26">
        <v>12005660</v>
      </c>
      <c r="D244" s="3" t="s">
        <v>310</v>
      </c>
      <c r="E244" s="4" t="s">
        <v>12</v>
      </c>
      <c r="F244" s="4">
        <v>35</v>
      </c>
      <c r="G244" s="5" t="s">
        <v>938</v>
      </c>
      <c r="H244">
        <f>VLOOKUP(C244,COMPARATIVA!$D$3:$K$493,1,0)</f>
        <v>12005660</v>
      </c>
    </row>
    <row r="245" spans="1:8" ht="45.75" thickBot="1" x14ac:dyDescent="0.3">
      <c r="A245" s="3" t="s">
        <v>319</v>
      </c>
      <c r="B245" s="3" t="s">
        <v>306</v>
      </c>
      <c r="C245" s="26">
        <v>12007188</v>
      </c>
      <c r="D245" s="3" t="s">
        <v>311</v>
      </c>
      <c r="E245" s="4" t="s">
        <v>12</v>
      </c>
      <c r="F245" s="4" t="s">
        <v>938</v>
      </c>
      <c r="G245" s="5">
        <v>1727</v>
      </c>
      <c r="H245">
        <f>VLOOKUP(C245,COMPARATIVA!$D$3:$K$493,1,0)</f>
        <v>12007188</v>
      </c>
    </row>
    <row r="246" spans="1:8" ht="23.25" thickBot="1" x14ac:dyDescent="0.3">
      <c r="A246" s="3" t="s">
        <v>319</v>
      </c>
      <c r="B246" s="3" t="s">
        <v>313</v>
      </c>
      <c r="C246" s="26">
        <v>12003080</v>
      </c>
      <c r="D246" s="3" t="s">
        <v>314</v>
      </c>
      <c r="E246" s="4" t="s">
        <v>12</v>
      </c>
      <c r="F246" s="4">
        <v>38</v>
      </c>
      <c r="G246" s="5" t="s">
        <v>938</v>
      </c>
      <c r="H246">
        <f>VLOOKUP(C246,COMPARATIVA!$D$3:$K$493,1,0)</f>
        <v>12003080</v>
      </c>
    </row>
    <row r="247" spans="1:8" ht="23.25" thickBot="1" x14ac:dyDescent="0.3">
      <c r="A247" s="3" t="s">
        <v>319</v>
      </c>
      <c r="B247" s="3" t="s">
        <v>313</v>
      </c>
      <c r="C247" s="26">
        <v>12003468</v>
      </c>
      <c r="D247" s="3" t="s">
        <v>315</v>
      </c>
      <c r="E247" s="4" t="s">
        <v>12</v>
      </c>
      <c r="F247" s="6">
        <v>37</v>
      </c>
      <c r="G247" s="7" t="s">
        <v>938</v>
      </c>
      <c r="H247">
        <f>VLOOKUP(C247,COMPARATIVA!$D$3:$K$493,1,0)</f>
        <v>12003468</v>
      </c>
    </row>
    <row r="248" spans="1:8" ht="23.25" thickBot="1" x14ac:dyDescent="0.3">
      <c r="A248" s="3" t="s">
        <v>319</v>
      </c>
      <c r="B248" s="3" t="s">
        <v>313</v>
      </c>
      <c r="C248" s="26">
        <v>12004916</v>
      </c>
      <c r="D248" s="3" t="s">
        <v>316</v>
      </c>
      <c r="E248" s="4" t="s">
        <v>8</v>
      </c>
      <c r="F248" s="4" t="s">
        <v>938</v>
      </c>
      <c r="G248" s="5">
        <v>323</v>
      </c>
      <c r="H248">
        <f>VLOOKUP(C248,COMPARATIVA!$D$3:$K$493,1,0)</f>
        <v>12004916</v>
      </c>
    </row>
    <row r="249" spans="1:8" ht="45.75" thickBot="1" x14ac:dyDescent="0.3">
      <c r="A249" s="3" t="s">
        <v>319</v>
      </c>
      <c r="B249" s="3" t="s">
        <v>313</v>
      </c>
      <c r="C249" s="26">
        <v>12006172</v>
      </c>
      <c r="D249" s="8" t="s">
        <v>317</v>
      </c>
      <c r="E249" s="4" t="s">
        <v>8</v>
      </c>
      <c r="F249" s="6">
        <v>4</v>
      </c>
      <c r="G249" s="7" t="s">
        <v>938</v>
      </c>
      <c r="H249">
        <f>VLOOKUP(C249,COMPARATIVA!$D$3:$K$493,1,0)</f>
        <v>12006172</v>
      </c>
    </row>
    <row r="250" spans="1:8" ht="45.75" thickBot="1" x14ac:dyDescent="0.3">
      <c r="A250" s="3" t="s">
        <v>319</v>
      </c>
      <c r="B250" s="3" t="s">
        <v>313</v>
      </c>
      <c r="C250" s="26">
        <v>12007279</v>
      </c>
      <c r="D250" s="3" t="s">
        <v>318</v>
      </c>
      <c r="E250" s="4" t="s">
        <v>8</v>
      </c>
      <c r="F250" s="6" t="s">
        <v>938</v>
      </c>
      <c r="G250" s="7">
        <v>462</v>
      </c>
      <c r="H250">
        <f>VLOOKUP(C250,COMPARATIVA!$D$3:$K$493,1,0)</f>
        <v>12007279</v>
      </c>
    </row>
    <row r="251" spans="1:8" ht="34.5" thickBot="1" x14ac:dyDescent="0.3">
      <c r="A251" s="3" t="s">
        <v>623</v>
      </c>
      <c r="B251" s="3" t="s">
        <v>320</v>
      </c>
      <c r="C251" s="26">
        <v>46019155</v>
      </c>
      <c r="D251" s="3" t="s">
        <v>321</v>
      </c>
      <c r="E251" s="4" t="s">
        <v>8</v>
      </c>
      <c r="F251" s="4" t="s">
        <v>938</v>
      </c>
      <c r="G251" s="5">
        <v>121</v>
      </c>
      <c r="H251">
        <f>VLOOKUP(C251,COMPARATIVA!$D$3:$K$493,1,0)</f>
        <v>46019155</v>
      </c>
    </row>
    <row r="252" spans="1:8" ht="15.75" thickBot="1" x14ac:dyDescent="0.3">
      <c r="A252" s="3" t="s">
        <v>623</v>
      </c>
      <c r="B252" s="3" t="s">
        <v>320</v>
      </c>
      <c r="C252" s="26">
        <v>46020248</v>
      </c>
      <c r="D252" s="3" t="s">
        <v>322</v>
      </c>
      <c r="E252" s="4" t="s">
        <v>8</v>
      </c>
      <c r="F252" s="4">
        <v>7</v>
      </c>
      <c r="G252" s="5" t="s">
        <v>938</v>
      </c>
      <c r="H252">
        <f>VLOOKUP(C252,COMPARATIVA!$D$3:$K$493,1,0)</f>
        <v>46020248</v>
      </c>
    </row>
    <row r="253" spans="1:8" ht="15.75" thickBot="1" x14ac:dyDescent="0.3">
      <c r="A253" s="3" t="s">
        <v>623</v>
      </c>
      <c r="B253" s="3" t="s">
        <v>323</v>
      </c>
      <c r="C253" s="26">
        <v>46022099</v>
      </c>
      <c r="D253" s="3" t="s">
        <v>324</v>
      </c>
      <c r="E253" s="4" t="s">
        <v>8</v>
      </c>
      <c r="F253" s="4">
        <v>10</v>
      </c>
      <c r="G253" s="5" t="s">
        <v>938</v>
      </c>
      <c r="H253">
        <f>VLOOKUP(C253,COMPARATIVA!$D$3:$K$493,1,0)</f>
        <v>46022099</v>
      </c>
    </row>
    <row r="254" spans="1:8" ht="34.5" thickBot="1" x14ac:dyDescent="0.3">
      <c r="A254" s="3" t="s">
        <v>623</v>
      </c>
      <c r="B254" s="3" t="s">
        <v>325</v>
      </c>
      <c r="C254" s="26">
        <v>46000161</v>
      </c>
      <c r="D254" s="3" t="s">
        <v>326</v>
      </c>
      <c r="E254" s="4" t="s">
        <v>12</v>
      </c>
      <c r="F254" s="6">
        <v>28</v>
      </c>
      <c r="G254" s="7" t="s">
        <v>938</v>
      </c>
      <c r="H254">
        <f>VLOOKUP(C254,COMPARATIVA!$D$3:$K$493,1,0)</f>
        <v>46000161</v>
      </c>
    </row>
    <row r="255" spans="1:8" ht="34.5" thickBot="1" x14ac:dyDescent="0.3">
      <c r="A255" s="3" t="s">
        <v>623</v>
      </c>
      <c r="B255" s="3" t="s">
        <v>325</v>
      </c>
      <c r="C255" s="26">
        <v>46019167</v>
      </c>
      <c r="D255" s="3" t="s">
        <v>327</v>
      </c>
      <c r="E255" s="4" t="s">
        <v>10</v>
      </c>
      <c r="F255" s="4" t="s">
        <v>938</v>
      </c>
      <c r="G255" s="5">
        <v>625</v>
      </c>
      <c r="H255">
        <f>VLOOKUP(C255,COMPARATIVA!$D$3:$K$493,1,0)</f>
        <v>46019167</v>
      </c>
    </row>
    <row r="256" spans="1:8" ht="23.25" thickBot="1" x14ac:dyDescent="0.3">
      <c r="A256" s="3" t="s">
        <v>623</v>
      </c>
      <c r="B256" s="3" t="s">
        <v>325</v>
      </c>
      <c r="C256" s="26">
        <v>46023225</v>
      </c>
      <c r="D256" s="3" t="s">
        <v>328</v>
      </c>
      <c r="E256" s="4" t="s">
        <v>10</v>
      </c>
      <c r="F256" s="4">
        <v>20</v>
      </c>
      <c r="G256" s="5" t="s">
        <v>938</v>
      </c>
      <c r="H256">
        <f>VLOOKUP(C256,COMPARATIVA!$D$3:$K$493,1,0)</f>
        <v>46023225</v>
      </c>
    </row>
    <row r="257" spans="1:8" ht="23.25" thickBot="1" x14ac:dyDescent="0.3">
      <c r="A257" s="3" t="s">
        <v>623</v>
      </c>
      <c r="B257" s="3" t="s">
        <v>329</v>
      </c>
      <c r="C257" s="26">
        <v>46000213</v>
      </c>
      <c r="D257" s="3" t="s">
        <v>330</v>
      </c>
      <c r="E257" s="4" t="s">
        <v>12</v>
      </c>
      <c r="F257" s="4">
        <v>32</v>
      </c>
      <c r="G257" s="5" t="s">
        <v>938</v>
      </c>
      <c r="H257">
        <f>VLOOKUP(C257,COMPARATIVA!$D$3:$K$493,1,0)</f>
        <v>46000213</v>
      </c>
    </row>
    <row r="258" spans="1:8" ht="15.75" thickBot="1" x14ac:dyDescent="0.3">
      <c r="A258" s="3" t="s">
        <v>623</v>
      </c>
      <c r="B258" s="3" t="s">
        <v>331</v>
      </c>
      <c r="C258" s="26">
        <v>46022831</v>
      </c>
      <c r="D258" s="3" t="s">
        <v>332</v>
      </c>
      <c r="E258" s="4" t="s">
        <v>12</v>
      </c>
      <c r="F258" s="4">
        <v>41</v>
      </c>
      <c r="G258" s="5" t="s">
        <v>938</v>
      </c>
      <c r="H258">
        <f>VLOOKUP(C258,COMPARATIVA!$D$3:$K$493,1,0)</f>
        <v>46022831</v>
      </c>
    </row>
    <row r="259" spans="1:8" ht="15.75" thickBot="1" x14ac:dyDescent="0.3">
      <c r="A259" s="3" t="s">
        <v>623</v>
      </c>
      <c r="B259" s="3" t="s">
        <v>333</v>
      </c>
      <c r="C259" s="26">
        <v>46022841</v>
      </c>
      <c r="D259" s="3" t="s">
        <v>334</v>
      </c>
      <c r="E259" s="4" t="s">
        <v>10</v>
      </c>
      <c r="F259" s="4">
        <v>21</v>
      </c>
      <c r="G259" s="5" t="s">
        <v>938</v>
      </c>
      <c r="H259">
        <f>VLOOKUP(C259,COMPARATIVA!$D$3:$K$493,1,0)</f>
        <v>46022841</v>
      </c>
    </row>
    <row r="260" spans="1:8" ht="23.25" thickBot="1" x14ac:dyDescent="0.3">
      <c r="A260" s="3" t="s">
        <v>623</v>
      </c>
      <c r="B260" s="3" t="s">
        <v>335</v>
      </c>
      <c r="C260" s="26">
        <v>46021290</v>
      </c>
      <c r="D260" s="3" t="s">
        <v>336</v>
      </c>
      <c r="E260" s="4" t="s">
        <v>12</v>
      </c>
      <c r="F260" s="4">
        <v>30</v>
      </c>
      <c r="G260" s="5" t="s">
        <v>938</v>
      </c>
      <c r="H260">
        <f>VLOOKUP(C260,COMPARATIVA!$D$3:$K$493,1,0)</f>
        <v>46021290</v>
      </c>
    </row>
    <row r="261" spans="1:8" ht="23.25" thickBot="1" x14ac:dyDescent="0.3">
      <c r="A261" s="3" t="s">
        <v>623</v>
      </c>
      <c r="B261" s="3" t="s">
        <v>928</v>
      </c>
      <c r="C261" s="26">
        <v>46014893</v>
      </c>
      <c r="D261" s="3" t="s">
        <v>337</v>
      </c>
      <c r="E261" s="4" t="s">
        <v>12</v>
      </c>
      <c r="F261" s="4">
        <v>33</v>
      </c>
      <c r="G261" s="5" t="s">
        <v>938</v>
      </c>
      <c r="H261">
        <f>VLOOKUP(C261,COMPARATIVA!$D$3:$K$493,1,0)</f>
        <v>46014893</v>
      </c>
    </row>
    <row r="262" spans="1:8" ht="23.25" thickBot="1" x14ac:dyDescent="0.3">
      <c r="A262" s="3" t="s">
        <v>623</v>
      </c>
      <c r="B262" s="3" t="s">
        <v>338</v>
      </c>
      <c r="C262" s="26">
        <v>46024424</v>
      </c>
      <c r="D262" s="3" t="s">
        <v>339</v>
      </c>
      <c r="E262" s="4" t="s">
        <v>10</v>
      </c>
      <c r="F262" s="4">
        <v>17</v>
      </c>
      <c r="G262" s="5" t="s">
        <v>938</v>
      </c>
      <c r="H262">
        <f>VLOOKUP(C262,COMPARATIVA!$D$3:$K$493,1,0)</f>
        <v>46024424</v>
      </c>
    </row>
    <row r="263" spans="1:8" ht="15.75" thickBot="1" x14ac:dyDescent="0.3">
      <c r="A263" s="3" t="s">
        <v>623</v>
      </c>
      <c r="B263" s="3" t="s">
        <v>340</v>
      </c>
      <c r="C263" s="26">
        <v>46021320</v>
      </c>
      <c r="D263" s="3" t="s">
        <v>341</v>
      </c>
      <c r="E263" s="4" t="s">
        <v>10</v>
      </c>
      <c r="F263" s="4">
        <v>20</v>
      </c>
      <c r="G263" s="5" t="s">
        <v>938</v>
      </c>
      <c r="H263">
        <f>VLOOKUP(C263,COMPARATIVA!$D$3:$K$493,1,0)</f>
        <v>46021320</v>
      </c>
    </row>
    <row r="264" spans="1:8" ht="45.75" thickBot="1" x14ac:dyDescent="0.3">
      <c r="A264" s="3" t="s">
        <v>623</v>
      </c>
      <c r="B264" s="3" t="s">
        <v>342</v>
      </c>
      <c r="C264" s="26">
        <v>46024382</v>
      </c>
      <c r="D264" s="3" t="s">
        <v>343</v>
      </c>
      <c r="E264" s="4" t="s">
        <v>8</v>
      </c>
      <c r="F264" s="4">
        <v>13</v>
      </c>
      <c r="G264" s="5" t="s">
        <v>938</v>
      </c>
      <c r="H264">
        <f>VLOOKUP(C264,COMPARATIVA!$D$3:$K$493,1,0)</f>
        <v>46024382</v>
      </c>
    </row>
    <row r="265" spans="1:8" ht="23.25" thickBot="1" x14ac:dyDescent="0.3">
      <c r="A265" s="3" t="s">
        <v>623</v>
      </c>
      <c r="B265" s="3" t="s">
        <v>344</v>
      </c>
      <c r="C265" s="26">
        <v>46016038</v>
      </c>
      <c r="D265" s="3" t="s">
        <v>345</v>
      </c>
      <c r="E265" s="4" t="s">
        <v>12</v>
      </c>
      <c r="F265" s="6">
        <v>53</v>
      </c>
      <c r="G265" s="7" t="s">
        <v>938</v>
      </c>
      <c r="H265">
        <f>VLOOKUP(C265,COMPARATIVA!$D$3:$K$493,1,0)</f>
        <v>46016038</v>
      </c>
    </row>
    <row r="266" spans="1:8" ht="34.5" thickBot="1" x14ac:dyDescent="0.3">
      <c r="A266" s="3" t="s">
        <v>623</v>
      </c>
      <c r="B266" s="3" t="s">
        <v>344</v>
      </c>
      <c r="C266" s="26">
        <v>46019180</v>
      </c>
      <c r="D266" s="3" t="s">
        <v>346</v>
      </c>
      <c r="E266" s="4" t="s">
        <v>10</v>
      </c>
      <c r="F266" s="4" t="s">
        <v>938</v>
      </c>
      <c r="G266" s="5">
        <v>530</v>
      </c>
      <c r="H266">
        <f>VLOOKUP(C266,COMPARATIVA!$D$3:$K$493,1,0)</f>
        <v>46019180</v>
      </c>
    </row>
    <row r="267" spans="1:8" ht="23.25" thickBot="1" x14ac:dyDescent="0.3">
      <c r="A267" s="3" t="s">
        <v>623</v>
      </c>
      <c r="B267" s="3" t="s">
        <v>344</v>
      </c>
      <c r="C267" s="26">
        <v>46020406</v>
      </c>
      <c r="D267" s="3" t="s">
        <v>347</v>
      </c>
      <c r="E267" s="4" t="s">
        <v>10</v>
      </c>
      <c r="F267" s="4">
        <v>20</v>
      </c>
      <c r="G267" s="5" t="s">
        <v>938</v>
      </c>
      <c r="H267">
        <f>VLOOKUP(C267,COMPARATIVA!$D$3:$K$493,1,0)</f>
        <v>46020406</v>
      </c>
    </row>
    <row r="268" spans="1:8" ht="23.25" thickBot="1" x14ac:dyDescent="0.3">
      <c r="A268" s="3" t="s">
        <v>623</v>
      </c>
      <c r="B268" s="3" t="s">
        <v>344</v>
      </c>
      <c r="C268" s="26">
        <v>46022853</v>
      </c>
      <c r="D268" s="3" t="s">
        <v>348</v>
      </c>
      <c r="E268" s="4" t="s">
        <v>10</v>
      </c>
      <c r="F268" s="4">
        <v>21</v>
      </c>
      <c r="G268" s="5" t="s">
        <v>938</v>
      </c>
      <c r="H268">
        <f>VLOOKUP(C268,COMPARATIVA!$D$3:$K$493,1,0)</f>
        <v>46022853</v>
      </c>
    </row>
    <row r="269" spans="1:8" ht="15.75" thickBot="1" x14ac:dyDescent="0.3">
      <c r="A269" s="3" t="s">
        <v>623</v>
      </c>
      <c r="B269" s="3" t="s">
        <v>349</v>
      </c>
      <c r="C269" s="26">
        <v>46016713</v>
      </c>
      <c r="D269" s="3" t="s">
        <v>350</v>
      </c>
      <c r="E269" s="4" t="s">
        <v>12</v>
      </c>
      <c r="F269" s="4">
        <v>25</v>
      </c>
      <c r="G269" s="5" t="s">
        <v>938</v>
      </c>
      <c r="H269">
        <f>VLOOKUP(C269,COMPARATIVA!$D$3:$K$493,1,0)</f>
        <v>46016713</v>
      </c>
    </row>
    <row r="270" spans="1:8" ht="23.25" thickBot="1" x14ac:dyDescent="0.3">
      <c r="A270" s="3" t="s">
        <v>623</v>
      </c>
      <c r="B270" s="3" t="s">
        <v>351</v>
      </c>
      <c r="C270" s="26">
        <v>46001199</v>
      </c>
      <c r="D270" s="3" t="s">
        <v>352</v>
      </c>
      <c r="E270" s="4" t="s">
        <v>10</v>
      </c>
      <c r="F270" s="4">
        <v>21</v>
      </c>
      <c r="G270" s="5" t="s">
        <v>938</v>
      </c>
      <c r="H270">
        <f>VLOOKUP(C270,COMPARATIVA!$D$3:$K$493,1,0)</f>
        <v>46001199</v>
      </c>
    </row>
    <row r="271" spans="1:8" ht="23.25" thickBot="1" x14ac:dyDescent="0.3">
      <c r="A271" s="3" t="s">
        <v>623</v>
      </c>
      <c r="B271" s="3" t="s">
        <v>351</v>
      </c>
      <c r="C271" s="26">
        <v>46001217</v>
      </c>
      <c r="D271" s="3" t="s">
        <v>353</v>
      </c>
      <c r="E271" s="4" t="s">
        <v>12</v>
      </c>
      <c r="F271" s="6">
        <v>29</v>
      </c>
      <c r="G271" s="7" t="s">
        <v>938</v>
      </c>
      <c r="H271">
        <f>VLOOKUP(C271,COMPARATIVA!$D$3:$K$493,1,0)</f>
        <v>46001217</v>
      </c>
    </row>
    <row r="272" spans="1:8" ht="23.25" thickBot="1" x14ac:dyDescent="0.3">
      <c r="A272" s="3" t="s">
        <v>623</v>
      </c>
      <c r="B272" s="3" t="s">
        <v>351</v>
      </c>
      <c r="C272" s="26">
        <v>46019192</v>
      </c>
      <c r="D272" s="3" t="s">
        <v>354</v>
      </c>
      <c r="E272" s="4" t="s">
        <v>10</v>
      </c>
      <c r="F272" s="4" t="s">
        <v>938</v>
      </c>
      <c r="G272" s="5">
        <v>645</v>
      </c>
      <c r="H272">
        <f>VLOOKUP(C272,COMPARATIVA!$D$3:$K$493,1,0)</f>
        <v>46019192</v>
      </c>
    </row>
    <row r="273" spans="1:8" ht="23.25" thickBot="1" x14ac:dyDescent="0.3">
      <c r="A273" s="3" t="s">
        <v>623</v>
      </c>
      <c r="B273" s="3" t="s">
        <v>355</v>
      </c>
      <c r="C273" s="26">
        <v>46020421</v>
      </c>
      <c r="D273" s="3" t="s">
        <v>356</v>
      </c>
      <c r="E273" s="4" t="s">
        <v>10</v>
      </c>
      <c r="F273" s="4">
        <v>24</v>
      </c>
      <c r="G273" s="5" t="s">
        <v>938</v>
      </c>
      <c r="H273">
        <f>VLOOKUP(C273,COMPARATIVA!$D$3:$K$493,1,0)</f>
        <v>46020421</v>
      </c>
    </row>
    <row r="274" spans="1:8" ht="23.25" thickBot="1" x14ac:dyDescent="0.3">
      <c r="A274" s="3" t="s">
        <v>623</v>
      </c>
      <c r="B274" s="3" t="s">
        <v>357</v>
      </c>
      <c r="C274" s="26">
        <v>46022609</v>
      </c>
      <c r="D274" s="3" t="s">
        <v>358</v>
      </c>
      <c r="E274" s="4" t="s">
        <v>12</v>
      </c>
      <c r="F274" s="4">
        <v>27</v>
      </c>
      <c r="G274" s="5" t="s">
        <v>938</v>
      </c>
      <c r="H274">
        <f>VLOOKUP(C274,COMPARATIVA!$D$3:$K$493,1,0)</f>
        <v>46022609</v>
      </c>
    </row>
    <row r="275" spans="1:8" ht="45.75" thickBot="1" x14ac:dyDescent="0.3">
      <c r="A275" s="3" t="s">
        <v>623</v>
      </c>
      <c r="B275" s="3" t="s">
        <v>359</v>
      </c>
      <c r="C275" s="26">
        <v>46022440</v>
      </c>
      <c r="D275" s="3" t="s">
        <v>360</v>
      </c>
      <c r="E275" s="4" t="s">
        <v>8</v>
      </c>
      <c r="F275" s="4">
        <v>4</v>
      </c>
      <c r="G275" s="5" t="s">
        <v>938</v>
      </c>
      <c r="H275">
        <f>VLOOKUP(C275,COMPARATIVA!$D$3:$K$493,1,0)</f>
        <v>46022440</v>
      </c>
    </row>
    <row r="276" spans="1:8" ht="23.25" thickBot="1" x14ac:dyDescent="0.3">
      <c r="A276" s="3" t="s">
        <v>623</v>
      </c>
      <c r="B276" s="3" t="s">
        <v>361</v>
      </c>
      <c r="C276" s="26">
        <v>46000705</v>
      </c>
      <c r="D276" s="3" t="s">
        <v>362</v>
      </c>
      <c r="E276" s="4" t="s">
        <v>12</v>
      </c>
      <c r="F276" s="4">
        <v>31</v>
      </c>
      <c r="G276" s="5" t="s">
        <v>938</v>
      </c>
      <c r="H276">
        <f>VLOOKUP(C276,COMPARATIVA!$D$3:$K$493,1,0)</f>
        <v>46000705</v>
      </c>
    </row>
    <row r="277" spans="1:8" ht="23.25" thickBot="1" x14ac:dyDescent="0.3">
      <c r="A277" s="3" t="s">
        <v>623</v>
      </c>
      <c r="B277" s="3" t="s">
        <v>361</v>
      </c>
      <c r="C277" s="26">
        <v>46000717</v>
      </c>
      <c r="D277" s="3" t="s">
        <v>363</v>
      </c>
      <c r="E277" s="4" t="s">
        <v>10</v>
      </c>
      <c r="F277" s="4">
        <v>23</v>
      </c>
      <c r="G277" s="5" t="s">
        <v>938</v>
      </c>
      <c r="H277">
        <f>VLOOKUP(C277,COMPARATIVA!$D$3:$K$493,1,0)</f>
        <v>46000717</v>
      </c>
    </row>
    <row r="278" spans="1:8" ht="34.5" thickBot="1" x14ac:dyDescent="0.3">
      <c r="A278" s="3" t="s">
        <v>623</v>
      </c>
      <c r="B278" s="3" t="s">
        <v>361</v>
      </c>
      <c r="C278" s="26">
        <v>46000754</v>
      </c>
      <c r="D278" s="3" t="s">
        <v>364</v>
      </c>
      <c r="E278" s="4" t="s">
        <v>12</v>
      </c>
      <c r="F278" s="6">
        <v>30</v>
      </c>
      <c r="G278" s="7" t="s">
        <v>938</v>
      </c>
      <c r="H278">
        <f>VLOOKUP(C278,COMPARATIVA!$D$3:$K$493,1,0)</f>
        <v>46000754</v>
      </c>
    </row>
    <row r="279" spans="1:8" ht="34.5" thickBot="1" x14ac:dyDescent="0.3">
      <c r="A279" s="3" t="s">
        <v>623</v>
      </c>
      <c r="B279" s="3" t="s">
        <v>361</v>
      </c>
      <c r="C279" s="26">
        <v>46018382</v>
      </c>
      <c r="D279" s="3" t="s">
        <v>35</v>
      </c>
      <c r="E279" s="4" t="s">
        <v>12</v>
      </c>
      <c r="F279" s="6" t="s">
        <v>938</v>
      </c>
      <c r="G279" s="7">
        <v>2040</v>
      </c>
      <c r="H279">
        <f>VLOOKUP(C279,COMPARATIVA!$D$3:$K$493,1,0)</f>
        <v>46018382</v>
      </c>
    </row>
    <row r="280" spans="1:8" ht="34.5" thickBot="1" x14ac:dyDescent="0.3">
      <c r="A280" s="3" t="s">
        <v>623</v>
      </c>
      <c r="B280" s="3" t="s">
        <v>361</v>
      </c>
      <c r="C280" s="26">
        <v>46019179</v>
      </c>
      <c r="D280" s="3" t="s">
        <v>327</v>
      </c>
      <c r="E280" s="4" t="s">
        <v>12</v>
      </c>
      <c r="F280" s="4" t="s">
        <v>938</v>
      </c>
      <c r="G280" s="5">
        <v>1157</v>
      </c>
      <c r="H280">
        <f>VLOOKUP(C280,COMPARATIVA!$D$3:$K$493,1,0)</f>
        <v>46019179</v>
      </c>
    </row>
    <row r="281" spans="1:8" ht="15.75" thickBot="1" x14ac:dyDescent="0.3">
      <c r="A281" s="3" t="s">
        <v>623</v>
      </c>
      <c r="B281" s="3" t="s">
        <v>361</v>
      </c>
      <c r="C281" s="26">
        <v>46024953</v>
      </c>
      <c r="D281" s="3" t="s">
        <v>365</v>
      </c>
      <c r="E281" s="4" t="s">
        <v>10</v>
      </c>
      <c r="F281" s="4">
        <v>23</v>
      </c>
      <c r="G281" s="5" t="s">
        <v>938</v>
      </c>
      <c r="H281">
        <f>VLOOKUP(C281,COMPARATIVA!$D$3:$K$493,1,0)</f>
        <v>46024953</v>
      </c>
    </row>
    <row r="282" spans="1:8" ht="23.25" thickBot="1" x14ac:dyDescent="0.3">
      <c r="A282" s="3" t="s">
        <v>623</v>
      </c>
      <c r="B282" s="3" t="s">
        <v>366</v>
      </c>
      <c r="C282" s="26">
        <v>46015733</v>
      </c>
      <c r="D282" s="3" t="s">
        <v>367</v>
      </c>
      <c r="E282" s="4" t="s">
        <v>10</v>
      </c>
      <c r="F282" s="6">
        <v>16</v>
      </c>
      <c r="G282" s="7" t="s">
        <v>938</v>
      </c>
      <c r="H282">
        <f>VLOOKUP(C282,COMPARATIVA!$D$3:$K$493,1,0)</f>
        <v>46015733</v>
      </c>
    </row>
    <row r="283" spans="1:8" ht="45.75" thickBot="1" x14ac:dyDescent="0.3">
      <c r="A283" s="3" t="s">
        <v>623</v>
      </c>
      <c r="B283" s="3" t="s">
        <v>366</v>
      </c>
      <c r="C283" s="26">
        <v>46019209</v>
      </c>
      <c r="D283" s="3" t="s">
        <v>368</v>
      </c>
      <c r="E283" s="4" t="s">
        <v>8</v>
      </c>
      <c r="F283" s="4" t="s">
        <v>938</v>
      </c>
      <c r="G283" s="5">
        <v>249</v>
      </c>
      <c r="H283">
        <f>VLOOKUP(C283,COMPARATIVA!$D$3:$K$493,1,0)</f>
        <v>46019209</v>
      </c>
    </row>
    <row r="284" spans="1:8" ht="23.25" thickBot="1" x14ac:dyDescent="0.3">
      <c r="A284" s="3" t="s">
        <v>623</v>
      </c>
      <c r="B284" s="3" t="s">
        <v>369</v>
      </c>
      <c r="C284" s="26">
        <v>46020479</v>
      </c>
      <c r="D284" s="3" t="s">
        <v>370</v>
      </c>
      <c r="E284" s="4" t="s">
        <v>12</v>
      </c>
      <c r="F284" s="4">
        <v>35</v>
      </c>
      <c r="G284" s="5" t="s">
        <v>938</v>
      </c>
      <c r="H284">
        <f>VLOOKUP(C284,COMPARATIVA!$D$3:$K$493,1,0)</f>
        <v>46020479</v>
      </c>
    </row>
    <row r="285" spans="1:8" ht="23.25" thickBot="1" x14ac:dyDescent="0.3">
      <c r="A285" s="3" t="s">
        <v>623</v>
      </c>
      <c r="B285" s="3" t="s">
        <v>371</v>
      </c>
      <c r="C285" s="26">
        <v>46020261</v>
      </c>
      <c r="D285" s="3" t="s">
        <v>372</v>
      </c>
      <c r="E285" s="4" t="s">
        <v>10</v>
      </c>
      <c r="F285" s="4">
        <v>17</v>
      </c>
      <c r="G285" s="5" t="s">
        <v>938</v>
      </c>
      <c r="H285">
        <f>VLOOKUP(C285,COMPARATIVA!$D$3:$K$493,1,0)</f>
        <v>46020261</v>
      </c>
    </row>
    <row r="286" spans="1:8" ht="34.5" thickBot="1" x14ac:dyDescent="0.3">
      <c r="A286" s="3" t="s">
        <v>623</v>
      </c>
      <c r="B286" s="3" t="s">
        <v>373</v>
      </c>
      <c r="C286" s="26">
        <v>46026160</v>
      </c>
      <c r="D286" s="3" t="s">
        <v>374</v>
      </c>
      <c r="E286" s="4" t="s">
        <v>12</v>
      </c>
      <c r="F286" s="4">
        <v>26</v>
      </c>
      <c r="G286" s="5" t="s">
        <v>938</v>
      </c>
      <c r="H286">
        <f>VLOOKUP(C286,COMPARATIVA!$D$3:$K$493,1,0)</f>
        <v>46026160</v>
      </c>
    </row>
    <row r="287" spans="1:8" ht="23.25" thickBot="1" x14ac:dyDescent="0.3">
      <c r="A287" s="3" t="s">
        <v>623</v>
      </c>
      <c r="B287" s="3" t="s">
        <v>375</v>
      </c>
      <c r="C287" s="26">
        <v>46016312</v>
      </c>
      <c r="D287" s="3" t="s">
        <v>376</v>
      </c>
      <c r="E287" s="4" t="s">
        <v>10</v>
      </c>
      <c r="F287" s="4">
        <v>16</v>
      </c>
      <c r="G287" s="5" t="s">
        <v>938</v>
      </c>
      <c r="H287">
        <f>VLOOKUP(C287,COMPARATIVA!$D$3:$K$493,1,0)</f>
        <v>46016312</v>
      </c>
    </row>
    <row r="288" spans="1:8" ht="23.25" thickBot="1" x14ac:dyDescent="0.3">
      <c r="A288" s="3" t="s">
        <v>623</v>
      </c>
      <c r="B288" s="3" t="s">
        <v>377</v>
      </c>
      <c r="C288" s="26">
        <v>46020273</v>
      </c>
      <c r="D288" s="3" t="s">
        <v>378</v>
      </c>
      <c r="E288" s="4" t="s">
        <v>10</v>
      </c>
      <c r="F288" s="4">
        <v>17</v>
      </c>
      <c r="G288" s="5" t="s">
        <v>938</v>
      </c>
      <c r="H288">
        <f>VLOOKUP(C288,COMPARATIVA!$D$3:$K$493,1,0)</f>
        <v>46020273</v>
      </c>
    </row>
    <row r="289" spans="1:8" ht="15.75" thickBot="1" x14ac:dyDescent="0.3">
      <c r="A289" s="3" t="s">
        <v>623</v>
      </c>
      <c r="B289" s="3" t="s">
        <v>379</v>
      </c>
      <c r="C289" s="26">
        <v>46022531</v>
      </c>
      <c r="D289" s="3" t="s">
        <v>380</v>
      </c>
      <c r="E289" s="4" t="s">
        <v>12</v>
      </c>
      <c r="F289" s="4">
        <v>25</v>
      </c>
      <c r="G289" s="5" t="s">
        <v>938</v>
      </c>
      <c r="H289">
        <f>VLOOKUP(C289,COMPARATIVA!$D$3:$K$493,1,0)</f>
        <v>46022531</v>
      </c>
    </row>
    <row r="290" spans="1:8" ht="23.25" thickBot="1" x14ac:dyDescent="0.3">
      <c r="A290" s="3" t="s">
        <v>623</v>
      </c>
      <c r="B290" s="3" t="s">
        <v>382</v>
      </c>
      <c r="C290" s="26">
        <v>46017882</v>
      </c>
      <c r="D290" s="3" t="s">
        <v>383</v>
      </c>
      <c r="E290" s="4" t="s">
        <v>12</v>
      </c>
      <c r="F290" s="4">
        <v>47</v>
      </c>
      <c r="G290" s="5" t="s">
        <v>938</v>
      </c>
      <c r="H290">
        <f>VLOOKUP(C290,COMPARATIVA!$D$3:$K$493,1,0)</f>
        <v>46017882</v>
      </c>
    </row>
    <row r="291" spans="1:8" ht="23.25" thickBot="1" x14ac:dyDescent="0.3">
      <c r="A291" s="3" t="s">
        <v>623</v>
      </c>
      <c r="B291" s="3" t="s">
        <v>384</v>
      </c>
      <c r="C291" s="26">
        <v>46020285</v>
      </c>
      <c r="D291" s="3" t="s">
        <v>385</v>
      </c>
      <c r="E291" s="4" t="s">
        <v>8</v>
      </c>
      <c r="F291" s="4">
        <v>11</v>
      </c>
      <c r="G291" s="5" t="s">
        <v>938</v>
      </c>
      <c r="H291">
        <f>VLOOKUP(C291,COMPARATIVA!$D$3:$K$493,1,0)</f>
        <v>46020285</v>
      </c>
    </row>
    <row r="292" spans="1:8" ht="23.25" thickBot="1" x14ac:dyDescent="0.3">
      <c r="A292" s="3" t="s">
        <v>623</v>
      </c>
      <c r="B292" s="3" t="s">
        <v>386</v>
      </c>
      <c r="C292" s="26">
        <v>46002179</v>
      </c>
      <c r="D292" s="3" t="s">
        <v>387</v>
      </c>
      <c r="E292" s="4" t="s">
        <v>12</v>
      </c>
      <c r="F292" s="4">
        <v>35</v>
      </c>
      <c r="G292" s="5" t="s">
        <v>938</v>
      </c>
      <c r="H292">
        <f>VLOOKUP(C292,COMPARATIVA!$D$3:$K$493,1,0)</f>
        <v>46002179</v>
      </c>
    </row>
    <row r="293" spans="1:8" ht="34.5" thickBot="1" x14ac:dyDescent="0.3">
      <c r="A293" s="3" t="s">
        <v>623</v>
      </c>
      <c r="B293" s="3" t="s">
        <v>388</v>
      </c>
      <c r="C293" s="26">
        <v>46017493</v>
      </c>
      <c r="D293" s="3" t="s">
        <v>389</v>
      </c>
      <c r="E293" s="4" t="s">
        <v>10</v>
      </c>
      <c r="F293" s="4">
        <v>15</v>
      </c>
      <c r="G293" s="5" t="s">
        <v>938</v>
      </c>
      <c r="H293">
        <f>VLOOKUP(C293,COMPARATIVA!$D$3:$K$493,1,0)</f>
        <v>46017493</v>
      </c>
    </row>
    <row r="294" spans="1:8" ht="23.25" thickBot="1" x14ac:dyDescent="0.3">
      <c r="A294" s="3" t="s">
        <v>623</v>
      </c>
      <c r="B294" s="3" t="s">
        <v>388</v>
      </c>
      <c r="C294" s="26">
        <v>46017501</v>
      </c>
      <c r="D294" s="3" t="s">
        <v>390</v>
      </c>
      <c r="E294" s="4" t="s">
        <v>12</v>
      </c>
      <c r="F294" s="4">
        <v>40</v>
      </c>
      <c r="G294" s="5" t="s">
        <v>938</v>
      </c>
      <c r="H294">
        <f>VLOOKUP(C294,COMPARATIVA!$D$3:$K$493,1,0)</f>
        <v>46017501</v>
      </c>
    </row>
    <row r="295" spans="1:8" ht="15.75" thickBot="1" x14ac:dyDescent="0.3">
      <c r="A295" s="3" t="s">
        <v>623</v>
      </c>
      <c r="B295" s="3" t="s">
        <v>388</v>
      </c>
      <c r="C295" s="26">
        <v>46022865</v>
      </c>
      <c r="D295" s="3" t="s">
        <v>391</v>
      </c>
      <c r="E295" s="4" t="s">
        <v>10</v>
      </c>
      <c r="F295" s="4">
        <v>21</v>
      </c>
      <c r="G295" s="5" t="s">
        <v>938</v>
      </c>
      <c r="H295">
        <f>VLOOKUP(C295,COMPARATIVA!$D$3:$K$493,1,0)</f>
        <v>46022865</v>
      </c>
    </row>
    <row r="296" spans="1:8" ht="45.75" thickBot="1" x14ac:dyDescent="0.3">
      <c r="A296" s="3" t="s">
        <v>623</v>
      </c>
      <c r="B296" s="3" t="s">
        <v>388</v>
      </c>
      <c r="C296" s="26">
        <v>46024801</v>
      </c>
      <c r="D296" s="3" t="s">
        <v>392</v>
      </c>
      <c r="E296" s="4" t="s">
        <v>8</v>
      </c>
      <c r="F296" s="4">
        <v>16</v>
      </c>
      <c r="G296" s="5" t="s">
        <v>938</v>
      </c>
      <c r="H296">
        <f>VLOOKUP(C296,COMPARATIVA!$D$3:$K$493,1,0)</f>
        <v>46024801</v>
      </c>
    </row>
    <row r="297" spans="1:8" ht="23.25" thickBot="1" x14ac:dyDescent="0.3">
      <c r="A297" s="3" t="s">
        <v>623</v>
      </c>
      <c r="B297" s="3" t="s">
        <v>394</v>
      </c>
      <c r="C297" s="26">
        <v>46002571</v>
      </c>
      <c r="D297" s="3" t="s">
        <v>395</v>
      </c>
      <c r="E297" s="4" t="s">
        <v>10</v>
      </c>
      <c r="F297" s="4">
        <v>19</v>
      </c>
      <c r="G297" s="5" t="s">
        <v>938</v>
      </c>
      <c r="H297">
        <f>VLOOKUP(C297,COMPARATIVA!$D$3:$K$493,1,0)</f>
        <v>46002571</v>
      </c>
    </row>
    <row r="298" spans="1:8" ht="23.25" thickBot="1" x14ac:dyDescent="0.3">
      <c r="A298" s="3" t="s">
        <v>623</v>
      </c>
      <c r="B298" s="3" t="s">
        <v>394</v>
      </c>
      <c r="C298" s="26">
        <v>46020480</v>
      </c>
      <c r="D298" s="3" t="s">
        <v>396</v>
      </c>
      <c r="E298" s="4" t="s">
        <v>10</v>
      </c>
      <c r="F298" s="4">
        <v>19</v>
      </c>
      <c r="G298" s="5" t="s">
        <v>938</v>
      </c>
      <c r="H298">
        <f>VLOOKUP(C298,COMPARATIVA!$D$3:$K$493,1,0)</f>
        <v>46020480</v>
      </c>
    </row>
    <row r="299" spans="1:8" ht="45.75" thickBot="1" x14ac:dyDescent="0.3">
      <c r="A299" s="3" t="s">
        <v>623</v>
      </c>
      <c r="B299" s="3" t="s">
        <v>397</v>
      </c>
      <c r="C299" s="26">
        <v>46016877</v>
      </c>
      <c r="D299" s="3" t="s">
        <v>398</v>
      </c>
      <c r="E299" s="4" t="s">
        <v>8</v>
      </c>
      <c r="F299" s="4" t="s">
        <v>938</v>
      </c>
      <c r="G299" s="5">
        <v>471</v>
      </c>
      <c r="H299">
        <f>VLOOKUP(C299,COMPARATIVA!$D$3:$K$493,1,0)</f>
        <v>46016877</v>
      </c>
    </row>
    <row r="300" spans="1:8" ht="34.5" thickBot="1" x14ac:dyDescent="0.3">
      <c r="A300" s="3" t="s">
        <v>623</v>
      </c>
      <c r="B300" s="3" t="s">
        <v>397</v>
      </c>
      <c r="C300" s="26">
        <v>46019210</v>
      </c>
      <c r="D300" s="8" t="s">
        <v>399</v>
      </c>
      <c r="E300" s="4" t="s">
        <v>8</v>
      </c>
      <c r="F300" s="6" t="s">
        <v>938</v>
      </c>
      <c r="G300" s="7">
        <v>129</v>
      </c>
      <c r="H300">
        <f>VLOOKUP(C300,COMPARATIVA!$D$3:$K$493,1,0)</f>
        <v>46019210</v>
      </c>
    </row>
    <row r="301" spans="1:8" ht="23.25" thickBot="1" x14ac:dyDescent="0.3">
      <c r="A301" s="3" t="s">
        <v>623</v>
      </c>
      <c r="B301" s="3" t="s">
        <v>397</v>
      </c>
      <c r="C301" s="26">
        <v>46021629</v>
      </c>
      <c r="D301" s="3" t="s">
        <v>400</v>
      </c>
      <c r="E301" s="4" t="s">
        <v>12</v>
      </c>
      <c r="F301" s="6">
        <v>39</v>
      </c>
      <c r="G301" s="7" t="s">
        <v>938</v>
      </c>
      <c r="H301">
        <f>VLOOKUP(C301,COMPARATIVA!$D$3:$K$493,1,0)</f>
        <v>46021629</v>
      </c>
    </row>
    <row r="302" spans="1:8" ht="15.75" thickBot="1" x14ac:dyDescent="0.3">
      <c r="A302" s="3" t="s">
        <v>623</v>
      </c>
      <c r="B302" s="3" t="s">
        <v>401</v>
      </c>
      <c r="C302" s="26">
        <v>46023523</v>
      </c>
      <c r="D302" s="3" t="s">
        <v>402</v>
      </c>
      <c r="E302" s="4" t="s">
        <v>10</v>
      </c>
      <c r="F302" s="4">
        <v>17</v>
      </c>
      <c r="G302" s="5" t="s">
        <v>938</v>
      </c>
      <c r="H302">
        <f>VLOOKUP(C302,COMPARATIVA!$D$3:$K$493,1,0)</f>
        <v>46023523</v>
      </c>
    </row>
    <row r="303" spans="1:8" ht="34.5" thickBot="1" x14ac:dyDescent="0.3">
      <c r="A303" s="3" t="s">
        <v>623</v>
      </c>
      <c r="B303" s="3" t="s">
        <v>403</v>
      </c>
      <c r="C303" s="26">
        <v>46002775</v>
      </c>
      <c r="D303" s="3" t="s">
        <v>404</v>
      </c>
      <c r="E303" s="4" t="s">
        <v>12</v>
      </c>
      <c r="F303" s="4">
        <v>31</v>
      </c>
      <c r="G303" s="5" t="s">
        <v>938</v>
      </c>
      <c r="H303">
        <f>VLOOKUP(C303,COMPARATIVA!$D$3:$K$493,1,0)</f>
        <v>46002775</v>
      </c>
    </row>
    <row r="304" spans="1:8" ht="23.25" thickBot="1" x14ac:dyDescent="0.3">
      <c r="A304" s="3" t="s">
        <v>623</v>
      </c>
      <c r="B304" s="3" t="s">
        <v>403</v>
      </c>
      <c r="C304" s="26">
        <v>46002787</v>
      </c>
      <c r="D304" s="3" t="s">
        <v>405</v>
      </c>
      <c r="E304" s="4" t="s">
        <v>12</v>
      </c>
      <c r="F304" s="4">
        <v>28</v>
      </c>
      <c r="G304" s="5" t="s">
        <v>938</v>
      </c>
      <c r="H304">
        <f>VLOOKUP(C304,COMPARATIVA!$D$3:$K$493,1,0)</f>
        <v>46002787</v>
      </c>
    </row>
    <row r="305" spans="1:8" ht="34.5" thickBot="1" x14ac:dyDescent="0.3">
      <c r="A305" s="3" t="s">
        <v>623</v>
      </c>
      <c r="B305" s="3" t="s">
        <v>407</v>
      </c>
      <c r="C305" s="26">
        <v>46022129</v>
      </c>
      <c r="D305" s="3" t="s">
        <v>408</v>
      </c>
      <c r="E305" s="4" t="s">
        <v>10</v>
      </c>
      <c r="F305" s="4">
        <v>13</v>
      </c>
      <c r="G305" s="5" t="s">
        <v>938</v>
      </c>
      <c r="H305">
        <f>VLOOKUP(C305,COMPARATIVA!$D$3:$K$493,1,0)</f>
        <v>46022129</v>
      </c>
    </row>
    <row r="306" spans="1:8" ht="23.25" thickBot="1" x14ac:dyDescent="0.3">
      <c r="A306" s="3" t="s">
        <v>623</v>
      </c>
      <c r="B306" s="3" t="s">
        <v>409</v>
      </c>
      <c r="C306" s="26">
        <v>46023250</v>
      </c>
      <c r="D306" s="3" t="s">
        <v>410</v>
      </c>
      <c r="E306" s="4" t="s">
        <v>10</v>
      </c>
      <c r="F306" s="4">
        <v>17</v>
      </c>
      <c r="G306" s="5" t="s">
        <v>938</v>
      </c>
      <c r="H306">
        <f>VLOOKUP(C306,COMPARATIVA!$D$3:$K$493,1,0)</f>
        <v>46023250</v>
      </c>
    </row>
    <row r="307" spans="1:8" ht="23.25" thickBot="1" x14ac:dyDescent="0.3">
      <c r="A307" s="3" t="s">
        <v>623</v>
      </c>
      <c r="B307" s="3" t="s">
        <v>411</v>
      </c>
      <c r="C307" s="26">
        <v>46002969</v>
      </c>
      <c r="D307" s="3" t="s">
        <v>412</v>
      </c>
      <c r="E307" s="4" t="s">
        <v>12</v>
      </c>
      <c r="F307" s="4">
        <v>43</v>
      </c>
      <c r="G307" s="5" t="s">
        <v>938</v>
      </c>
      <c r="H307">
        <f>VLOOKUP(C307,COMPARATIVA!$D$3:$K$493,1,0)</f>
        <v>46002969</v>
      </c>
    </row>
    <row r="308" spans="1:8" ht="57" thickBot="1" x14ac:dyDescent="0.3">
      <c r="A308" s="3" t="s">
        <v>623</v>
      </c>
      <c r="B308" s="3" t="s">
        <v>411</v>
      </c>
      <c r="C308" s="26">
        <v>46018199</v>
      </c>
      <c r="D308" s="3" t="s">
        <v>413</v>
      </c>
      <c r="E308" s="4" t="s">
        <v>8</v>
      </c>
      <c r="F308" s="4" t="s">
        <v>938</v>
      </c>
      <c r="G308" s="5">
        <v>438</v>
      </c>
      <c r="H308">
        <f>VLOOKUP(C308,COMPARATIVA!$D$3:$K$493,1,0)</f>
        <v>46018199</v>
      </c>
    </row>
    <row r="309" spans="1:8" ht="23.25" thickBot="1" x14ac:dyDescent="0.3">
      <c r="A309" s="3" t="s">
        <v>623</v>
      </c>
      <c r="B309" s="3" t="s">
        <v>411</v>
      </c>
      <c r="C309" s="26">
        <v>46031672</v>
      </c>
      <c r="D309" s="3" t="s">
        <v>414</v>
      </c>
      <c r="E309" s="4" t="s">
        <v>10</v>
      </c>
      <c r="F309" s="4">
        <v>16</v>
      </c>
      <c r="G309" s="5" t="s">
        <v>938</v>
      </c>
      <c r="H309">
        <f>VLOOKUP(C309,COMPARATIVA!$D$3:$K$493,1,0)</f>
        <v>46031672</v>
      </c>
    </row>
    <row r="310" spans="1:8" ht="15.75" thickBot="1" x14ac:dyDescent="0.3">
      <c r="A310" s="3" t="s">
        <v>623</v>
      </c>
      <c r="B310" s="3" t="s">
        <v>415</v>
      </c>
      <c r="C310" s="26">
        <v>46022130</v>
      </c>
      <c r="D310" s="3" t="s">
        <v>416</v>
      </c>
      <c r="E310" s="4" t="s">
        <v>8</v>
      </c>
      <c r="F310" s="6">
        <v>9</v>
      </c>
      <c r="G310" s="7" t="s">
        <v>938</v>
      </c>
      <c r="H310">
        <f>VLOOKUP(C310,COMPARATIVA!$D$3:$K$493,1,0)</f>
        <v>46022130</v>
      </c>
    </row>
    <row r="311" spans="1:8" ht="23.25" thickBot="1" x14ac:dyDescent="0.3">
      <c r="A311" s="3" t="s">
        <v>623</v>
      </c>
      <c r="B311" s="3" t="s">
        <v>417</v>
      </c>
      <c r="C311" s="26">
        <v>46003512</v>
      </c>
      <c r="D311" s="3" t="s">
        <v>418</v>
      </c>
      <c r="E311" s="4" t="s">
        <v>10</v>
      </c>
      <c r="F311" s="4">
        <v>19</v>
      </c>
      <c r="G311" s="5" t="s">
        <v>938</v>
      </c>
      <c r="H311">
        <f>VLOOKUP(C311,COMPARATIVA!$D$3:$K$493,1,0)</f>
        <v>46003512</v>
      </c>
    </row>
    <row r="312" spans="1:8" ht="45.75" thickBot="1" x14ac:dyDescent="0.3">
      <c r="A312" s="3" t="s">
        <v>623</v>
      </c>
      <c r="B312" s="3" t="s">
        <v>417</v>
      </c>
      <c r="C312" s="26">
        <v>46018761</v>
      </c>
      <c r="D312" s="3" t="s">
        <v>419</v>
      </c>
      <c r="E312" s="4" t="s">
        <v>12</v>
      </c>
      <c r="F312" s="4">
        <v>88</v>
      </c>
      <c r="G312" s="5" t="s">
        <v>938</v>
      </c>
      <c r="H312">
        <f>VLOOKUP(C312,COMPARATIVA!$D$3:$K$493,1,0)</f>
        <v>46018761</v>
      </c>
    </row>
    <row r="313" spans="1:8" ht="15.75" thickBot="1" x14ac:dyDescent="0.3">
      <c r="A313" s="3" t="s">
        <v>623</v>
      </c>
      <c r="B313" s="3" t="s">
        <v>417</v>
      </c>
      <c r="C313" s="26">
        <v>46021630</v>
      </c>
      <c r="D313" s="3" t="s">
        <v>227</v>
      </c>
      <c r="E313" s="4" t="s">
        <v>10</v>
      </c>
      <c r="F313" s="4">
        <v>14</v>
      </c>
      <c r="G313" s="5" t="s">
        <v>938</v>
      </c>
      <c r="H313">
        <f>VLOOKUP(C313,COMPARATIVA!$D$3:$K$493,1,0)</f>
        <v>46021630</v>
      </c>
    </row>
    <row r="314" spans="1:8" ht="45.75" thickBot="1" x14ac:dyDescent="0.3">
      <c r="A314" s="3" t="s">
        <v>623</v>
      </c>
      <c r="B314" s="3" t="s">
        <v>420</v>
      </c>
      <c r="C314" s="26">
        <v>46019246</v>
      </c>
      <c r="D314" s="3" t="s">
        <v>421</v>
      </c>
      <c r="E314" s="4" t="s">
        <v>10</v>
      </c>
      <c r="F314" s="4" t="s">
        <v>938</v>
      </c>
      <c r="G314" s="5">
        <v>671</v>
      </c>
      <c r="H314">
        <f>VLOOKUP(C314,COMPARATIVA!$D$3:$K$493,1,0)</f>
        <v>46019246</v>
      </c>
    </row>
    <row r="315" spans="1:8" ht="15.75" thickBot="1" x14ac:dyDescent="0.3">
      <c r="A315" s="3" t="s">
        <v>623</v>
      </c>
      <c r="B315" s="3" t="s">
        <v>420</v>
      </c>
      <c r="C315" s="26">
        <v>46022211</v>
      </c>
      <c r="D315" s="3" t="s">
        <v>422</v>
      </c>
      <c r="E315" s="4" t="s">
        <v>12</v>
      </c>
      <c r="F315" s="4">
        <v>27</v>
      </c>
      <c r="G315" s="5" t="s">
        <v>938</v>
      </c>
      <c r="H315">
        <f>VLOOKUP(C315,COMPARATIVA!$D$3:$K$493,1,0)</f>
        <v>46022211</v>
      </c>
    </row>
    <row r="316" spans="1:8" ht="23.25" thickBot="1" x14ac:dyDescent="0.3">
      <c r="A316" s="3" t="s">
        <v>623</v>
      </c>
      <c r="B316" s="3" t="s">
        <v>423</v>
      </c>
      <c r="C316" s="26">
        <v>46003408</v>
      </c>
      <c r="D316" s="3" t="s">
        <v>424</v>
      </c>
      <c r="E316" s="4" t="s">
        <v>10</v>
      </c>
      <c r="F316" s="6">
        <v>20</v>
      </c>
      <c r="G316" s="7" t="s">
        <v>938</v>
      </c>
      <c r="H316">
        <f>VLOOKUP(C316,COMPARATIVA!$D$3:$K$493,1,0)</f>
        <v>46003408</v>
      </c>
    </row>
    <row r="317" spans="1:8" ht="57" thickBot="1" x14ac:dyDescent="0.3">
      <c r="A317" s="3" t="s">
        <v>623</v>
      </c>
      <c r="B317" s="3" t="s">
        <v>423</v>
      </c>
      <c r="C317" s="26">
        <v>46017894</v>
      </c>
      <c r="D317" s="3" t="s">
        <v>425</v>
      </c>
      <c r="E317" s="4" t="s">
        <v>8</v>
      </c>
      <c r="F317" s="4" t="s">
        <v>938</v>
      </c>
      <c r="G317" s="5">
        <v>335</v>
      </c>
      <c r="H317">
        <f>VLOOKUP(C317,COMPARATIVA!$D$3:$K$493,1,0)</f>
        <v>46017894</v>
      </c>
    </row>
    <row r="318" spans="1:8" ht="23.25" thickBot="1" x14ac:dyDescent="0.3">
      <c r="A318" s="3" t="s">
        <v>623</v>
      </c>
      <c r="B318" s="3" t="s">
        <v>423</v>
      </c>
      <c r="C318" s="26">
        <v>46020492</v>
      </c>
      <c r="D318" s="3" t="s">
        <v>426</v>
      </c>
      <c r="E318" s="4" t="s">
        <v>10</v>
      </c>
      <c r="F318" s="4">
        <v>20</v>
      </c>
      <c r="G318" s="5" t="s">
        <v>938</v>
      </c>
      <c r="H318">
        <f>VLOOKUP(C318,COMPARATIVA!$D$3:$K$493,1,0)</f>
        <v>46020492</v>
      </c>
    </row>
    <row r="319" spans="1:8" ht="15.75" thickBot="1" x14ac:dyDescent="0.3">
      <c r="A319" s="3" t="s">
        <v>623</v>
      </c>
      <c r="B319" s="3" t="s">
        <v>427</v>
      </c>
      <c r="C319" s="26">
        <v>46022221</v>
      </c>
      <c r="D319" s="3" t="s">
        <v>428</v>
      </c>
      <c r="E319" s="4" t="s">
        <v>12</v>
      </c>
      <c r="F319" s="6">
        <v>40</v>
      </c>
      <c r="G319" s="7" t="s">
        <v>938</v>
      </c>
      <c r="H319">
        <f>VLOOKUP(C319,COMPARATIVA!$D$3:$K$493,1,0)</f>
        <v>46022221</v>
      </c>
    </row>
    <row r="320" spans="1:8" ht="45.75" thickBot="1" x14ac:dyDescent="0.3">
      <c r="A320" s="3" t="s">
        <v>623</v>
      </c>
      <c r="B320" s="3" t="s">
        <v>429</v>
      </c>
      <c r="C320" s="26">
        <v>46019258</v>
      </c>
      <c r="D320" s="3" t="s">
        <v>430</v>
      </c>
      <c r="E320" s="4" t="s">
        <v>8</v>
      </c>
      <c r="F320" s="4" t="s">
        <v>938</v>
      </c>
      <c r="G320" s="5">
        <v>255</v>
      </c>
      <c r="H320">
        <f>VLOOKUP(C320,COMPARATIVA!$D$3:$K$493,1,0)</f>
        <v>46019258</v>
      </c>
    </row>
    <row r="321" spans="1:8" ht="23.25" thickBot="1" x14ac:dyDescent="0.3">
      <c r="A321" s="3" t="s">
        <v>623</v>
      </c>
      <c r="B321" s="3" t="s">
        <v>429</v>
      </c>
      <c r="C321" s="26">
        <v>46020297</v>
      </c>
      <c r="D321" s="3" t="s">
        <v>431</v>
      </c>
      <c r="E321" s="4" t="s">
        <v>10</v>
      </c>
      <c r="F321" s="4">
        <v>21</v>
      </c>
      <c r="G321" s="5" t="s">
        <v>938</v>
      </c>
      <c r="H321">
        <f>VLOOKUP(C321,COMPARATIVA!$D$3:$K$493,1,0)</f>
        <v>46020297</v>
      </c>
    </row>
    <row r="322" spans="1:8" ht="34.5" thickBot="1" x14ac:dyDescent="0.3">
      <c r="A322" s="3" t="s">
        <v>623</v>
      </c>
      <c r="B322" s="3" t="s">
        <v>432</v>
      </c>
      <c r="C322" s="26">
        <v>46023936</v>
      </c>
      <c r="D322" s="3" t="s">
        <v>433</v>
      </c>
      <c r="E322" s="4" t="s">
        <v>12</v>
      </c>
      <c r="F322" s="6">
        <v>28</v>
      </c>
      <c r="G322" s="7" t="s">
        <v>938</v>
      </c>
      <c r="H322">
        <f>VLOOKUP(C322,COMPARATIVA!$D$3:$K$493,1,0)</f>
        <v>46023936</v>
      </c>
    </row>
    <row r="323" spans="1:8" ht="23.25" thickBot="1" x14ac:dyDescent="0.3">
      <c r="A323" s="3" t="s">
        <v>623</v>
      </c>
      <c r="B323" s="3" t="s">
        <v>434</v>
      </c>
      <c r="C323" s="26">
        <v>46004206</v>
      </c>
      <c r="D323" s="3" t="s">
        <v>435</v>
      </c>
      <c r="E323" s="4" t="s">
        <v>10</v>
      </c>
      <c r="F323" s="4">
        <v>22</v>
      </c>
      <c r="G323" s="5" t="s">
        <v>938</v>
      </c>
      <c r="H323">
        <f>VLOOKUP(C323,COMPARATIVA!$D$3:$K$493,1,0)</f>
        <v>46004206</v>
      </c>
    </row>
    <row r="324" spans="1:8" ht="23.25" thickBot="1" x14ac:dyDescent="0.3">
      <c r="A324" s="3" t="s">
        <v>623</v>
      </c>
      <c r="B324" s="3" t="s">
        <v>434</v>
      </c>
      <c r="C324" s="26">
        <v>46004221</v>
      </c>
      <c r="D324" s="3" t="s">
        <v>436</v>
      </c>
      <c r="E324" s="4" t="s">
        <v>12</v>
      </c>
      <c r="F324" s="4">
        <v>42</v>
      </c>
      <c r="G324" s="5" t="s">
        <v>938</v>
      </c>
      <c r="H324">
        <f>VLOOKUP(C324,COMPARATIVA!$D$3:$K$493,1,0)</f>
        <v>46004221</v>
      </c>
    </row>
    <row r="325" spans="1:8" ht="23.25" thickBot="1" x14ac:dyDescent="0.3">
      <c r="A325" s="3" t="s">
        <v>623</v>
      </c>
      <c r="B325" s="3" t="s">
        <v>434</v>
      </c>
      <c r="C325" s="26">
        <v>46015587</v>
      </c>
      <c r="D325" s="3" t="s">
        <v>121</v>
      </c>
      <c r="E325" s="4" t="s">
        <v>12</v>
      </c>
      <c r="F325" s="4">
        <v>72</v>
      </c>
      <c r="G325" s="5" t="s">
        <v>938</v>
      </c>
      <c r="H325">
        <f>VLOOKUP(C325,COMPARATIVA!$D$3:$K$493,1,0)</f>
        <v>46015587</v>
      </c>
    </row>
    <row r="326" spans="1:8" ht="34.5" thickBot="1" x14ac:dyDescent="0.3">
      <c r="A326" s="3" t="s">
        <v>623</v>
      </c>
      <c r="B326" s="3" t="s">
        <v>434</v>
      </c>
      <c r="C326" s="26">
        <v>46018394</v>
      </c>
      <c r="D326" s="3" t="s">
        <v>35</v>
      </c>
      <c r="E326" s="4" t="s">
        <v>12</v>
      </c>
      <c r="F326" s="4" t="s">
        <v>938</v>
      </c>
      <c r="G326" s="5">
        <v>3098</v>
      </c>
      <c r="H326">
        <f>VLOOKUP(C326,COMPARATIVA!$D$3:$K$493,1,0)</f>
        <v>46018394</v>
      </c>
    </row>
    <row r="327" spans="1:8" ht="23.25" thickBot="1" x14ac:dyDescent="0.3">
      <c r="A327" s="3" t="s">
        <v>623</v>
      </c>
      <c r="B327" s="3" t="s">
        <v>434</v>
      </c>
      <c r="C327" s="26">
        <v>46019261</v>
      </c>
      <c r="D327" s="3" t="s">
        <v>354</v>
      </c>
      <c r="E327" s="4" t="s">
        <v>10</v>
      </c>
      <c r="F327" s="4" t="s">
        <v>938</v>
      </c>
      <c r="G327" s="5">
        <v>694</v>
      </c>
      <c r="H327">
        <f>VLOOKUP(C327,COMPARATIVA!$D$3:$K$493,1,0)</f>
        <v>46019261</v>
      </c>
    </row>
    <row r="328" spans="1:8" ht="23.25" thickBot="1" x14ac:dyDescent="0.3">
      <c r="A328" s="3" t="s">
        <v>623</v>
      </c>
      <c r="B328" s="3" t="s">
        <v>434</v>
      </c>
      <c r="C328" s="26">
        <v>46022181</v>
      </c>
      <c r="D328" s="3" t="s">
        <v>438</v>
      </c>
      <c r="E328" s="4" t="s">
        <v>12</v>
      </c>
      <c r="F328" s="6">
        <v>39</v>
      </c>
      <c r="G328" s="7" t="s">
        <v>938</v>
      </c>
      <c r="H328">
        <f>VLOOKUP(C328,COMPARATIVA!$D$3:$K$493,1,0)</f>
        <v>46022181</v>
      </c>
    </row>
    <row r="329" spans="1:8" ht="23.25" thickBot="1" x14ac:dyDescent="0.3">
      <c r="A329" s="3" t="s">
        <v>623</v>
      </c>
      <c r="B329" s="3" t="s">
        <v>437</v>
      </c>
      <c r="C329" s="26">
        <v>46019271</v>
      </c>
      <c r="D329" s="3" t="s">
        <v>228</v>
      </c>
      <c r="E329" s="4" t="s">
        <v>10</v>
      </c>
      <c r="F329" s="6" t="s">
        <v>938</v>
      </c>
      <c r="G329" s="7">
        <v>614</v>
      </c>
      <c r="H329">
        <f>VLOOKUP(C329,COMPARATIVA!$D$3:$K$493,1,0)</f>
        <v>46019271</v>
      </c>
    </row>
    <row r="330" spans="1:8" ht="23.25" thickBot="1" x14ac:dyDescent="0.3">
      <c r="A330" s="3" t="s">
        <v>623</v>
      </c>
      <c r="B330" s="3" t="s">
        <v>439</v>
      </c>
      <c r="C330" s="26">
        <v>46022142</v>
      </c>
      <c r="D330" s="8" t="s">
        <v>440</v>
      </c>
      <c r="E330" s="4" t="s">
        <v>10</v>
      </c>
      <c r="F330" s="6">
        <v>15</v>
      </c>
      <c r="G330" s="7" t="s">
        <v>938</v>
      </c>
      <c r="H330">
        <f>VLOOKUP(C330,COMPARATIVA!$D$3:$K$493,1,0)</f>
        <v>46022142</v>
      </c>
    </row>
    <row r="331" spans="1:8" ht="34.5" thickBot="1" x14ac:dyDescent="0.3">
      <c r="A331" s="3" t="s">
        <v>623</v>
      </c>
      <c r="B331" s="3" t="s">
        <v>441</v>
      </c>
      <c r="C331" s="26">
        <v>46022154</v>
      </c>
      <c r="D331" s="3" t="s">
        <v>442</v>
      </c>
      <c r="E331" s="4" t="s">
        <v>8</v>
      </c>
      <c r="F331" s="4">
        <v>6</v>
      </c>
      <c r="G331" s="5" t="s">
        <v>938</v>
      </c>
      <c r="H331">
        <f>VLOOKUP(C331,COMPARATIVA!$D$3:$K$493,1,0)</f>
        <v>46022154</v>
      </c>
    </row>
    <row r="332" spans="1:8" ht="23.25" thickBot="1" x14ac:dyDescent="0.3">
      <c r="A332" s="3" t="s">
        <v>623</v>
      </c>
      <c r="B332" s="3" t="s">
        <v>443</v>
      </c>
      <c r="C332" s="26">
        <v>46004841</v>
      </c>
      <c r="D332" s="3" t="s">
        <v>444</v>
      </c>
      <c r="E332" s="4" t="s">
        <v>12</v>
      </c>
      <c r="F332" s="4">
        <v>27</v>
      </c>
      <c r="G332" s="5" t="s">
        <v>938</v>
      </c>
      <c r="H332">
        <f>VLOOKUP(C332,COMPARATIVA!$D$3:$K$493,1,0)</f>
        <v>46004841</v>
      </c>
    </row>
    <row r="333" spans="1:8" ht="15.75" thickBot="1" x14ac:dyDescent="0.3">
      <c r="A333" s="3" t="s">
        <v>623</v>
      </c>
      <c r="B333" s="3" t="s">
        <v>443</v>
      </c>
      <c r="C333" s="26">
        <v>46018621</v>
      </c>
      <c r="D333" s="3" t="s">
        <v>445</v>
      </c>
      <c r="E333" s="4" t="s">
        <v>12</v>
      </c>
      <c r="F333" s="4">
        <v>32</v>
      </c>
      <c r="G333" s="5" t="s">
        <v>938</v>
      </c>
      <c r="H333">
        <f>VLOOKUP(C333,COMPARATIVA!$D$3:$K$493,1,0)</f>
        <v>46018621</v>
      </c>
    </row>
    <row r="334" spans="1:8" ht="34.5" thickBot="1" x14ac:dyDescent="0.3">
      <c r="A334" s="3" t="s">
        <v>623</v>
      </c>
      <c r="B334" s="3" t="s">
        <v>443</v>
      </c>
      <c r="C334" s="26">
        <v>46019295</v>
      </c>
      <c r="D334" s="3" t="s">
        <v>446</v>
      </c>
      <c r="E334" s="4" t="s">
        <v>12</v>
      </c>
      <c r="F334" s="4" t="s">
        <v>938</v>
      </c>
      <c r="G334" s="5">
        <v>1552</v>
      </c>
      <c r="H334">
        <f>VLOOKUP(C334,COMPARATIVA!$D$3:$K$493,1,0)</f>
        <v>46019295</v>
      </c>
    </row>
    <row r="335" spans="1:8" ht="34.5" thickBot="1" x14ac:dyDescent="0.3">
      <c r="A335" s="3" t="s">
        <v>623</v>
      </c>
      <c r="B335" s="3" t="s">
        <v>443</v>
      </c>
      <c r="C335" s="26">
        <v>46031313</v>
      </c>
      <c r="D335" s="3" t="s">
        <v>35</v>
      </c>
      <c r="E335" s="4" t="s">
        <v>12</v>
      </c>
      <c r="F335" s="4" t="s">
        <v>938</v>
      </c>
      <c r="G335" s="5">
        <v>1441</v>
      </c>
      <c r="H335">
        <f>VLOOKUP(C335,COMPARATIVA!$D$3:$K$493,1,0)</f>
        <v>46031313</v>
      </c>
    </row>
    <row r="336" spans="1:8" ht="68.25" thickBot="1" x14ac:dyDescent="0.3">
      <c r="A336" s="3" t="s">
        <v>623</v>
      </c>
      <c r="B336" s="3" t="s">
        <v>447</v>
      </c>
      <c r="C336" s="26">
        <v>46022877</v>
      </c>
      <c r="D336" s="3" t="s">
        <v>448</v>
      </c>
      <c r="E336" s="4" t="s">
        <v>8</v>
      </c>
      <c r="F336" s="6">
        <v>7</v>
      </c>
      <c r="G336" s="7" t="s">
        <v>938</v>
      </c>
      <c r="H336">
        <f>VLOOKUP(C336,COMPARATIVA!$D$3:$K$493,1,0)</f>
        <v>46022877</v>
      </c>
    </row>
    <row r="337" spans="1:8" ht="34.5" thickBot="1" x14ac:dyDescent="0.3">
      <c r="A337" s="3" t="s">
        <v>623</v>
      </c>
      <c r="B337" s="3" t="s">
        <v>449</v>
      </c>
      <c r="C337" s="26">
        <v>46005132</v>
      </c>
      <c r="D337" s="3" t="s">
        <v>450</v>
      </c>
      <c r="E337" s="4" t="s">
        <v>12</v>
      </c>
      <c r="F337" s="6">
        <v>25</v>
      </c>
      <c r="G337" s="7" t="s">
        <v>938</v>
      </c>
      <c r="H337">
        <f>VLOOKUP(C337,COMPARATIVA!$D$3:$K$493,1,0)</f>
        <v>46005132</v>
      </c>
    </row>
    <row r="338" spans="1:8" ht="15.75" thickBot="1" x14ac:dyDescent="0.3">
      <c r="A338" s="3" t="s">
        <v>623</v>
      </c>
      <c r="B338" s="3" t="s">
        <v>449</v>
      </c>
      <c r="C338" s="26">
        <v>46017535</v>
      </c>
      <c r="D338" s="3" t="s">
        <v>451</v>
      </c>
      <c r="E338" s="4" t="s">
        <v>12</v>
      </c>
      <c r="F338" s="4">
        <v>31</v>
      </c>
      <c r="G338" s="5" t="s">
        <v>938</v>
      </c>
      <c r="H338">
        <f>VLOOKUP(C338,COMPARATIVA!$D$3:$K$493,1,0)</f>
        <v>46017535</v>
      </c>
    </row>
    <row r="339" spans="1:8" ht="23.25" thickBot="1" x14ac:dyDescent="0.3">
      <c r="A339" s="3" t="s">
        <v>623</v>
      </c>
      <c r="B339" s="3" t="s">
        <v>449</v>
      </c>
      <c r="C339" s="26">
        <v>46019301</v>
      </c>
      <c r="D339" s="3" t="s">
        <v>452</v>
      </c>
      <c r="E339" s="4" t="s">
        <v>10</v>
      </c>
      <c r="F339" s="4" t="s">
        <v>938</v>
      </c>
      <c r="G339" s="5">
        <v>546</v>
      </c>
      <c r="H339">
        <f>VLOOKUP(C339,COMPARATIVA!$D$3:$K$493,1,0)</f>
        <v>46019301</v>
      </c>
    </row>
    <row r="340" spans="1:8" ht="23.25" thickBot="1" x14ac:dyDescent="0.3">
      <c r="A340" s="3" t="s">
        <v>623</v>
      </c>
      <c r="B340" s="3" t="s">
        <v>449</v>
      </c>
      <c r="C340" s="26">
        <v>46022580</v>
      </c>
      <c r="D340" s="3" t="s">
        <v>435</v>
      </c>
      <c r="E340" s="4" t="s">
        <v>10</v>
      </c>
      <c r="F340" s="4">
        <v>21</v>
      </c>
      <c r="G340" s="5" t="s">
        <v>938</v>
      </c>
      <c r="H340">
        <f>VLOOKUP(C340,COMPARATIVA!$D$3:$K$493,1,0)</f>
        <v>46022580</v>
      </c>
    </row>
    <row r="341" spans="1:8" ht="34.5" thickBot="1" x14ac:dyDescent="0.3">
      <c r="A341" s="3" t="s">
        <v>623</v>
      </c>
      <c r="B341" s="3" t="s">
        <v>453</v>
      </c>
      <c r="C341" s="26">
        <v>46022233</v>
      </c>
      <c r="D341" s="3" t="s">
        <v>454</v>
      </c>
      <c r="E341" s="4" t="s">
        <v>12</v>
      </c>
      <c r="F341" s="6">
        <v>39</v>
      </c>
      <c r="G341" s="7" t="s">
        <v>938</v>
      </c>
      <c r="H341">
        <f>VLOOKUP(C341,COMPARATIVA!$D$3:$K$493,1,0)</f>
        <v>46022233</v>
      </c>
    </row>
    <row r="342" spans="1:8" ht="23.25" thickBot="1" x14ac:dyDescent="0.3">
      <c r="A342" s="3" t="s">
        <v>623</v>
      </c>
      <c r="B342" s="3" t="s">
        <v>455</v>
      </c>
      <c r="C342" s="26">
        <v>46022610</v>
      </c>
      <c r="D342" s="3" t="s">
        <v>456</v>
      </c>
      <c r="E342" s="4" t="s">
        <v>10</v>
      </c>
      <c r="F342" s="4">
        <v>17</v>
      </c>
      <c r="G342" s="5" t="s">
        <v>938</v>
      </c>
      <c r="H342">
        <f>VLOOKUP(C342,COMPARATIVA!$D$3:$K$493,1,0)</f>
        <v>46022610</v>
      </c>
    </row>
    <row r="343" spans="1:8" ht="23.25" thickBot="1" x14ac:dyDescent="0.3">
      <c r="A343" s="3" t="s">
        <v>623</v>
      </c>
      <c r="B343" s="3" t="s">
        <v>457</v>
      </c>
      <c r="C343" s="26">
        <v>46018989</v>
      </c>
      <c r="D343" s="3" t="s">
        <v>458</v>
      </c>
      <c r="E343" s="4" t="s">
        <v>10</v>
      </c>
      <c r="F343" s="4">
        <v>18</v>
      </c>
      <c r="G343" s="5" t="s">
        <v>938</v>
      </c>
      <c r="H343">
        <f>VLOOKUP(C343,COMPARATIVA!$D$3:$K$493,1,0)</f>
        <v>46018989</v>
      </c>
    </row>
    <row r="344" spans="1:8" ht="15.75" thickBot="1" x14ac:dyDescent="0.3">
      <c r="A344" s="3" t="s">
        <v>623</v>
      </c>
      <c r="B344" s="3" t="s">
        <v>459</v>
      </c>
      <c r="C344" s="26">
        <v>46016361</v>
      </c>
      <c r="D344" s="3" t="s">
        <v>460</v>
      </c>
      <c r="E344" s="4" t="s">
        <v>10</v>
      </c>
      <c r="F344" s="4">
        <v>23</v>
      </c>
      <c r="G344" s="5" t="s">
        <v>938</v>
      </c>
      <c r="H344">
        <f>VLOOKUP(C344,COMPARATIVA!$D$3:$K$493,1,0)</f>
        <v>46016361</v>
      </c>
    </row>
    <row r="345" spans="1:8" ht="23.25" thickBot="1" x14ac:dyDescent="0.3">
      <c r="A345" s="3" t="s">
        <v>623</v>
      </c>
      <c r="B345" s="3" t="s">
        <v>459</v>
      </c>
      <c r="C345" s="26">
        <v>46017651</v>
      </c>
      <c r="D345" s="3" t="s">
        <v>228</v>
      </c>
      <c r="E345" s="4" t="s">
        <v>10</v>
      </c>
      <c r="F345" s="4" t="s">
        <v>938</v>
      </c>
      <c r="G345" s="5">
        <v>977</v>
      </c>
      <c r="H345">
        <f>VLOOKUP(C345,COMPARATIVA!$D$3:$K$493,1,0)</f>
        <v>46017651</v>
      </c>
    </row>
    <row r="346" spans="1:8" ht="15.75" thickBot="1" x14ac:dyDescent="0.3">
      <c r="A346" s="3" t="s">
        <v>623</v>
      </c>
      <c r="B346" s="3" t="s">
        <v>459</v>
      </c>
      <c r="C346" s="26">
        <v>46019660</v>
      </c>
      <c r="D346" s="3" t="s">
        <v>461</v>
      </c>
      <c r="E346" s="4" t="s">
        <v>12</v>
      </c>
      <c r="F346" s="4">
        <v>35</v>
      </c>
      <c r="G346" s="5" t="s">
        <v>938</v>
      </c>
      <c r="H346">
        <f>VLOOKUP(C346,COMPARATIVA!$D$3:$K$493,1,0)</f>
        <v>46019660</v>
      </c>
    </row>
    <row r="347" spans="1:8" ht="23.25" thickBot="1" x14ac:dyDescent="0.3">
      <c r="A347" s="3" t="s">
        <v>623</v>
      </c>
      <c r="B347" s="3" t="s">
        <v>459</v>
      </c>
      <c r="C347" s="26">
        <v>46022889</v>
      </c>
      <c r="D347" s="3" t="s">
        <v>462</v>
      </c>
      <c r="E347" s="4" t="s">
        <v>10</v>
      </c>
      <c r="F347" s="6">
        <v>20</v>
      </c>
      <c r="G347" s="7" t="s">
        <v>938</v>
      </c>
      <c r="H347">
        <f>VLOOKUP(C347,COMPARATIVA!$D$3:$K$493,1,0)</f>
        <v>46022889</v>
      </c>
    </row>
    <row r="348" spans="1:8" ht="23.25" thickBot="1" x14ac:dyDescent="0.3">
      <c r="A348" s="3" t="s">
        <v>623</v>
      </c>
      <c r="B348" s="3" t="s">
        <v>459</v>
      </c>
      <c r="C348" s="26">
        <v>46024151</v>
      </c>
      <c r="D348" s="3" t="s">
        <v>463</v>
      </c>
      <c r="E348" s="4" t="s">
        <v>12</v>
      </c>
      <c r="F348" s="4">
        <v>46</v>
      </c>
      <c r="G348" s="5" t="s">
        <v>938</v>
      </c>
      <c r="H348">
        <f>VLOOKUP(C348,COMPARATIVA!$D$3:$K$493,1,0)</f>
        <v>46024151</v>
      </c>
    </row>
    <row r="349" spans="1:8" ht="15.75" thickBot="1" x14ac:dyDescent="0.3">
      <c r="A349" s="3" t="s">
        <v>623</v>
      </c>
      <c r="B349" s="3" t="s">
        <v>930</v>
      </c>
      <c r="C349" s="26">
        <v>46020431</v>
      </c>
      <c r="D349" s="3" t="s">
        <v>464</v>
      </c>
      <c r="E349" s="4" t="s">
        <v>10</v>
      </c>
      <c r="F349" s="4">
        <v>17</v>
      </c>
      <c r="G349" s="5" t="s">
        <v>938</v>
      </c>
      <c r="H349">
        <f>VLOOKUP(C349,COMPARATIVA!$D$3:$K$493,1,0)</f>
        <v>46020431</v>
      </c>
    </row>
    <row r="350" spans="1:8" ht="34.5" thickBot="1" x14ac:dyDescent="0.3">
      <c r="A350" s="3" t="s">
        <v>623</v>
      </c>
      <c r="B350" s="3" t="s">
        <v>465</v>
      </c>
      <c r="C350" s="26">
        <v>46018631</v>
      </c>
      <c r="D350" s="3" t="s">
        <v>466</v>
      </c>
      <c r="E350" s="4" t="s">
        <v>12</v>
      </c>
      <c r="F350" s="4">
        <v>48</v>
      </c>
      <c r="G350" s="5" t="s">
        <v>938</v>
      </c>
      <c r="H350">
        <f>VLOOKUP(C350,COMPARATIVA!$D$3:$K$493,1,0)</f>
        <v>46018631</v>
      </c>
    </row>
    <row r="351" spans="1:8" ht="15.75" thickBot="1" x14ac:dyDescent="0.3">
      <c r="A351" s="3" t="s">
        <v>623</v>
      </c>
      <c r="B351" s="3" t="s">
        <v>467</v>
      </c>
      <c r="C351" s="26">
        <v>46023924</v>
      </c>
      <c r="D351" s="3" t="s">
        <v>468</v>
      </c>
      <c r="E351" s="4" t="s">
        <v>10</v>
      </c>
      <c r="F351" s="4">
        <v>23</v>
      </c>
      <c r="G351" s="5" t="s">
        <v>938</v>
      </c>
      <c r="H351">
        <f>VLOOKUP(C351,COMPARATIVA!$D$3:$K$493,1,0)</f>
        <v>46023924</v>
      </c>
    </row>
    <row r="352" spans="1:8" ht="45.75" thickBot="1" x14ac:dyDescent="0.3">
      <c r="A352" s="3" t="s">
        <v>623</v>
      </c>
      <c r="B352" s="3" t="s">
        <v>469</v>
      </c>
      <c r="C352" s="26">
        <v>46022890</v>
      </c>
      <c r="D352" s="3" t="s">
        <v>470</v>
      </c>
      <c r="E352" s="4" t="s">
        <v>8</v>
      </c>
      <c r="F352" s="4">
        <v>9</v>
      </c>
      <c r="G352" s="5" t="s">
        <v>938</v>
      </c>
      <c r="H352">
        <f>VLOOKUP(C352,COMPARATIVA!$D$3:$K$493,1,0)</f>
        <v>46022890</v>
      </c>
    </row>
    <row r="353" spans="1:8" ht="23.25" thickBot="1" x14ac:dyDescent="0.3">
      <c r="A353" s="3" t="s">
        <v>623</v>
      </c>
      <c r="B353" s="3" t="s">
        <v>471</v>
      </c>
      <c r="C353" s="26">
        <v>46022178</v>
      </c>
      <c r="D353" s="3" t="s">
        <v>472</v>
      </c>
      <c r="E353" s="4" t="s">
        <v>10</v>
      </c>
      <c r="F353" s="4">
        <v>19</v>
      </c>
      <c r="G353" s="5" t="s">
        <v>938</v>
      </c>
      <c r="H353">
        <f>VLOOKUP(C353,COMPARATIVA!$D$3:$K$493,1,0)</f>
        <v>46022178</v>
      </c>
    </row>
    <row r="354" spans="1:8" ht="23.25" thickBot="1" x14ac:dyDescent="0.3">
      <c r="A354" s="3" t="s">
        <v>623</v>
      </c>
      <c r="B354" s="3" t="s">
        <v>473</v>
      </c>
      <c r="C354" s="26">
        <v>46005934</v>
      </c>
      <c r="D354" s="3" t="s">
        <v>474</v>
      </c>
      <c r="E354" s="4" t="s">
        <v>12</v>
      </c>
      <c r="F354" s="4">
        <v>28</v>
      </c>
      <c r="G354" s="5" t="s">
        <v>938</v>
      </c>
      <c r="H354">
        <f>VLOOKUP(C354,COMPARATIVA!$D$3:$K$493,1,0)</f>
        <v>46005934</v>
      </c>
    </row>
    <row r="355" spans="1:8" ht="23.25" thickBot="1" x14ac:dyDescent="0.3">
      <c r="A355" s="3" t="s">
        <v>623</v>
      </c>
      <c r="B355" s="3" t="s">
        <v>473</v>
      </c>
      <c r="C355" s="26">
        <v>46005946</v>
      </c>
      <c r="D355" s="3" t="s">
        <v>475</v>
      </c>
      <c r="E355" s="4" t="s">
        <v>12</v>
      </c>
      <c r="F355" s="4">
        <v>31</v>
      </c>
      <c r="G355" s="5" t="s">
        <v>938</v>
      </c>
      <c r="H355">
        <f>VLOOKUP(C355,COMPARATIVA!$D$3:$K$493,1,0)</f>
        <v>46005946</v>
      </c>
    </row>
    <row r="356" spans="1:8" ht="34.5" thickBot="1" x14ac:dyDescent="0.3">
      <c r="A356" s="3" t="s">
        <v>623</v>
      </c>
      <c r="B356" s="3" t="s">
        <v>473</v>
      </c>
      <c r="C356" s="26">
        <v>46019313</v>
      </c>
      <c r="D356" s="3" t="s">
        <v>476</v>
      </c>
      <c r="E356" s="4" t="s">
        <v>8</v>
      </c>
      <c r="F356" s="4" t="s">
        <v>938</v>
      </c>
      <c r="G356" s="5">
        <v>171</v>
      </c>
      <c r="H356">
        <f>VLOOKUP(C356,COMPARATIVA!$D$3:$K$493,1,0)</f>
        <v>46019313</v>
      </c>
    </row>
    <row r="357" spans="1:8" ht="45.75" thickBot="1" x14ac:dyDescent="0.3">
      <c r="A357" s="3" t="s">
        <v>623</v>
      </c>
      <c r="B357" s="3" t="s">
        <v>473</v>
      </c>
      <c r="C357" s="26">
        <v>46021782</v>
      </c>
      <c r="D357" s="3" t="s">
        <v>477</v>
      </c>
      <c r="E357" s="4" t="s">
        <v>8</v>
      </c>
      <c r="F357" s="4" t="s">
        <v>938</v>
      </c>
      <c r="G357" s="5">
        <v>382</v>
      </c>
      <c r="H357">
        <f>VLOOKUP(C357,COMPARATIVA!$D$3:$K$493,1,0)</f>
        <v>46021782</v>
      </c>
    </row>
    <row r="358" spans="1:8" ht="15.75" thickBot="1" x14ac:dyDescent="0.3">
      <c r="A358" s="3" t="s">
        <v>623</v>
      </c>
      <c r="B358" s="3" t="s">
        <v>478</v>
      </c>
      <c r="C358" s="26">
        <v>46022555</v>
      </c>
      <c r="D358" s="3" t="s">
        <v>479</v>
      </c>
      <c r="E358" s="4" t="s">
        <v>10</v>
      </c>
      <c r="F358" s="6">
        <v>23</v>
      </c>
      <c r="G358" s="7" t="s">
        <v>938</v>
      </c>
      <c r="H358">
        <f>VLOOKUP(C358,COMPARATIVA!$D$3:$K$493,1,0)</f>
        <v>46022555</v>
      </c>
    </row>
    <row r="359" spans="1:8" ht="15.75" thickBot="1" x14ac:dyDescent="0.3">
      <c r="A359" s="3" t="s">
        <v>623</v>
      </c>
      <c r="B359" s="3" t="s">
        <v>480</v>
      </c>
      <c r="C359" s="26">
        <v>46006100</v>
      </c>
      <c r="D359" s="3" t="s">
        <v>481</v>
      </c>
      <c r="E359" s="4" t="s">
        <v>12</v>
      </c>
      <c r="F359" s="6">
        <v>38</v>
      </c>
      <c r="G359" s="7" t="s">
        <v>938</v>
      </c>
      <c r="H359">
        <f>VLOOKUP(C359,COMPARATIVA!$D$3:$K$493,1,0)</f>
        <v>46006100</v>
      </c>
    </row>
    <row r="360" spans="1:8" ht="15.75" thickBot="1" x14ac:dyDescent="0.3">
      <c r="A360" s="3" t="s">
        <v>623</v>
      </c>
      <c r="B360" s="3" t="s">
        <v>480</v>
      </c>
      <c r="C360" s="26">
        <v>46006112</v>
      </c>
      <c r="D360" s="3" t="s">
        <v>482</v>
      </c>
      <c r="E360" s="4" t="s">
        <v>10</v>
      </c>
      <c r="F360" s="4">
        <v>24</v>
      </c>
      <c r="G360" s="5" t="s">
        <v>938</v>
      </c>
      <c r="H360">
        <f>VLOOKUP(C360,COMPARATIVA!$D$3:$K$493,1,0)</f>
        <v>46006112</v>
      </c>
    </row>
    <row r="361" spans="1:8" ht="15.75" thickBot="1" x14ac:dyDescent="0.3">
      <c r="A361" s="3" t="s">
        <v>623</v>
      </c>
      <c r="B361" s="3" t="s">
        <v>480</v>
      </c>
      <c r="C361" s="26">
        <v>46017201</v>
      </c>
      <c r="D361" s="3" t="s">
        <v>253</v>
      </c>
      <c r="E361" s="4" t="s">
        <v>12</v>
      </c>
      <c r="F361" s="4">
        <v>44</v>
      </c>
      <c r="G361" s="5" t="s">
        <v>938</v>
      </c>
      <c r="H361">
        <f>VLOOKUP(C361,COMPARATIVA!$D$3:$K$493,1,0)</f>
        <v>46017201</v>
      </c>
    </row>
    <row r="362" spans="1:8" ht="34.5" thickBot="1" x14ac:dyDescent="0.3">
      <c r="A362" s="3" t="s">
        <v>623</v>
      </c>
      <c r="B362" s="3" t="s">
        <v>480</v>
      </c>
      <c r="C362" s="26">
        <v>46019325</v>
      </c>
      <c r="D362" s="3" t="s">
        <v>483</v>
      </c>
      <c r="E362" s="4" t="s">
        <v>12</v>
      </c>
      <c r="F362" s="4" t="s">
        <v>938</v>
      </c>
      <c r="G362" s="5">
        <v>1078</v>
      </c>
      <c r="H362">
        <f>VLOOKUP(C362,COMPARATIVA!$D$3:$K$493,1,0)</f>
        <v>46019325</v>
      </c>
    </row>
    <row r="363" spans="1:8" ht="57" thickBot="1" x14ac:dyDescent="0.3">
      <c r="A363" s="3" t="s">
        <v>623</v>
      </c>
      <c r="B363" s="3" t="s">
        <v>480</v>
      </c>
      <c r="C363" s="26">
        <v>46021861</v>
      </c>
      <c r="D363" s="3" t="s">
        <v>484</v>
      </c>
      <c r="E363" s="4" t="s">
        <v>8</v>
      </c>
      <c r="F363" s="4" t="s">
        <v>938</v>
      </c>
      <c r="G363" s="5">
        <v>420</v>
      </c>
      <c r="H363">
        <f>VLOOKUP(C363,COMPARATIVA!$D$3:$K$493,1,0)</f>
        <v>46021861</v>
      </c>
    </row>
    <row r="364" spans="1:8" ht="15.75" thickBot="1" x14ac:dyDescent="0.3">
      <c r="A364" s="3" t="s">
        <v>623</v>
      </c>
      <c r="B364" s="3" t="s">
        <v>485</v>
      </c>
      <c r="C364" s="26">
        <v>46017675</v>
      </c>
      <c r="D364" s="3" t="s">
        <v>486</v>
      </c>
      <c r="E364" s="4" t="s">
        <v>12</v>
      </c>
      <c r="F364" s="6">
        <v>28</v>
      </c>
      <c r="G364" s="7" t="s">
        <v>938</v>
      </c>
      <c r="H364">
        <f>VLOOKUP(C364,COMPARATIVA!$D$3:$K$493,1,0)</f>
        <v>46017675</v>
      </c>
    </row>
    <row r="365" spans="1:8" ht="23.25" thickBot="1" x14ac:dyDescent="0.3">
      <c r="A365" s="3" t="s">
        <v>623</v>
      </c>
      <c r="B365" s="3" t="s">
        <v>485</v>
      </c>
      <c r="C365" s="26">
        <v>46026779</v>
      </c>
      <c r="D365" s="3" t="s">
        <v>487</v>
      </c>
      <c r="E365" s="4" t="s">
        <v>12</v>
      </c>
      <c r="F365" s="6">
        <v>30</v>
      </c>
      <c r="G365" s="7" t="s">
        <v>938</v>
      </c>
      <c r="H365">
        <f>VLOOKUP(C365,COMPARATIVA!$D$3:$K$493,1,0)</f>
        <v>46026779</v>
      </c>
    </row>
    <row r="366" spans="1:8" ht="34.5" thickBot="1" x14ac:dyDescent="0.3">
      <c r="A366" s="3" t="s">
        <v>623</v>
      </c>
      <c r="B366" s="3" t="s">
        <v>488</v>
      </c>
      <c r="C366" s="26">
        <v>46006495</v>
      </c>
      <c r="D366" s="3" t="s">
        <v>489</v>
      </c>
      <c r="E366" s="4" t="s">
        <v>12</v>
      </c>
      <c r="F366" s="4">
        <v>28</v>
      </c>
      <c r="G366" s="5" t="s">
        <v>938</v>
      </c>
      <c r="H366">
        <f>VLOOKUP(C366,COMPARATIVA!$D$3:$K$493,1,0)</f>
        <v>46006495</v>
      </c>
    </row>
    <row r="367" spans="1:8" ht="23.25" thickBot="1" x14ac:dyDescent="0.3">
      <c r="A367" s="3" t="s">
        <v>623</v>
      </c>
      <c r="B367" s="3" t="s">
        <v>488</v>
      </c>
      <c r="C367" s="26">
        <v>46019337</v>
      </c>
      <c r="D367" s="3" t="s">
        <v>228</v>
      </c>
      <c r="E367" s="4" t="s">
        <v>10</v>
      </c>
      <c r="F367" s="4" t="s">
        <v>938</v>
      </c>
      <c r="G367" s="5">
        <v>961</v>
      </c>
      <c r="H367">
        <f>VLOOKUP(C367,COMPARATIVA!$D$3:$K$493,1,0)</f>
        <v>46019337</v>
      </c>
    </row>
    <row r="368" spans="1:8" ht="45.75" thickBot="1" x14ac:dyDescent="0.3">
      <c r="A368" s="3" t="s">
        <v>623</v>
      </c>
      <c r="B368" s="3" t="s">
        <v>488</v>
      </c>
      <c r="C368" s="26">
        <v>46022403</v>
      </c>
      <c r="D368" s="3" t="s">
        <v>490</v>
      </c>
      <c r="E368" s="4" t="s">
        <v>8</v>
      </c>
      <c r="F368" s="4">
        <v>14</v>
      </c>
      <c r="G368" s="5" t="s">
        <v>938</v>
      </c>
      <c r="H368">
        <f>VLOOKUP(C368,COMPARATIVA!$D$3:$K$493,1,0)</f>
        <v>46022403</v>
      </c>
    </row>
    <row r="369" spans="1:8" ht="23.25" thickBot="1" x14ac:dyDescent="0.3">
      <c r="A369" s="3" t="s">
        <v>623</v>
      </c>
      <c r="B369" s="3" t="s">
        <v>488</v>
      </c>
      <c r="C369" s="26">
        <v>46022622</v>
      </c>
      <c r="D369" s="3" t="s">
        <v>491</v>
      </c>
      <c r="E369" s="4" t="s">
        <v>12</v>
      </c>
      <c r="F369" s="6">
        <v>32</v>
      </c>
      <c r="G369" s="7" t="s">
        <v>938</v>
      </c>
      <c r="H369">
        <f>VLOOKUP(C369,COMPARATIVA!$D$3:$K$493,1,0)</f>
        <v>46022622</v>
      </c>
    </row>
    <row r="370" spans="1:8" ht="23.25" thickBot="1" x14ac:dyDescent="0.3">
      <c r="A370" s="3" t="s">
        <v>623</v>
      </c>
      <c r="B370" s="3" t="s">
        <v>488</v>
      </c>
      <c r="C370" s="26">
        <v>46024965</v>
      </c>
      <c r="D370" s="3" t="s">
        <v>393</v>
      </c>
      <c r="E370" s="4" t="s">
        <v>10</v>
      </c>
      <c r="F370" s="4">
        <v>19</v>
      </c>
      <c r="G370" s="5" t="s">
        <v>938</v>
      </c>
      <c r="H370">
        <f>VLOOKUP(C370,COMPARATIVA!$D$3:$K$493,1,0)</f>
        <v>46024965</v>
      </c>
    </row>
    <row r="371" spans="1:8" ht="45.75" thickBot="1" x14ac:dyDescent="0.3">
      <c r="A371" s="3" t="s">
        <v>623</v>
      </c>
      <c r="B371" s="3" t="s">
        <v>488</v>
      </c>
      <c r="C371" s="26">
        <v>46036426</v>
      </c>
      <c r="D371" s="3" t="s">
        <v>492</v>
      </c>
      <c r="E371" s="4" t="s">
        <v>12</v>
      </c>
      <c r="F371" s="4" t="s">
        <v>938</v>
      </c>
      <c r="G371" s="5">
        <v>1223</v>
      </c>
      <c r="H371">
        <f>VLOOKUP(C371,COMPARATIVA!$D$3:$K$493,1,0)</f>
        <v>46036426</v>
      </c>
    </row>
    <row r="372" spans="1:8" ht="23.25" thickBot="1" x14ac:dyDescent="0.3">
      <c r="A372" s="3" t="s">
        <v>623</v>
      </c>
      <c r="B372" s="3" t="s">
        <v>493</v>
      </c>
      <c r="C372" s="26">
        <v>46018047</v>
      </c>
      <c r="D372" s="8" t="s">
        <v>86</v>
      </c>
      <c r="E372" s="4" t="s">
        <v>10</v>
      </c>
      <c r="F372" s="6">
        <v>23</v>
      </c>
      <c r="G372" s="7" t="s">
        <v>938</v>
      </c>
      <c r="H372">
        <f>VLOOKUP(C372,COMPARATIVA!$D$3:$K$493,1,0)</f>
        <v>46018047</v>
      </c>
    </row>
    <row r="373" spans="1:8" ht="23.25" thickBot="1" x14ac:dyDescent="0.3">
      <c r="A373" s="3" t="s">
        <v>623</v>
      </c>
      <c r="B373" s="3" t="s">
        <v>494</v>
      </c>
      <c r="C373" s="26">
        <v>46019349</v>
      </c>
      <c r="D373" s="3" t="s">
        <v>228</v>
      </c>
      <c r="E373" s="4" t="s">
        <v>12</v>
      </c>
      <c r="F373" s="4" t="s">
        <v>938</v>
      </c>
      <c r="G373" s="5">
        <v>1193</v>
      </c>
      <c r="H373">
        <f>VLOOKUP(C373,COMPARATIVA!$D$3:$K$493,1,0)</f>
        <v>46019349</v>
      </c>
    </row>
    <row r="374" spans="1:8" ht="45.75" thickBot="1" x14ac:dyDescent="0.3">
      <c r="A374" s="3" t="s">
        <v>623</v>
      </c>
      <c r="B374" s="3" t="s">
        <v>494</v>
      </c>
      <c r="C374" s="26">
        <v>46020078</v>
      </c>
      <c r="D374" s="3" t="s">
        <v>495</v>
      </c>
      <c r="E374" s="4" t="s">
        <v>8</v>
      </c>
      <c r="F374" s="6">
        <v>8</v>
      </c>
      <c r="G374" s="7" t="s">
        <v>938</v>
      </c>
      <c r="H374">
        <f>VLOOKUP(C374,COMPARATIVA!$D$3:$K$493,1,0)</f>
        <v>46020078</v>
      </c>
    </row>
    <row r="375" spans="1:8" ht="15.75" thickBot="1" x14ac:dyDescent="0.3">
      <c r="A375" s="3" t="s">
        <v>623</v>
      </c>
      <c r="B375" s="3" t="s">
        <v>494</v>
      </c>
      <c r="C375" s="26">
        <v>46022245</v>
      </c>
      <c r="D375" s="3" t="s">
        <v>496</v>
      </c>
      <c r="E375" s="4" t="s">
        <v>12</v>
      </c>
      <c r="F375" s="4">
        <v>38</v>
      </c>
      <c r="G375" s="5" t="s">
        <v>938</v>
      </c>
      <c r="H375">
        <f>VLOOKUP(C375,COMPARATIVA!$D$3:$K$493,1,0)</f>
        <v>46022245</v>
      </c>
    </row>
    <row r="376" spans="1:8" ht="45.75" thickBot="1" x14ac:dyDescent="0.3">
      <c r="A376" s="3" t="s">
        <v>623</v>
      </c>
      <c r="B376" s="3" t="s">
        <v>494</v>
      </c>
      <c r="C376" s="26">
        <v>46023951</v>
      </c>
      <c r="D376" s="3" t="s">
        <v>497</v>
      </c>
      <c r="E376" s="4" t="s">
        <v>10</v>
      </c>
      <c r="F376" s="4" t="s">
        <v>938</v>
      </c>
      <c r="G376" s="5">
        <v>761</v>
      </c>
      <c r="H376">
        <f>VLOOKUP(C376,COMPARATIVA!$D$3:$K$493,1,0)</f>
        <v>46023951</v>
      </c>
    </row>
    <row r="377" spans="1:8" ht="23.25" thickBot="1" x14ac:dyDescent="0.3">
      <c r="A377" s="3" t="s">
        <v>623</v>
      </c>
      <c r="B377" s="3" t="s">
        <v>494</v>
      </c>
      <c r="C377" s="26">
        <v>46023961</v>
      </c>
      <c r="D377" s="3" t="s">
        <v>498</v>
      </c>
      <c r="E377" s="4" t="s">
        <v>10</v>
      </c>
      <c r="F377" s="6" t="s">
        <v>938</v>
      </c>
      <c r="G377" s="7">
        <v>500</v>
      </c>
      <c r="H377">
        <f>VLOOKUP(C377,COMPARATIVA!$D$3:$K$493,1,0)</f>
        <v>46023961</v>
      </c>
    </row>
    <row r="378" spans="1:8" ht="45.75" thickBot="1" x14ac:dyDescent="0.3">
      <c r="A378" s="3" t="s">
        <v>623</v>
      </c>
      <c r="B378" s="3" t="s">
        <v>494</v>
      </c>
      <c r="C378" s="26">
        <v>46031301</v>
      </c>
      <c r="D378" s="3" t="s">
        <v>499</v>
      </c>
      <c r="E378" s="4" t="s">
        <v>8</v>
      </c>
      <c r="F378" s="6">
        <v>7</v>
      </c>
      <c r="G378" s="7" t="s">
        <v>938</v>
      </c>
      <c r="H378">
        <f>VLOOKUP(C378,COMPARATIVA!$D$3:$K$493,1,0)</f>
        <v>46031301</v>
      </c>
    </row>
    <row r="379" spans="1:8" ht="23.25" thickBot="1" x14ac:dyDescent="0.3">
      <c r="A379" s="3" t="s">
        <v>623</v>
      </c>
      <c r="B379" s="3" t="s">
        <v>500</v>
      </c>
      <c r="C379" s="26">
        <v>46024229</v>
      </c>
      <c r="D379" s="3" t="s">
        <v>501</v>
      </c>
      <c r="E379" s="4" t="s">
        <v>12</v>
      </c>
      <c r="F379" s="4">
        <v>25</v>
      </c>
      <c r="G379" s="5" t="s">
        <v>938</v>
      </c>
      <c r="H379">
        <f>VLOOKUP(C379,COMPARATIVA!$D$3:$K$493,1,0)</f>
        <v>46024229</v>
      </c>
    </row>
    <row r="380" spans="1:8" ht="15.75" thickBot="1" x14ac:dyDescent="0.3">
      <c r="A380" s="3" t="s">
        <v>623</v>
      </c>
      <c r="B380" s="3" t="s">
        <v>502</v>
      </c>
      <c r="C380" s="26">
        <v>46022543</v>
      </c>
      <c r="D380" s="3" t="s">
        <v>503</v>
      </c>
      <c r="E380" s="4" t="s">
        <v>12</v>
      </c>
      <c r="F380" s="4">
        <v>42</v>
      </c>
      <c r="G380" s="5" t="s">
        <v>938</v>
      </c>
      <c r="H380">
        <f>VLOOKUP(C380,COMPARATIVA!$D$3:$K$493,1,0)</f>
        <v>46022543</v>
      </c>
    </row>
    <row r="381" spans="1:8" ht="45.75" thickBot="1" x14ac:dyDescent="0.3">
      <c r="A381" s="3" t="s">
        <v>623</v>
      </c>
      <c r="B381" s="3" t="s">
        <v>504</v>
      </c>
      <c r="C381" s="26">
        <v>46022166</v>
      </c>
      <c r="D381" s="3" t="s">
        <v>505</v>
      </c>
      <c r="E381" s="4" t="s">
        <v>8</v>
      </c>
      <c r="F381" s="4">
        <v>4</v>
      </c>
      <c r="G381" s="5" t="s">
        <v>938</v>
      </c>
      <c r="H381">
        <f>VLOOKUP(C381,COMPARATIVA!$D$3:$K$493,1,0)</f>
        <v>46022166</v>
      </c>
    </row>
    <row r="382" spans="1:8" ht="23.25" thickBot="1" x14ac:dyDescent="0.3">
      <c r="A382" s="3" t="s">
        <v>623</v>
      </c>
      <c r="B382" s="3" t="s">
        <v>506</v>
      </c>
      <c r="C382" s="26">
        <v>46023948</v>
      </c>
      <c r="D382" s="3" t="s">
        <v>507</v>
      </c>
      <c r="E382" s="4" t="s">
        <v>10</v>
      </c>
      <c r="F382" s="4">
        <v>20</v>
      </c>
      <c r="G382" s="5" t="s">
        <v>938</v>
      </c>
      <c r="H382">
        <f>VLOOKUP(C382,COMPARATIVA!$D$3:$K$493,1,0)</f>
        <v>46023948</v>
      </c>
    </row>
    <row r="383" spans="1:8" ht="15.75" thickBot="1" x14ac:dyDescent="0.3">
      <c r="A383" s="3" t="s">
        <v>623</v>
      </c>
      <c r="B383" s="3" t="s">
        <v>508</v>
      </c>
      <c r="C383" s="26">
        <v>46020315</v>
      </c>
      <c r="D383" s="3" t="s">
        <v>509</v>
      </c>
      <c r="E383" s="4" t="s">
        <v>12</v>
      </c>
      <c r="F383" s="4">
        <v>33</v>
      </c>
      <c r="G383" s="5" t="s">
        <v>938</v>
      </c>
      <c r="H383">
        <f>VLOOKUP(C383,COMPARATIVA!$D$3:$K$493,1,0)</f>
        <v>46020315</v>
      </c>
    </row>
    <row r="384" spans="1:8" ht="23.25" thickBot="1" x14ac:dyDescent="0.3">
      <c r="A384" s="3" t="s">
        <v>623</v>
      </c>
      <c r="B384" s="3" t="s">
        <v>513</v>
      </c>
      <c r="C384" s="26">
        <v>46023894</v>
      </c>
      <c r="D384" s="3" t="s">
        <v>514</v>
      </c>
      <c r="E384" s="4" t="s">
        <v>10</v>
      </c>
      <c r="F384" s="4">
        <v>16</v>
      </c>
      <c r="G384" s="5" t="s">
        <v>938</v>
      </c>
      <c r="H384">
        <f>VLOOKUP(C384,COMPARATIVA!$D$3:$K$493,1,0)</f>
        <v>46023894</v>
      </c>
    </row>
    <row r="385" spans="1:8" ht="23.25" thickBot="1" x14ac:dyDescent="0.3">
      <c r="A385" s="3" t="s">
        <v>623</v>
      </c>
      <c r="B385" s="3" t="s">
        <v>515</v>
      </c>
      <c r="C385" s="26">
        <v>46015538</v>
      </c>
      <c r="D385" s="3" t="s">
        <v>516</v>
      </c>
      <c r="E385" s="4" t="s">
        <v>10</v>
      </c>
      <c r="F385" s="4">
        <v>23</v>
      </c>
      <c r="G385" s="5" t="s">
        <v>938</v>
      </c>
      <c r="H385">
        <f>VLOOKUP(C385,COMPARATIVA!$D$3:$K$493,1,0)</f>
        <v>46015538</v>
      </c>
    </row>
    <row r="386" spans="1:8" ht="34.5" thickBot="1" x14ac:dyDescent="0.3">
      <c r="A386" s="3" t="s">
        <v>623</v>
      </c>
      <c r="B386" s="3" t="s">
        <v>515</v>
      </c>
      <c r="C386" s="26">
        <v>46019222</v>
      </c>
      <c r="D386" s="3" t="s">
        <v>399</v>
      </c>
      <c r="E386" s="4" t="s">
        <v>10</v>
      </c>
      <c r="F386" s="4" t="s">
        <v>938</v>
      </c>
      <c r="G386" s="5">
        <v>575</v>
      </c>
      <c r="H386">
        <f>VLOOKUP(C386,COMPARATIVA!$D$3:$K$493,1,0)</f>
        <v>46019222</v>
      </c>
    </row>
    <row r="387" spans="1:8" ht="15.75" thickBot="1" x14ac:dyDescent="0.3">
      <c r="A387" s="3" t="s">
        <v>623</v>
      </c>
      <c r="B387" s="3" t="s">
        <v>515</v>
      </c>
      <c r="C387" s="26">
        <v>46019684</v>
      </c>
      <c r="D387" s="3" t="s">
        <v>517</v>
      </c>
      <c r="E387" s="4" t="s">
        <v>10</v>
      </c>
      <c r="F387" s="4">
        <v>14</v>
      </c>
      <c r="G387" s="5" t="s">
        <v>938</v>
      </c>
      <c r="H387">
        <f>VLOOKUP(C387,COMPARATIVA!$D$3:$K$493,1,0)</f>
        <v>46019684</v>
      </c>
    </row>
    <row r="388" spans="1:8" ht="34.5" thickBot="1" x14ac:dyDescent="0.3">
      <c r="A388" s="3" t="s">
        <v>623</v>
      </c>
      <c r="B388" s="3" t="s">
        <v>515</v>
      </c>
      <c r="C388" s="26">
        <v>46020546</v>
      </c>
      <c r="D388" s="3" t="s">
        <v>35</v>
      </c>
      <c r="E388" s="4" t="s">
        <v>12</v>
      </c>
      <c r="F388" s="4" t="s">
        <v>938</v>
      </c>
      <c r="G388" s="5">
        <v>3042</v>
      </c>
      <c r="H388">
        <f>VLOOKUP(C388,COMPARATIVA!$D$3:$K$493,1,0)</f>
        <v>46020546</v>
      </c>
    </row>
    <row r="389" spans="1:8" ht="15.75" thickBot="1" x14ac:dyDescent="0.3">
      <c r="A389" s="3" t="s">
        <v>623</v>
      </c>
      <c r="B389" s="3" t="s">
        <v>515</v>
      </c>
      <c r="C389" s="26">
        <v>46022634</v>
      </c>
      <c r="D389" s="3" t="s">
        <v>518</v>
      </c>
      <c r="E389" s="4" t="s">
        <v>10</v>
      </c>
      <c r="F389" s="4">
        <v>20</v>
      </c>
      <c r="G389" s="5" t="s">
        <v>938</v>
      </c>
      <c r="H389">
        <f>VLOOKUP(C389,COMPARATIVA!$D$3:$K$493,1,0)</f>
        <v>46022634</v>
      </c>
    </row>
    <row r="390" spans="1:8" ht="23.25" thickBot="1" x14ac:dyDescent="0.3">
      <c r="A390" s="3" t="s">
        <v>623</v>
      </c>
      <c r="B390" s="3" t="s">
        <v>519</v>
      </c>
      <c r="C390" s="26">
        <v>46022671</v>
      </c>
      <c r="D390" s="3" t="s">
        <v>520</v>
      </c>
      <c r="E390" s="4" t="s">
        <v>10</v>
      </c>
      <c r="F390" s="4">
        <v>17</v>
      </c>
      <c r="G390" s="5" t="s">
        <v>938</v>
      </c>
      <c r="H390">
        <f>VLOOKUP(C390,COMPARATIVA!$D$3:$K$493,1,0)</f>
        <v>46022671</v>
      </c>
    </row>
    <row r="391" spans="1:8" ht="15.75" thickBot="1" x14ac:dyDescent="0.3">
      <c r="A391" s="3" t="s">
        <v>623</v>
      </c>
      <c r="B391" s="3" t="s">
        <v>521</v>
      </c>
      <c r="C391" s="26">
        <v>46007189</v>
      </c>
      <c r="D391" s="3" t="s">
        <v>522</v>
      </c>
      <c r="E391" s="4" t="s">
        <v>12</v>
      </c>
      <c r="F391" s="6">
        <v>31</v>
      </c>
      <c r="G391" s="7" t="s">
        <v>938</v>
      </c>
      <c r="H391">
        <f>VLOOKUP(C391,COMPARATIVA!$D$3:$K$493,1,0)</f>
        <v>46007189</v>
      </c>
    </row>
    <row r="392" spans="1:8" ht="15.75" thickBot="1" x14ac:dyDescent="0.3">
      <c r="A392" s="3" t="s">
        <v>623</v>
      </c>
      <c r="B392" s="3" t="s">
        <v>521</v>
      </c>
      <c r="C392" s="26">
        <v>46007190</v>
      </c>
      <c r="D392" s="3" t="s">
        <v>227</v>
      </c>
      <c r="E392" s="4" t="s">
        <v>12</v>
      </c>
      <c r="F392" s="4">
        <v>31</v>
      </c>
      <c r="G392" s="5" t="s">
        <v>938</v>
      </c>
      <c r="H392">
        <f>VLOOKUP(C392,COMPARATIVA!$D$3:$K$493,1,0)</f>
        <v>46007190</v>
      </c>
    </row>
    <row r="393" spans="1:8" ht="68.25" thickBot="1" x14ac:dyDescent="0.3">
      <c r="A393" s="3" t="s">
        <v>623</v>
      </c>
      <c r="B393" s="3" t="s">
        <v>521</v>
      </c>
      <c r="C393" s="26">
        <v>46019350</v>
      </c>
      <c r="D393" s="3" t="s">
        <v>523</v>
      </c>
      <c r="E393" s="4" t="s">
        <v>8</v>
      </c>
      <c r="F393" s="6" t="s">
        <v>938</v>
      </c>
      <c r="G393" s="7">
        <v>333</v>
      </c>
      <c r="H393">
        <f>VLOOKUP(C393,COMPARATIVA!$D$3:$K$493,1,0)</f>
        <v>46019350</v>
      </c>
    </row>
    <row r="394" spans="1:8" ht="57" thickBot="1" x14ac:dyDescent="0.3">
      <c r="A394" s="3" t="s">
        <v>623</v>
      </c>
      <c r="B394" s="3" t="s">
        <v>521</v>
      </c>
      <c r="C394" s="26">
        <v>46019362</v>
      </c>
      <c r="D394" s="3" t="s">
        <v>524</v>
      </c>
      <c r="E394" s="4" t="s">
        <v>8</v>
      </c>
      <c r="F394" s="4" t="s">
        <v>938</v>
      </c>
      <c r="G394" s="5">
        <v>450</v>
      </c>
      <c r="H394">
        <f>VLOOKUP(C394,COMPARATIVA!$D$3:$K$493,1,0)</f>
        <v>46019362</v>
      </c>
    </row>
    <row r="395" spans="1:8" ht="23.25" thickBot="1" x14ac:dyDescent="0.3">
      <c r="A395" s="3" t="s">
        <v>623</v>
      </c>
      <c r="B395" s="3" t="s">
        <v>525</v>
      </c>
      <c r="C395" s="26">
        <v>46020327</v>
      </c>
      <c r="D395" s="3" t="s">
        <v>526</v>
      </c>
      <c r="E395" s="4" t="s">
        <v>10</v>
      </c>
      <c r="F395" s="4">
        <v>21</v>
      </c>
      <c r="G395" s="5" t="s">
        <v>938</v>
      </c>
      <c r="H395">
        <f>VLOOKUP(C395,COMPARATIVA!$D$3:$K$493,1,0)</f>
        <v>46020327</v>
      </c>
    </row>
    <row r="396" spans="1:8" ht="15.75" thickBot="1" x14ac:dyDescent="0.3">
      <c r="A396" s="3" t="s">
        <v>623</v>
      </c>
      <c r="B396" s="3" t="s">
        <v>525</v>
      </c>
      <c r="C396" s="26">
        <v>46024990</v>
      </c>
      <c r="D396" s="3" t="s">
        <v>527</v>
      </c>
      <c r="E396" s="4" t="s">
        <v>10</v>
      </c>
      <c r="F396" s="4">
        <v>23</v>
      </c>
      <c r="G396" s="5" t="s">
        <v>938</v>
      </c>
      <c r="H396">
        <f>VLOOKUP(C396,COMPARATIVA!$D$3:$K$493,1,0)</f>
        <v>46024990</v>
      </c>
    </row>
    <row r="397" spans="1:8" ht="23.25" thickBot="1" x14ac:dyDescent="0.3">
      <c r="A397" s="3" t="s">
        <v>623</v>
      </c>
      <c r="B397" s="3" t="s">
        <v>929</v>
      </c>
      <c r="C397" s="26">
        <v>46007542</v>
      </c>
      <c r="D397" s="3" t="s">
        <v>510</v>
      </c>
      <c r="E397" s="4" t="s">
        <v>12</v>
      </c>
      <c r="F397" s="4">
        <v>31</v>
      </c>
      <c r="G397" s="5" t="s">
        <v>938</v>
      </c>
      <c r="H397">
        <f>VLOOKUP(C397,COMPARATIVA!$D$3:$K$493,1,0)</f>
        <v>46007542</v>
      </c>
    </row>
    <row r="398" spans="1:8" ht="23.25" thickBot="1" x14ac:dyDescent="0.3">
      <c r="A398" s="3" t="s">
        <v>623</v>
      </c>
      <c r="B398" s="3" t="s">
        <v>929</v>
      </c>
      <c r="C398" s="26">
        <v>46007554</v>
      </c>
      <c r="D398" s="3" t="s">
        <v>11</v>
      </c>
      <c r="E398" s="4" t="s">
        <v>12</v>
      </c>
      <c r="F398" s="6">
        <v>56</v>
      </c>
      <c r="G398" s="7" t="s">
        <v>938</v>
      </c>
      <c r="H398">
        <f>VLOOKUP(C398,COMPARATIVA!$D$3:$K$493,1,0)</f>
        <v>46007554</v>
      </c>
    </row>
    <row r="399" spans="1:8" ht="23.25" thickBot="1" x14ac:dyDescent="0.3">
      <c r="A399" s="3" t="s">
        <v>623</v>
      </c>
      <c r="B399" s="3" t="s">
        <v>929</v>
      </c>
      <c r="C399" s="26">
        <v>46007736</v>
      </c>
      <c r="D399" s="3" t="s">
        <v>528</v>
      </c>
      <c r="E399" s="4" t="s">
        <v>12</v>
      </c>
      <c r="F399" s="6">
        <v>36</v>
      </c>
      <c r="G399" s="7" t="s">
        <v>938</v>
      </c>
      <c r="H399">
        <f>VLOOKUP(C399,COMPARATIVA!$D$3:$K$493,1,0)</f>
        <v>46007736</v>
      </c>
    </row>
    <row r="400" spans="1:8" ht="23.25" thickBot="1" x14ac:dyDescent="0.3">
      <c r="A400" s="3" t="s">
        <v>623</v>
      </c>
      <c r="B400" s="3" t="s">
        <v>929</v>
      </c>
      <c r="C400" s="26">
        <v>46007748</v>
      </c>
      <c r="D400" s="3" t="s">
        <v>511</v>
      </c>
      <c r="E400" s="4" t="s">
        <v>12</v>
      </c>
      <c r="F400" s="4">
        <v>45</v>
      </c>
      <c r="G400" s="5" t="s">
        <v>938</v>
      </c>
      <c r="H400">
        <f>VLOOKUP(C400,COMPARATIVA!$D$3:$K$493,1,0)</f>
        <v>46007748</v>
      </c>
    </row>
    <row r="401" spans="1:8" ht="34.5" thickBot="1" x14ac:dyDescent="0.3">
      <c r="A401" s="3" t="s">
        <v>623</v>
      </c>
      <c r="B401" s="3" t="s">
        <v>929</v>
      </c>
      <c r="C401" s="26">
        <v>46019374</v>
      </c>
      <c r="D401" s="3" t="s">
        <v>529</v>
      </c>
      <c r="E401" s="4" t="s">
        <v>12</v>
      </c>
      <c r="F401" s="4" t="s">
        <v>938</v>
      </c>
      <c r="G401" s="5">
        <v>2077</v>
      </c>
      <c r="H401">
        <f>VLOOKUP(C401,COMPARATIVA!$D$3:$K$493,1,0)</f>
        <v>46019374</v>
      </c>
    </row>
    <row r="402" spans="1:8" ht="23.25" thickBot="1" x14ac:dyDescent="0.3">
      <c r="A402" s="3" t="s">
        <v>623</v>
      </c>
      <c r="B402" s="3" t="s">
        <v>929</v>
      </c>
      <c r="C402" s="26">
        <v>46019854</v>
      </c>
      <c r="D402" s="3" t="s">
        <v>512</v>
      </c>
      <c r="E402" s="4" t="s">
        <v>10</v>
      </c>
      <c r="F402" s="4">
        <v>18</v>
      </c>
      <c r="G402" s="5" t="s">
        <v>938</v>
      </c>
      <c r="H402">
        <f>VLOOKUP(C402,COMPARATIVA!$D$3:$K$493,1,0)</f>
        <v>46019854</v>
      </c>
    </row>
    <row r="403" spans="1:8" ht="34.5" thickBot="1" x14ac:dyDescent="0.3">
      <c r="A403" s="3" t="s">
        <v>623</v>
      </c>
      <c r="B403" s="3" t="s">
        <v>929</v>
      </c>
      <c r="C403" s="26">
        <v>46020558</v>
      </c>
      <c r="D403" s="3" t="s">
        <v>35</v>
      </c>
      <c r="E403" s="4" t="s">
        <v>12</v>
      </c>
      <c r="F403" s="6" t="s">
        <v>938</v>
      </c>
      <c r="G403" s="7">
        <v>2458</v>
      </c>
      <c r="H403">
        <f>VLOOKUP(C403,COMPARATIVA!$D$3:$K$493,1,0)</f>
        <v>46020558</v>
      </c>
    </row>
    <row r="404" spans="1:8" ht="45.75" thickBot="1" x14ac:dyDescent="0.3">
      <c r="A404" s="3" t="s">
        <v>623</v>
      </c>
      <c r="B404" s="3" t="s">
        <v>929</v>
      </c>
      <c r="C404" s="26">
        <v>46023535</v>
      </c>
      <c r="D404" s="3" t="s">
        <v>530</v>
      </c>
      <c r="E404" s="4" t="s">
        <v>8</v>
      </c>
      <c r="F404" s="4">
        <v>11</v>
      </c>
      <c r="G404" s="5" t="s">
        <v>938</v>
      </c>
      <c r="H404">
        <f>VLOOKUP(C404,COMPARATIVA!$D$3:$K$493,1,0)</f>
        <v>46023535</v>
      </c>
    </row>
    <row r="405" spans="1:8" ht="34.5" thickBot="1" x14ac:dyDescent="0.3">
      <c r="A405" s="3" t="s">
        <v>623</v>
      </c>
      <c r="B405" s="3" t="s">
        <v>532</v>
      </c>
      <c r="C405" s="26">
        <v>46029586</v>
      </c>
      <c r="D405" s="3" t="s">
        <v>533</v>
      </c>
      <c r="E405" s="4" t="s">
        <v>10</v>
      </c>
      <c r="F405" s="6">
        <v>19</v>
      </c>
      <c r="G405" s="7" t="s">
        <v>938</v>
      </c>
      <c r="H405">
        <f>VLOOKUP(C405,COMPARATIVA!$D$3:$K$493,1,0)</f>
        <v>46029586</v>
      </c>
    </row>
    <row r="406" spans="1:8" ht="15.75" thickBot="1" x14ac:dyDescent="0.3">
      <c r="A406" s="3" t="s">
        <v>623</v>
      </c>
      <c r="B406" s="3" t="s">
        <v>534</v>
      </c>
      <c r="C406" s="26">
        <v>46019003</v>
      </c>
      <c r="D406" s="3" t="s">
        <v>535</v>
      </c>
      <c r="E406" s="4" t="s">
        <v>10</v>
      </c>
      <c r="F406" s="4">
        <v>18</v>
      </c>
      <c r="G406" s="5" t="s">
        <v>938</v>
      </c>
      <c r="H406">
        <f>VLOOKUP(C406,COMPARATIVA!$D$3:$K$493,1,0)</f>
        <v>46019003</v>
      </c>
    </row>
    <row r="407" spans="1:8" ht="34.5" thickBot="1" x14ac:dyDescent="0.3">
      <c r="A407" s="3" t="s">
        <v>623</v>
      </c>
      <c r="B407" s="3" t="s">
        <v>536</v>
      </c>
      <c r="C407" s="26">
        <v>46007943</v>
      </c>
      <c r="D407" s="3" t="s">
        <v>408</v>
      </c>
      <c r="E407" s="4" t="s">
        <v>12</v>
      </c>
      <c r="F407" s="4">
        <v>28</v>
      </c>
      <c r="G407" s="5" t="s">
        <v>938</v>
      </c>
      <c r="H407">
        <f>VLOOKUP(C407,COMPARATIVA!$D$3:$K$493,1,0)</f>
        <v>46007943</v>
      </c>
    </row>
    <row r="408" spans="1:8" ht="23.25" thickBot="1" x14ac:dyDescent="0.3">
      <c r="A408" s="3" t="s">
        <v>623</v>
      </c>
      <c r="B408" s="3" t="s">
        <v>536</v>
      </c>
      <c r="C408" s="26">
        <v>46007955</v>
      </c>
      <c r="D408" s="3" t="s">
        <v>86</v>
      </c>
      <c r="E408" s="4" t="s">
        <v>12</v>
      </c>
      <c r="F408" s="4">
        <v>33</v>
      </c>
      <c r="G408" s="5" t="s">
        <v>938</v>
      </c>
      <c r="H408">
        <f>VLOOKUP(C408,COMPARATIVA!$D$3:$K$493,1,0)</f>
        <v>46007955</v>
      </c>
    </row>
    <row r="409" spans="1:8" ht="34.5" thickBot="1" x14ac:dyDescent="0.3">
      <c r="A409" s="3" t="s">
        <v>623</v>
      </c>
      <c r="B409" s="3" t="s">
        <v>537</v>
      </c>
      <c r="C409" s="26">
        <v>46022919</v>
      </c>
      <c r="D409" s="3" t="s">
        <v>538</v>
      </c>
      <c r="E409" s="4" t="s">
        <v>8</v>
      </c>
      <c r="F409" s="4">
        <v>10</v>
      </c>
      <c r="G409" s="5" t="s">
        <v>938</v>
      </c>
      <c r="H409">
        <f>VLOOKUP(C409,COMPARATIVA!$D$3:$K$493,1,0)</f>
        <v>46022919</v>
      </c>
    </row>
    <row r="410" spans="1:8" ht="34.5" thickBot="1" x14ac:dyDescent="0.3">
      <c r="A410" s="3" t="s">
        <v>623</v>
      </c>
      <c r="B410" s="3" t="s">
        <v>539</v>
      </c>
      <c r="C410" s="26">
        <v>46019386</v>
      </c>
      <c r="D410" s="3" t="s">
        <v>540</v>
      </c>
      <c r="E410" s="4" t="s">
        <v>10</v>
      </c>
      <c r="F410" s="4" t="s">
        <v>938</v>
      </c>
      <c r="G410" s="5">
        <v>680</v>
      </c>
      <c r="H410">
        <f>VLOOKUP(C410,COMPARATIVA!$D$3:$K$493,1,0)</f>
        <v>46019386</v>
      </c>
    </row>
    <row r="411" spans="1:8" ht="23.25" thickBot="1" x14ac:dyDescent="0.3">
      <c r="A411" s="3" t="s">
        <v>623</v>
      </c>
      <c r="B411" s="3" t="s">
        <v>539</v>
      </c>
      <c r="C411" s="26">
        <v>46021617</v>
      </c>
      <c r="D411" s="3" t="s">
        <v>370</v>
      </c>
      <c r="E411" s="4" t="s">
        <v>12</v>
      </c>
      <c r="F411" s="4">
        <v>48</v>
      </c>
      <c r="G411" s="5" t="s">
        <v>938</v>
      </c>
      <c r="H411">
        <f>VLOOKUP(C411,COMPARATIVA!$D$3:$K$493,1,0)</f>
        <v>46021617</v>
      </c>
    </row>
    <row r="412" spans="1:8" ht="34.5" thickBot="1" x14ac:dyDescent="0.3">
      <c r="A412" s="3" t="s">
        <v>623</v>
      </c>
      <c r="B412" s="3" t="s">
        <v>541</v>
      </c>
      <c r="C412" s="26">
        <v>46022191</v>
      </c>
      <c r="D412" s="3" t="s">
        <v>542</v>
      </c>
      <c r="E412" s="4" t="s">
        <v>12</v>
      </c>
      <c r="F412" s="6">
        <v>32</v>
      </c>
      <c r="G412" s="7" t="s">
        <v>938</v>
      </c>
      <c r="H412">
        <f>VLOOKUP(C412,COMPARATIVA!$D$3:$K$493,1,0)</f>
        <v>46022191</v>
      </c>
    </row>
    <row r="413" spans="1:8" ht="23.25" thickBot="1" x14ac:dyDescent="0.3">
      <c r="A413" s="3" t="s">
        <v>623</v>
      </c>
      <c r="B413" s="3" t="s">
        <v>543</v>
      </c>
      <c r="C413" s="26">
        <v>46008340</v>
      </c>
      <c r="D413" s="3" t="s">
        <v>544</v>
      </c>
      <c r="E413" s="4" t="s">
        <v>12</v>
      </c>
      <c r="F413" s="4">
        <v>33</v>
      </c>
      <c r="G413" s="5" t="s">
        <v>938</v>
      </c>
      <c r="H413">
        <f>VLOOKUP(C413,COMPARATIVA!$D$3:$K$493,1,0)</f>
        <v>46008340</v>
      </c>
    </row>
    <row r="414" spans="1:8" ht="23.25" thickBot="1" x14ac:dyDescent="0.3">
      <c r="A414" s="3" t="s">
        <v>623</v>
      </c>
      <c r="B414" s="3" t="s">
        <v>543</v>
      </c>
      <c r="C414" s="26">
        <v>46016385</v>
      </c>
      <c r="D414" s="3" t="s">
        <v>545</v>
      </c>
      <c r="E414" s="4" t="s">
        <v>10</v>
      </c>
      <c r="F414" s="4">
        <v>23</v>
      </c>
      <c r="G414" s="5" t="s">
        <v>938</v>
      </c>
      <c r="H414">
        <f>VLOOKUP(C414,COMPARATIVA!$D$3:$K$493,1,0)</f>
        <v>46016385</v>
      </c>
    </row>
    <row r="415" spans="1:8" ht="23.25" thickBot="1" x14ac:dyDescent="0.3">
      <c r="A415" s="3" t="s">
        <v>623</v>
      </c>
      <c r="B415" s="3" t="s">
        <v>546</v>
      </c>
      <c r="C415" s="26">
        <v>46008753</v>
      </c>
      <c r="D415" s="3" t="s">
        <v>121</v>
      </c>
      <c r="E415" s="4" t="s">
        <v>12</v>
      </c>
      <c r="F415" s="4">
        <v>27</v>
      </c>
      <c r="G415" s="5" t="s">
        <v>938</v>
      </c>
      <c r="H415">
        <f>VLOOKUP(C415,COMPARATIVA!$D$3:$K$493,1,0)</f>
        <v>46008753</v>
      </c>
    </row>
    <row r="416" spans="1:8" ht="23.25" thickBot="1" x14ac:dyDescent="0.3">
      <c r="A416" s="3" t="s">
        <v>623</v>
      </c>
      <c r="B416" s="3" t="s">
        <v>546</v>
      </c>
      <c r="C416" s="26">
        <v>46016397</v>
      </c>
      <c r="D416" s="3" t="s">
        <v>547</v>
      </c>
      <c r="E416" s="4" t="s">
        <v>12</v>
      </c>
      <c r="F416" s="4">
        <v>53</v>
      </c>
      <c r="G416" s="5" t="s">
        <v>938</v>
      </c>
      <c r="H416">
        <f>VLOOKUP(C416,COMPARATIVA!$D$3:$K$493,1,0)</f>
        <v>46016397</v>
      </c>
    </row>
    <row r="417" spans="1:8" ht="23.25" thickBot="1" x14ac:dyDescent="0.3">
      <c r="A417" s="3" t="s">
        <v>623</v>
      </c>
      <c r="B417" s="3" t="s">
        <v>546</v>
      </c>
      <c r="C417" s="26">
        <v>46017663</v>
      </c>
      <c r="D417" s="3" t="s">
        <v>228</v>
      </c>
      <c r="E417" s="4" t="s">
        <v>12</v>
      </c>
      <c r="F417" s="4" t="s">
        <v>938</v>
      </c>
      <c r="G417" s="5">
        <v>1551</v>
      </c>
      <c r="H417">
        <f>VLOOKUP(C417,COMPARATIVA!$D$3:$K$493,1,0)</f>
        <v>46017663</v>
      </c>
    </row>
    <row r="418" spans="1:8" ht="34.5" thickBot="1" x14ac:dyDescent="0.3">
      <c r="A418" s="3" t="s">
        <v>623</v>
      </c>
      <c r="B418" s="3" t="s">
        <v>546</v>
      </c>
      <c r="C418" s="26">
        <v>46017912</v>
      </c>
      <c r="D418" s="3" t="s">
        <v>130</v>
      </c>
      <c r="E418" s="4" t="s">
        <v>10</v>
      </c>
      <c r="F418" s="4" t="s">
        <v>938</v>
      </c>
      <c r="G418" s="5">
        <v>608</v>
      </c>
      <c r="H418">
        <f>VLOOKUP(C418,COMPARATIVA!$D$3:$K$493,1,0)</f>
        <v>46017912</v>
      </c>
    </row>
    <row r="419" spans="1:8" ht="23.25" thickBot="1" x14ac:dyDescent="0.3">
      <c r="A419" s="3" t="s">
        <v>623</v>
      </c>
      <c r="B419" s="3" t="s">
        <v>546</v>
      </c>
      <c r="C419" s="26">
        <v>46019015</v>
      </c>
      <c r="D419" s="3" t="s">
        <v>548</v>
      </c>
      <c r="E419" s="4" t="s">
        <v>12</v>
      </c>
      <c r="F419" s="6">
        <v>27</v>
      </c>
      <c r="G419" s="7" t="s">
        <v>938</v>
      </c>
      <c r="H419">
        <f>VLOOKUP(C419,COMPARATIVA!$D$3:$K$493,1,0)</f>
        <v>46019015</v>
      </c>
    </row>
    <row r="420" spans="1:8" ht="23.25" thickBot="1" x14ac:dyDescent="0.3">
      <c r="A420" s="3" t="s">
        <v>623</v>
      </c>
      <c r="B420" s="3" t="s">
        <v>546</v>
      </c>
      <c r="C420" s="26">
        <v>46022920</v>
      </c>
      <c r="D420" s="3" t="s">
        <v>438</v>
      </c>
      <c r="E420" s="4" t="s">
        <v>12</v>
      </c>
      <c r="F420" s="6">
        <v>33</v>
      </c>
      <c r="G420" s="7" t="s">
        <v>938</v>
      </c>
      <c r="H420">
        <f>VLOOKUP(C420,COMPARATIVA!$D$3:$K$493,1,0)</f>
        <v>46022920</v>
      </c>
    </row>
    <row r="421" spans="1:8" ht="45.75" thickBot="1" x14ac:dyDescent="0.3">
      <c r="A421" s="3" t="s">
        <v>623</v>
      </c>
      <c r="B421" s="3" t="s">
        <v>546</v>
      </c>
      <c r="C421" s="26">
        <v>46031337</v>
      </c>
      <c r="D421" s="3" t="s">
        <v>549</v>
      </c>
      <c r="E421" s="4" t="s">
        <v>12</v>
      </c>
      <c r="F421" s="4" t="s">
        <v>938</v>
      </c>
      <c r="G421" s="5">
        <v>1295</v>
      </c>
      <c r="H421">
        <f>VLOOKUP(C421,COMPARATIVA!$D$3:$K$493,1,0)</f>
        <v>46031337</v>
      </c>
    </row>
    <row r="422" spans="1:8" ht="15.75" thickBot="1" x14ac:dyDescent="0.3">
      <c r="A422" s="3" t="s">
        <v>623</v>
      </c>
      <c r="B422" s="3" t="s">
        <v>550</v>
      </c>
      <c r="C422" s="26">
        <v>46022567</v>
      </c>
      <c r="D422" s="3" t="s">
        <v>551</v>
      </c>
      <c r="E422" s="4" t="s">
        <v>12</v>
      </c>
      <c r="F422" s="4">
        <v>26</v>
      </c>
      <c r="G422" s="5" t="s">
        <v>938</v>
      </c>
      <c r="H422">
        <f>VLOOKUP(C422,COMPARATIVA!$D$3:$K$493,1,0)</f>
        <v>46022567</v>
      </c>
    </row>
    <row r="423" spans="1:8" ht="34.5" thickBot="1" x14ac:dyDescent="0.3">
      <c r="A423" s="3" t="s">
        <v>623</v>
      </c>
      <c r="B423" s="3" t="s">
        <v>552</v>
      </c>
      <c r="C423" s="26">
        <v>46008972</v>
      </c>
      <c r="D423" s="8" t="s">
        <v>553</v>
      </c>
      <c r="E423" s="4" t="s">
        <v>12</v>
      </c>
      <c r="F423" s="6">
        <v>26</v>
      </c>
      <c r="G423" s="7" t="s">
        <v>938</v>
      </c>
      <c r="H423">
        <f>VLOOKUP(C423,COMPARATIVA!$D$3:$K$493,1,0)</f>
        <v>46008972</v>
      </c>
    </row>
    <row r="424" spans="1:8" ht="15.75" thickBot="1" x14ac:dyDescent="0.3">
      <c r="A424" s="3" t="s">
        <v>623</v>
      </c>
      <c r="B424" s="3" t="s">
        <v>552</v>
      </c>
      <c r="C424" s="26">
        <v>46008984</v>
      </c>
      <c r="D424" s="3" t="s">
        <v>554</v>
      </c>
      <c r="E424" s="4" t="s">
        <v>10</v>
      </c>
      <c r="F424" s="4">
        <v>17</v>
      </c>
      <c r="G424" s="5" t="s">
        <v>938</v>
      </c>
      <c r="H424">
        <f>VLOOKUP(C424,COMPARATIVA!$D$3:$K$493,1,0)</f>
        <v>46008984</v>
      </c>
    </row>
    <row r="425" spans="1:8" ht="34.5" thickBot="1" x14ac:dyDescent="0.3">
      <c r="A425" s="3" t="s">
        <v>623</v>
      </c>
      <c r="B425" s="3" t="s">
        <v>552</v>
      </c>
      <c r="C425" s="26">
        <v>46024217</v>
      </c>
      <c r="D425" s="3" t="s">
        <v>114</v>
      </c>
      <c r="E425" s="4" t="s">
        <v>10</v>
      </c>
      <c r="F425" s="4" t="s">
        <v>938</v>
      </c>
      <c r="G425" s="5">
        <v>730</v>
      </c>
      <c r="H425">
        <f>VLOOKUP(C425,COMPARATIVA!$D$3:$K$493,1,0)</f>
        <v>46024217</v>
      </c>
    </row>
    <row r="426" spans="1:8" ht="57" thickBot="1" x14ac:dyDescent="0.3">
      <c r="A426" s="3" t="s">
        <v>623</v>
      </c>
      <c r="B426" s="3" t="s">
        <v>552</v>
      </c>
      <c r="C426" s="26">
        <v>46027115</v>
      </c>
      <c r="D426" s="3" t="s">
        <v>902</v>
      </c>
      <c r="E426" s="4" t="s">
        <v>8</v>
      </c>
      <c r="F426" s="4" t="s">
        <v>938</v>
      </c>
      <c r="G426" s="5">
        <v>219</v>
      </c>
      <c r="H426">
        <f>VLOOKUP(C426,COMPARATIVA!$D$3:$K$493,1,0)</f>
        <v>46027115</v>
      </c>
    </row>
    <row r="427" spans="1:8" ht="15.75" thickBot="1" x14ac:dyDescent="0.3">
      <c r="A427" s="3" t="s">
        <v>623</v>
      </c>
      <c r="B427" s="3" t="s">
        <v>623</v>
      </c>
      <c r="C427" s="26">
        <v>46012872</v>
      </c>
      <c r="D427" s="3" t="s">
        <v>555</v>
      </c>
      <c r="E427" s="4" t="s">
        <v>12</v>
      </c>
      <c r="F427" s="6">
        <v>34</v>
      </c>
      <c r="G427" s="7" t="s">
        <v>938</v>
      </c>
      <c r="H427">
        <f>VLOOKUP(C427,COMPARATIVA!$D$3:$K$493,1,0)</f>
        <v>46012872</v>
      </c>
    </row>
    <row r="428" spans="1:8" ht="34.5" thickBot="1" x14ac:dyDescent="0.3">
      <c r="A428" s="3" t="s">
        <v>623</v>
      </c>
      <c r="B428" s="3" t="s">
        <v>623</v>
      </c>
      <c r="C428" s="26">
        <v>46012902</v>
      </c>
      <c r="D428" s="3" t="s">
        <v>556</v>
      </c>
      <c r="E428" s="4" t="s">
        <v>10</v>
      </c>
      <c r="F428" s="6">
        <v>22</v>
      </c>
      <c r="G428" s="7" t="s">
        <v>938</v>
      </c>
      <c r="H428">
        <f>VLOOKUP(C428,COMPARATIVA!$D$3:$K$493,1,0)</f>
        <v>46012902</v>
      </c>
    </row>
    <row r="429" spans="1:8" ht="23.25" thickBot="1" x14ac:dyDescent="0.3">
      <c r="A429" s="3" t="s">
        <v>623</v>
      </c>
      <c r="B429" s="3" t="s">
        <v>623</v>
      </c>
      <c r="C429" s="26">
        <v>46012951</v>
      </c>
      <c r="D429" s="3" t="s">
        <v>557</v>
      </c>
      <c r="E429" s="4" t="s">
        <v>12</v>
      </c>
      <c r="F429" s="4">
        <v>31</v>
      </c>
      <c r="G429" s="5" t="s">
        <v>938</v>
      </c>
      <c r="H429">
        <f>VLOOKUP(C429,COMPARATIVA!$D$3:$K$493,1,0)</f>
        <v>46012951</v>
      </c>
    </row>
    <row r="430" spans="1:8" ht="23.25" thickBot="1" x14ac:dyDescent="0.3">
      <c r="A430" s="3" t="s">
        <v>623</v>
      </c>
      <c r="B430" s="3" t="s">
        <v>623</v>
      </c>
      <c r="C430" s="26">
        <v>46012963</v>
      </c>
      <c r="D430" s="3" t="s">
        <v>558</v>
      </c>
      <c r="E430" s="4" t="s">
        <v>12</v>
      </c>
      <c r="F430" s="4">
        <v>37</v>
      </c>
      <c r="G430" s="5" t="s">
        <v>938</v>
      </c>
      <c r="H430">
        <f>VLOOKUP(C430,COMPARATIVA!$D$3:$K$493,1,0)</f>
        <v>46012963</v>
      </c>
    </row>
    <row r="431" spans="1:8" ht="23.25" thickBot="1" x14ac:dyDescent="0.3">
      <c r="A431" s="3" t="s">
        <v>623</v>
      </c>
      <c r="B431" s="3" t="s">
        <v>623</v>
      </c>
      <c r="C431" s="26">
        <v>46012987</v>
      </c>
      <c r="D431" s="3" t="s">
        <v>559</v>
      </c>
      <c r="E431" s="4" t="s">
        <v>10</v>
      </c>
      <c r="F431" s="4">
        <v>21</v>
      </c>
      <c r="G431" s="5" t="s">
        <v>938</v>
      </c>
      <c r="H431">
        <f>VLOOKUP(C431,COMPARATIVA!$D$3:$K$493,1,0)</f>
        <v>46012987</v>
      </c>
    </row>
    <row r="432" spans="1:8" ht="23.25" thickBot="1" x14ac:dyDescent="0.3">
      <c r="A432" s="3" t="s">
        <v>623</v>
      </c>
      <c r="B432" s="3" t="s">
        <v>623</v>
      </c>
      <c r="C432" s="26">
        <v>46012999</v>
      </c>
      <c r="D432" s="3" t="s">
        <v>127</v>
      </c>
      <c r="E432" s="4" t="s">
        <v>12</v>
      </c>
      <c r="F432" s="4">
        <v>34</v>
      </c>
      <c r="G432" s="5" t="s">
        <v>938</v>
      </c>
      <c r="H432">
        <f>VLOOKUP(C432,COMPARATIVA!$D$3:$K$493,1,0)</f>
        <v>46012999</v>
      </c>
    </row>
    <row r="433" spans="1:8" ht="23.25" thickBot="1" x14ac:dyDescent="0.3">
      <c r="A433" s="3" t="s">
        <v>623</v>
      </c>
      <c r="B433" s="3" t="s">
        <v>623</v>
      </c>
      <c r="C433" s="26">
        <v>46013050</v>
      </c>
      <c r="D433" s="3" t="s">
        <v>560</v>
      </c>
      <c r="E433" s="4" t="s">
        <v>12</v>
      </c>
      <c r="F433" s="4">
        <v>61</v>
      </c>
      <c r="G433" s="5" t="s">
        <v>938</v>
      </c>
      <c r="H433">
        <f>VLOOKUP(C433,COMPARATIVA!$D$3:$K$493,1,0)</f>
        <v>46013050</v>
      </c>
    </row>
    <row r="434" spans="1:8" ht="15.75" thickBot="1" x14ac:dyDescent="0.3">
      <c r="A434" s="3" t="s">
        <v>623</v>
      </c>
      <c r="B434" s="3" t="s">
        <v>623</v>
      </c>
      <c r="C434" s="26">
        <v>46013062</v>
      </c>
      <c r="D434" s="3" t="s">
        <v>561</v>
      </c>
      <c r="E434" s="4" t="s">
        <v>12</v>
      </c>
      <c r="F434" s="4">
        <v>38</v>
      </c>
      <c r="G434" s="5" t="s">
        <v>938</v>
      </c>
      <c r="H434">
        <f>VLOOKUP(C434,COMPARATIVA!$D$3:$K$493,1,0)</f>
        <v>46013062</v>
      </c>
    </row>
    <row r="435" spans="1:8" ht="23.25" thickBot="1" x14ac:dyDescent="0.3">
      <c r="A435" s="3" t="s">
        <v>623</v>
      </c>
      <c r="B435" s="3" t="s">
        <v>623</v>
      </c>
      <c r="C435" s="26">
        <v>46013086</v>
      </c>
      <c r="D435" s="3" t="s">
        <v>562</v>
      </c>
      <c r="E435" s="4" t="s">
        <v>10</v>
      </c>
      <c r="F435" s="4">
        <v>23</v>
      </c>
      <c r="G435" s="5" t="s">
        <v>938</v>
      </c>
      <c r="H435">
        <f>VLOOKUP(C435,COMPARATIVA!$D$3:$K$493,1,0)</f>
        <v>46013086</v>
      </c>
    </row>
    <row r="436" spans="1:8" ht="15.75" thickBot="1" x14ac:dyDescent="0.3">
      <c r="A436" s="3" t="s">
        <v>623</v>
      </c>
      <c r="B436" s="3" t="s">
        <v>623</v>
      </c>
      <c r="C436" s="26">
        <v>46013098</v>
      </c>
      <c r="D436" s="3" t="s">
        <v>563</v>
      </c>
      <c r="E436" s="4" t="s">
        <v>10</v>
      </c>
      <c r="F436" s="4">
        <v>21</v>
      </c>
      <c r="G436" s="5" t="s">
        <v>938</v>
      </c>
      <c r="H436">
        <f>VLOOKUP(C436,COMPARATIVA!$D$3:$K$493,1,0)</f>
        <v>46013098</v>
      </c>
    </row>
    <row r="437" spans="1:8" ht="34.5" thickBot="1" x14ac:dyDescent="0.3">
      <c r="A437" s="3" t="s">
        <v>623</v>
      </c>
      <c r="B437" s="3" t="s">
        <v>623</v>
      </c>
      <c r="C437" s="26">
        <v>46013104</v>
      </c>
      <c r="D437" s="3" t="s">
        <v>564</v>
      </c>
      <c r="E437" s="4" t="s">
        <v>12</v>
      </c>
      <c r="F437" s="4">
        <v>50</v>
      </c>
      <c r="G437" s="5" t="s">
        <v>938</v>
      </c>
      <c r="H437">
        <f>VLOOKUP(C437,COMPARATIVA!$D$3:$K$493,1,0)</f>
        <v>46013104</v>
      </c>
    </row>
    <row r="438" spans="1:8" ht="57" thickBot="1" x14ac:dyDescent="0.3">
      <c r="A438" s="3" t="s">
        <v>623</v>
      </c>
      <c r="B438" s="3" t="s">
        <v>623</v>
      </c>
      <c r="C438" s="26">
        <v>46013220</v>
      </c>
      <c r="D438" s="3" t="s">
        <v>565</v>
      </c>
      <c r="E438" s="4" t="s">
        <v>12</v>
      </c>
      <c r="F438" s="4" t="s">
        <v>938</v>
      </c>
      <c r="G438" s="5">
        <v>9524</v>
      </c>
      <c r="H438">
        <f>VLOOKUP(C438,COMPARATIVA!$D$3:$K$493,1,0)</f>
        <v>46013220</v>
      </c>
    </row>
    <row r="439" spans="1:8" ht="23.25" thickBot="1" x14ac:dyDescent="0.3">
      <c r="A439" s="3" t="s">
        <v>623</v>
      </c>
      <c r="B439" s="3" t="s">
        <v>623</v>
      </c>
      <c r="C439" s="26">
        <v>46014224</v>
      </c>
      <c r="D439" s="3" t="s">
        <v>566</v>
      </c>
      <c r="E439" s="4" t="s">
        <v>12</v>
      </c>
      <c r="F439" s="4">
        <v>28</v>
      </c>
      <c r="G439" s="5" t="s">
        <v>938</v>
      </c>
      <c r="H439">
        <f>VLOOKUP(C439,COMPARATIVA!$D$3:$K$493,1,0)</f>
        <v>46014224</v>
      </c>
    </row>
    <row r="440" spans="1:8" ht="15.75" thickBot="1" x14ac:dyDescent="0.3">
      <c r="A440" s="3" t="s">
        <v>623</v>
      </c>
      <c r="B440" s="3" t="s">
        <v>623</v>
      </c>
      <c r="C440" s="26">
        <v>46015290</v>
      </c>
      <c r="D440" s="3" t="s">
        <v>567</v>
      </c>
      <c r="E440" s="4" t="s">
        <v>10</v>
      </c>
      <c r="F440" s="6">
        <v>21</v>
      </c>
      <c r="G440" s="7" t="s">
        <v>938</v>
      </c>
      <c r="H440">
        <f>VLOOKUP(C440,COMPARATIVA!$D$3:$K$493,1,0)</f>
        <v>46015290</v>
      </c>
    </row>
    <row r="441" spans="1:8" ht="23.25" thickBot="1" x14ac:dyDescent="0.3">
      <c r="A441" s="3" t="s">
        <v>623</v>
      </c>
      <c r="B441" s="3" t="s">
        <v>623</v>
      </c>
      <c r="C441" s="26">
        <v>46015708</v>
      </c>
      <c r="D441" s="3" t="s">
        <v>568</v>
      </c>
      <c r="E441" s="4" t="s">
        <v>12</v>
      </c>
      <c r="F441" s="4">
        <v>36</v>
      </c>
      <c r="G441" s="5" t="s">
        <v>938</v>
      </c>
      <c r="H441">
        <f>VLOOKUP(C441,COMPARATIVA!$D$3:$K$493,1,0)</f>
        <v>46015708</v>
      </c>
    </row>
    <row r="442" spans="1:8" ht="15.75" thickBot="1" x14ac:dyDescent="0.3">
      <c r="A442" s="3" t="s">
        <v>623</v>
      </c>
      <c r="B442" s="3" t="s">
        <v>623</v>
      </c>
      <c r="C442" s="26">
        <v>46015711</v>
      </c>
      <c r="D442" s="3" t="s">
        <v>569</v>
      </c>
      <c r="E442" s="4" t="s">
        <v>10</v>
      </c>
      <c r="F442" s="4">
        <v>21</v>
      </c>
      <c r="G442" s="5" t="s">
        <v>938</v>
      </c>
      <c r="H442">
        <f>VLOOKUP(C442,COMPARATIVA!$D$3:$K$493,1,0)</f>
        <v>46015711</v>
      </c>
    </row>
    <row r="443" spans="1:8" ht="15.75" thickBot="1" x14ac:dyDescent="0.3">
      <c r="A443" s="3" t="s">
        <v>623</v>
      </c>
      <c r="B443" s="3" t="s">
        <v>623</v>
      </c>
      <c r="C443" s="26">
        <v>46017195</v>
      </c>
      <c r="D443" s="3" t="s">
        <v>570</v>
      </c>
      <c r="E443" s="4" t="s">
        <v>10</v>
      </c>
      <c r="F443" s="4">
        <v>15</v>
      </c>
      <c r="G443" s="5" t="s">
        <v>938</v>
      </c>
      <c r="H443">
        <f>VLOOKUP(C443,COMPARATIVA!$D$3:$K$493,1,0)</f>
        <v>46017195</v>
      </c>
    </row>
    <row r="444" spans="1:8" ht="23.25" thickBot="1" x14ac:dyDescent="0.3">
      <c r="A444" s="3" t="s">
        <v>623</v>
      </c>
      <c r="B444" s="3" t="s">
        <v>623</v>
      </c>
      <c r="C444" s="26">
        <v>46017687</v>
      </c>
      <c r="D444" s="3" t="s">
        <v>571</v>
      </c>
      <c r="E444" s="4" t="s">
        <v>10</v>
      </c>
      <c r="F444" s="4">
        <v>17</v>
      </c>
      <c r="G444" s="5" t="s">
        <v>938</v>
      </c>
      <c r="H444">
        <f>VLOOKUP(C444,COMPARATIVA!$D$3:$K$493,1,0)</f>
        <v>46017687</v>
      </c>
    </row>
    <row r="445" spans="1:8" ht="23.25" thickBot="1" x14ac:dyDescent="0.3">
      <c r="A445" s="3" t="s">
        <v>623</v>
      </c>
      <c r="B445" s="3" t="s">
        <v>623</v>
      </c>
      <c r="C445" s="26">
        <v>46018035</v>
      </c>
      <c r="D445" s="3" t="s">
        <v>572</v>
      </c>
      <c r="E445" s="4" t="s">
        <v>12</v>
      </c>
      <c r="F445" s="4">
        <v>64</v>
      </c>
      <c r="G445" s="5" t="s">
        <v>938</v>
      </c>
      <c r="H445">
        <f>VLOOKUP(C445,COMPARATIVA!$D$3:$K$493,1,0)</f>
        <v>46018035</v>
      </c>
    </row>
    <row r="446" spans="1:8" ht="15.75" thickBot="1" x14ac:dyDescent="0.3">
      <c r="A446" s="3" t="s">
        <v>623</v>
      </c>
      <c r="B446" s="3" t="s">
        <v>623</v>
      </c>
      <c r="C446" s="26">
        <v>46018059</v>
      </c>
      <c r="D446" s="3" t="s">
        <v>573</v>
      </c>
      <c r="E446" s="4" t="s">
        <v>12</v>
      </c>
      <c r="F446" s="4">
        <v>30</v>
      </c>
      <c r="G446" s="5" t="s">
        <v>938</v>
      </c>
      <c r="H446">
        <f>VLOOKUP(C446,COMPARATIVA!$D$3:$K$493,1,0)</f>
        <v>46018059</v>
      </c>
    </row>
    <row r="447" spans="1:8" ht="15.75" thickBot="1" x14ac:dyDescent="0.3">
      <c r="A447" s="3" t="s">
        <v>623</v>
      </c>
      <c r="B447" s="3" t="s">
        <v>623</v>
      </c>
      <c r="C447" s="26">
        <v>46018138</v>
      </c>
      <c r="D447" s="3" t="s">
        <v>574</v>
      </c>
      <c r="E447" s="4" t="s">
        <v>10</v>
      </c>
      <c r="F447" s="4">
        <v>19</v>
      </c>
      <c r="G447" s="5" t="s">
        <v>938</v>
      </c>
      <c r="H447">
        <f>VLOOKUP(C447,COMPARATIVA!$D$3:$K$493,1,0)</f>
        <v>46018138</v>
      </c>
    </row>
    <row r="448" spans="1:8" ht="15.75" thickBot="1" x14ac:dyDescent="0.3">
      <c r="A448" s="3" t="s">
        <v>623</v>
      </c>
      <c r="B448" s="3" t="s">
        <v>623</v>
      </c>
      <c r="C448" s="26">
        <v>46018552</v>
      </c>
      <c r="D448" s="3" t="s">
        <v>575</v>
      </c>
      <c r="E448" s="4" t="s">
        <v>10</v>
      </c>
      <c r="F448" s="4">
        <v>19</v>
      </c>
      <c r="G448" s="5" t="s">
        <v>938</v>
      </c>
      <c r="H448">
        <f>VLOOKUP(C448,COMPARATIVA!$D$3:$K$493,1,0)</f>
        <v>46018552</v>
      </c>
    </row>
    <row r="449" spans="1:8" ht="15.75" thickBot="1" x14ac:dyDescent="0.3">
      <c r="A449" s="3" t="s">
        <v>623</v>
      </c>
      <c r="B449" s="3" t="s">
        <v>623</v>
      </c>
      <c r="C449" s="26">
        <v>46018916</v>
      </c>
      <c r="D449" s="3" t="s">
        <v>381</v>
      </c>
      <c r="E449" s="4" t="s">
        <v>10</v>
      </c>
      <c r="F449" s="4">
        <v>19</v>
      </c>
      <c r="G449" s="5" t="s">
        <v>938</v>
      </c>
      <c r="H449">
        <f>VLOOKUP(C449,COMPARATIVA!$D$3:$K$493,1,0)</f>
        <v>46018916</v>
      </c>
    </row>
    <row r="450" spans="1:8" ht="34.5" thickBot="1" x14ac:dyDescent="0.3">
      <c r="A450" s="3" t="s">
        <v>623</v>
      </c>
      <c r="B450" s="3" t="s">
        <v>623</v>
      </c>
      <c r="C450" s="26">
        <v>46019404</v>
      </c>
      <c r="D450" s="3" t="s">
        <v>576</v>
      </c>
      <c r="E450" s="4" t="s">
        <v>10</v>
      </c>
      <c r="F450" s="4" t="s">
        <v>938</v>
      </c>
      <c r="G450" s="5">
        <v>834</v>
      </c>
      <c r="H450">
        <f>VLOOKUP(C450,COMPARATIVA!$D$3:$K$493,1,0)</f>
        <v>46019404</v>
      </c>
    </row>
    <row r="451" spans="1:8" ht="34.5" thickBot="1" x14ac:dyDescent="0.3">
      <c r="A451" s="3" t="s">
        <v>623</v>
      </c>
      <c r="B451" s="3" t="s">
        <v>623</v>
      </c>
      <c r="C451" s="26">
        <v>46019416</v>
      </c>
      <c r="D451" s="3" t="s">
        <v>577</v>
      </c>
      <c r="E451" s="4" t="s">
        <v>10</v>
      </c>
      <c r="F451" s="6" t="s">
        <v>938</v>
      </c>
      <c r="G451" s="7">
        <v>601</v>
      </c>
      <c r="H451">
        <f>VLOOKUP(C451,COMPARATIVA!$D$3:$K$493,1,0)</f>
        <v>46019416</v>
      </c>
    </row>
    <row r="452" spans="1:8" ht="45.75" thickBot="1" x14ac:dyDescent="0.3">
      <c r="A452" s="3" t="s">
        <v>623</v>
      </c>
      <c r="B452" s="3" t="s">
        <v>623</v>
      </c>
      <c r="C452" s="26">
        <v>46019428</v>
      </c>
      <c r="D452" s="3" t="s">
        <v>578</v>
      </c>
      <c r="E452" s="4" t="s">
        <v>12</v>
      </c>
      <c r="F452" s="6" t="s">
        <v>938</v>
      </c>
      <c r="G452" s="7">
        <v>1651</v>
      </c>
      <c r="H452">
        <f>VLOOKUP(C452,COMPARATIVA!$D$3:$K$493,1,0)</f>
        <v>46019428</v>
      </c>
    </row>
    <row r="453" spans="1:8" ht="45.75" thickBot="1" x14ac:dyDescent="0.3">
      <c r="A453" s="3" t="s">
        <v>623</v>
      </c>
      <c r="B453" s="3" t="s">
        <v>623</v>
      </c>
      <c r="C453" s="26">
        <v>46019431</v>
      </c>
      <c r="D453" s="8" t="s">
        <v>579</v>
      </c>
      <c r="E453" s="4" t="s">
        <v>8</v>
      </c>
      <c r="F453" s="6" t="s">
        <v>938</v>
      </c>
      <c r="G453" s="7">
        <v>363</v>
      </c>
      <c r="H453">
        <f>VLOOKUP(C453,COMPARATIVA!$D$3:$K$493,1,0)</f>
        <v>46019431</v>
      </c>
    </row>
    <row r="454" spans="1:8" ht="23.25" thickBot="1" x14ac:dyDescent="0.3">
      <c r="A454" s="3" t="s">
        <v>623</v>
      </c>
      <c r="B454" s="3" t="s">
        <v>623</v>
      </c>
      <c r="C454" s="26">
        <v>46019441</v>
      </c>
      <c r="D454" s="3" t="s">
        <v>580</v>
      </c>
      <c r="E454" s="4" t="s">
        <v>10</v>
      </c>
      <c r="F454" s="6" t="s">
        <v>938</v>
      </c>
      <c r="G454" s="7">
        <v>583</v>
      </c>
      <c r="H454">
        <f>VLOOKUP(C454,COMPARATIVA!$D$3:$K$493,1,0)</f>
        <v>46019441</v>
      </c>
    </row>
    <row r="455" spans="1:8" ht="34.5" thickBot="1" x14ac:dyDescent="0.3">
      <c r="A455" s="3" t="s">
        <v>623</v>
      </c>
      <c r="B455" s="3" t="s">
        <v>623</v>
      </c>
      <c r="C455" s="26">
        <v>46019465</v>
      </c>
      <c r="D455" s="3" t="s">
        <v>581</v>
      </c>
      <c r="E455" s="4" t="s">
        <v>10</v>
      </c>
      <c r="F455" s="6" t="s">
        <v>938</v>
      </c>
      <c r="G455" s="7">
        <v>589</v>
      </c>
      <c r="H455">
        <f>VLOOKUP(C455,COMPARATIVA!$D$3:$K$493,1,0)</f>
        <v>46019465</v>
      </c>
    </row>
    <row r="456" spans="1:8" ht="34.5" thickBot="1" x14ac:dyDescent="0.3">
      <c r="A456" s="3" t="s">
        <v>623</v>
      </c>
      <c r="B456" s="3" t="s">
        <v>623</v>
      </c>
      <c r="C456" s="26">
        <v>46019477</v>
      </c>
      <c r="D456" s="3" t="s">
        <v>582</v>
      </c>
      <c r="E456" s="4" t="s">
        <v>12</v>
      </c>
      <c r="F456" s="6" t="s">
        <v>938</v>
      </c>
      <c r="G456" s="7">
        <v>1192</v>
      </c>
      <c r="H456">
        <f>VLOOKUP(C456,COMPARATIVA!$D$3:$K$493,1,0)</f>
        <v>46019477</v>
      </c>
    </row>
    <row r="457" spans="1:8" ht="34.5" thickBot="1" x14ac:dyDescent="0.3">
      <c r="A457" s="3" t="s">
        <v>623</v>
      </c>
      <c r="B457" s="3" t="s">
        <v>623</v>
      </c>
      <c r="C457" s="26">
        <v>46019489</v>
      </c>
      <c r="D457" s="3" t="s">
        <v>583</v>
      </c>
      <c r="E457" s="4" t="s">
        <v>10</v>
      </c>
      <c r="F457" s="6" t="s">
        <v>938</v>
      </c>
      <c r="G457" s="7">
        <v>730</v>
      </c>
      <c r="H457">
        <f>VLOOKUP(C457,COMPARATIVA!$D$3:$K$493,1,0)</f>
        <v>46019489</v>
      </c>
    </row>
    <row r="458" spans="1:8" ht="34.5" thickBot="1" x14ac:dyDescent="0.3">
      <c r="A458" s="3" t="s">
        <v>623</v>
      </c>
      <c r="B458" s="3" t="s">
        <v>623</v>
      </c>
      <c r="C458" s="26">
        <v>46019571</v>
      </c>
      <c r="D458" s="3" t="s">
        <v>584</v>
      </c>
      <c r="E458" s="4" t="s">
        <v>10</v>
      </c>
      <c r="F458" s="6">
        <v>18</v>
      </c>
      <c r="G458" s="7" t="s">
        <v>938</v>
      </c>
      <c r="H458">
        <f>VLOOKUP(C458,COMPARATIVA!$D$3:$K$493,1,0)</f>
        <v>46019571</v>
      </c>
    </row>
    <row r="459" spans="1:8" ht="34.5" thickBot="1" x14ac:dyDescent="0.3">
      <c r="A459" s="3" t="s">
        <v>623</v>
      </c>
      <c r="B459" s="3" t="s">
        <v>623</v>
      </c>
      <c r="C459" s="26">
        <v>46019763</v>
      </c>
      <c r="D459" s="3" t="s">
        <v>585</v>
      </c>
      <c r="E459" s="4" t="s">
        <v>10</v>
      </c>
      <c r="F459" s="4">
        <v>23</v>
      </c>
      <c r="G459" s="5" t="s">
        <v>938</v>
      </c>
      <c r="H459">
        <f>VLOOKUP(C459,COMPARATIVA!$D$3:$K$493,1,0)</f>
        <v>46019763</v>
      </c>
    </row>
    <row r="460" spans="1:8" ht="34.5" thickBot="1" x14ac:dyDescent="0.3">
      <c r="A460" s="3" t="s">
        <v>623</v>
      </c>
      <c r="B460" s="3" t="s">
        <v>623</v>
      </c>
      <c r="C460" s="26">
        <v>46020388</v>
      </c>
      <c r="D460" s="3" t="s">
        <v>271</v>
      </c>
      <c r="E460" s="4" t="s">
        <v>8</v>
      </c>
      <c r="F460" s="4" t="s">
        <v>938</v>
      </c>
      <c r="G460" s="5">
        <v>404</v>
      </c>
      <c r="H460">
        <f>VLOOKUP(C460,COMPARATIVA!$D$3:$K$493,1,0)</f>
        <v>46020388</v>
      </c>
    </row>
    <row r="461" spans="1:8" ht="23.25" thickBot="1" x14ac:dyDescent="0.3">
      <c r="A461" s="3" t="s">
        <v>623</v>
      </c>
      <c r="B461" s="3" t="s">
        <v>623</v>
      </c>
      <c r="C461" s="26">
        <v>46020391</v>
      </c>
      <c r="D461" s="3" t="s">
        <v>586</v>
      </c>
      <c r="E461" s="4" t="s">
        <v>10</v>
      </c>
      <c r="F461" s="6">
        <v>14</v>
      </c>
      <c r="G461" s="7" t="s">
        <v>938</v>
      </c>
      <c r="H461">
        <f>VLOOKUP(C461,COMPARATIVA!$D$3:$K$493,1,0)</f>
        <v>46020391</v>
      </c>
    </row>
    <row r="462" spans="1:8" ht="45.75" thickBot="1" x14ac:dyDescent="0.3">
      <c r="A462" s="3" t="s">
        <v>623</v>
      </c>
      <c r="B462" s="3" t="s">
        <v>623</v>
      </c>
      <c r="C462" s="26">
        <v>46021691</v>
      </c>
      <c r="D462" s="3" t="s">
        <v>587</v>
      </c>
      <c r="E462" s="4" t="s">
        <v>12</v>
      </c>
      <c r="F462" s="4" t="s">
        <v>938</v>
      </c>
      <c r="G462" s="5">
        <v>1191</v>
      </c>
      <c r="H462">
        <f>VLOOKUP(C462,COMPARATIVA!$D$3:$K$493,1,0)</f>
        <v>46021691</v>
      </c>
    </row>
    <row r="463" spans="1:8" ht="23.25" thickBot="1" x14ac:dyDescent="0.3">
      <c r="A463" s="3" t="s">
        <v>623</v>
      </c>
      <c r="B463" s="3" t="s">
        <v>623</v>
      </c>
      <c r="C463" s="26">
        <v>46021711</v>
      </c>
      <c r="D463" s="3" t="s">
        <v>588</v>
      </c>
      <c r="E463" s="4" t="s">
        <v>12</v>
      </c>
      <c r="F463" s="6">
        <v>47</v>
      </c>
      <c r="G463" s="7" t="s">
        <v>938</v>
      </c>
      <c r="H463">
        <f>VLOOKUP(C463,COMPARATIVA!$D$3:$K$493,1,0)</f>
        <v>46021711</v>
      </c>
    </row>
    <row r="464" spans="1:8" ht="23.25" thickBot="1" x14ac:dyDescent="0.3">
      <c r="A464" s="3" t="s">
        <v>623</v>
      </c>
      <c r="B464" s="3" t="s">
        <v>623</v>
      </c>
      <c r="C464" s="26">
        <v>46022257</v>
      </c>
      <c r="D464" s="3" t="s">
        <v>589</v>
      </c>
      <c r="E464" s="4" t="s">
        <v>12</v>
      </c>
      <c r="F464" s="4">
        <v>50</v>
      </c>
      <c r="G464" s="5" t="s">
        <v>938</v>
      </c>
      <c r="H464">
        <f>VLOOKUP(C464,COMPARATIVA!$D$3:$K$493,1,0)</f>
        <v>46022257</v>
      </c>
    </row>
    <row r="465" spans="1:8" ht="23.25" thickBot="1" x14ac:dyDescent="0.3">
      <c r="A465" s="3" t="s">
        <v>623</v>
      </c>
      <c r="B465" s="3" t="s">
        <v>623</v>
      </c>
      <c r="C465" s="26">
        <v>46022579</v>
      </c>
      <c r="D465" s="3" t="s">
        <v>406</v>
      </c>
      <c r="E465" s="4" t="s">
        <v>10</v>
      </c>
      <c r="F465" s="4">
        <v>18</v>
      </c>
      <c r="G465" s="5" t="s">
        <v>938</v>
      </c>
      <c r="H465">
        <f>VLOOKUP(C465,COMPARATIVA!$D$3:$K$493,1,0)</f>
        <v>46022579</v>
      </c>
    </row>
    <row r="466" spans="1:8" ht="15.75" thickBot="1" x14ac:dyDescent="0.3">
      <c r="A466" s="3" t="s">
        <v>623</v>
      </c>
      <c r="B466" s="3" t="s">
        <v>623</v>
      </c>
      <c r="C466" s="26">
        <v>46022646</v>
      </c>
      <c r="D466" s="3" t="s">
        <v>590</v>
      </c>
      <c r="E466" s="4" t="s">
        <v>12</v>
      </c>
      <c r="F466" s="4">
        <v>41</v>
      </c>
      <c r="G466" s="5" t="s">
        <v>938</v>
      </c>
      <c r="H466">
        <f>VLOOKUP(C466,COMPARATIVA!$D$3:$K$493,1,0)</f>
        <v>46022646</v>
      </c>
    </row>
    <row r="467" spans="1:8" ht="15.75" thickBot="1" x14ac:dyDescent="0.3">
      <c r="A467" s="3" t="s">
        <v>623</v>
      </c>
      <c r="B467" s="3" t="s">
        <v>623</v>
      </c>
      <c r="C467" s="26">
        <v>46022932</v>
      </c>
      <c r="D467" s="3" t="s">
        <v>531</v>
      </c>
      <c r="E467" s="4" t="s">
        <v>10</v>
      </c>
      <c r="F467" s="4">
        <v>21</v>
      </c>
      <c r="G467" s="5" t="s">
        <v>938</v>
      </c>
      <c r="H467">
        <f>VLOOKUP(C467,COMPARATIVA!$D$3:$K$493,1,0)</f>
        <v>46022932</v>
      </c>
    </row>
    <row r="468" spans="1:8" ht="45.75" thickBot="1" x14ac:dyDescent="0.3">
      <c r="A468" s="3" t="s">
        <v>623</v>
      </c>
      <c r="B468" s="3" t="s">
        <v>623</v>
      </c>
      <c r="C468" s="26">
        <v>46022944</v>
      </c>
      <c r="D468" s="3" t="s">
        <v>591</v>
      </c>
      <c r="E468" s="4" t="s">
        <v>10</v>
      </c>
      <c r="F468" s="4">
        <v>20</v>
      </c>
      <c r="G468" s="5" t="s">
        <v>938</v>
      </c>
      <c r="H468">
        <f>VLOOKUP(C468,COMPARATIVA!$D$3:$K$493,1,0)</f>
        <v>46022944</v>
      </c>
    </row>
    <row r="469" spans="1:8" ht="23.25" thickBot="1" x14ac:dyDescent="0.3">
      <c r="A469" s="3" t="s">
        <v>623</v>
      </c>
      <c r="B469" s="3" t="s">
        <v>623</v>
      </c>
      <c r="C469" s="26">
        <v>46023419</v>
      </c>
      <c r="D469" s="3" t="s">
        <v>592</v>
      </c>
      <c r="E469" s="4" t="s">
        <v>12</v>
      </c>
      <c r="F469" s="4">
        <v>76</v>
      </c>
      <c r="G469" s="5" t="s">
        <v>938</v>
      </c>
      <c r="H469">
        <f>VLOOKUP(C469,COMPARATIVA!$D$3:$K$493,1,0)</f>
        <v>46023419</v>
      </c>
    </row>
    <row r="470" spans="1:8" ht="15.75" thickBot="1" x14ac:dyDescent="0.3">
      <c r="A470" s="3" t="s">
        <v>623</v>
      </c>
      <c r="B470" s="3" t="s">
        <v>623</v>
      </c>
      <c r="C470" s="26">
        <v>46023547</v>
      </c>
      <c r="D470" s="3" t="s">
        <v>593</v>
      </c>
      <c r="E470" s="4" t="s">
        <v>12</v>
      </c>
      <c r="F470" s="4">
        <v>41</v>
      </c>
      <c r="G470" s="5" t="s">
        <v>938</v>
      </c>
      <c r="H470">
        <f>VLOOKUP(C470,COMPARATIVA!$D$3:$K$493,1,0)</f>
        <v>46023547</v>
      </c>
    </row>
    <row r="471" spans="1:8" ht="15.75" thickBot="1" x14ac:dyDescent="0.3">
      <c r="A471" s="3" t="s">
        <v>623</v>
      </c>
      <c r="B471" s="3" t="s">
        <v>623</v>
      </c>
      <c r="C471" s="26">
        <v>46023870</v>
      </c>
      <c r="D471" s="3" t="s">
        <v>594</v>
      </c>
      <c r="E471" s="4" t="s">
        <v>10</v>
      </c>
      <c r="F471" s="4">
        <v>24</v>
      </c>
      <c r="G471" s="5" t="s">
        <v>938</v>
      </c>
      <c r="H471">
        <f>VLOOKUP(C471,COMPARATIVA!$D$3:$K$493,1,0)</f>
        <v>46023870</v>
      </c>
    </row>
    <row r="472" spans="1:8" ht="15.75" thickBot="1" x14ac:dyDescent="0.3">
      <c r="A472" s="3" t="s">
        <v>623</v>
      </c>
      <c r="B472" s="3" t="s">
        <v>623</v>
      </c>
      <c r="C472" s="26">
        <v>46025040</v>
      </c>
      <c r="D472" s="3" t="s">
        <v>595</v>
      </c>
      <c r="E472" s="4" t="s">
        <v>12</v>
      </c>
      <c r="F472" s="4">
        <v>50</v>
      </c>
      <c r="G472" s="5" t="s">
        <v>938</v>
      </c>
      <c r="H472">
        <f>VLOOKUP(C472,COMPARATIVA!$D$3:$K$493,1,0)</f>
        <v>46025040</v>
      </c>
    </row>
    <row r="473" spans="1:8" ht="34.5" thickBot="1" x14ac:dyDescent="0.3">
      <c r="A473" s="3" t="s">
        <v>623</v>
      </c>
      <c r="B473" s="3" t="s">
        <v>623</v>
      </c>
      <c r="C473" s="26">
        <v>46025507</v>
      </c>
      <c r="D473" s="3" t="s">
        <v>596</v>
      </c>
      <c r="E473" s="4" t="s">
        <v>12</v>
      </c>
      <c r="F473" s="6">
        <v>31</v>
      </c>
      <c r="G473" s="7" t="s">
        <v>938</v>
      </c>
      <c r="H473">
        <f>VLOOKUP(C473,COMPARATIVA!$D$3:$K$493,1,0)</f>
        <v>46025507</v>
      </c>
    </row>
    <row r="474" spans="1:8" ht="57" thickBot="1" x14ac:dyDescent="0.3">
      <c r="A474" s="3" t="s">
        <v>623</v>
      </c>
      <c r="B474" s="3" t="s">
        <v>623</v>
      </c>
      <c r="C474" s="26">
        <v>46025799</v>
      </c>
      <c r="D474" s="8" t="s">
        <v>597</v>
      </c>
      <c r="E474" s="4" t="s">
        <v>12</v>
      </c>
      <c r="F474" s="6" t="s">
        <v>938</v>
      </c>
      <c r="G474" s="7">
        <v>2893</v>
      </c>
      <c r="H474">
        <f>VLOOKUP(C474,COMPARATIVA!$D$3:$K$493,1,0)</f>
        <v>46025799</v>
      </c>
    </row>
    <row r="475" spans="1:8" ht="68.25" thickBot="1" x14ac:dyDescent="0.3">
      <c r="A475" s="3" t="s">
        <v>623</v>
      </c>
      <c r="B475" s="3" t="s">
        <v>623</v>
      </c>
      <c r="C475" s="26">
        <v>46027127</v>
      </c>
      <c r="D475" s="8" t="s">
        <v>598</v>
      </c>
      <c r="E475" s="4" t="s">
        <v>12</v>
      </c>
      <c r="F475" s="4" t="s">
        <v>938</v>
      </c>
      <c r="G475" s="5">
        <v>2561</v>
      </c>
      <c r="H475">
        <f>VLOOKUP(C475,COMPARATIVA!$D$3:$K$493,1,0)</f>
        <v>46027127</v>
      </c>
    </row>
    <row r="476" spans="1:8" ht="34.5" thickBot="1" x14ac:dyDescent="0.3">
      <c r="A476" s="3" t="s">
        <v>623</v>
      </c>
      <c r="B476" s="3" t="s">
        <v>623</v>
      </c>
      <c r="C476" s="26">
        <v>46032721</v>
      </c>
      <c r="D476" s="3" t="s">
        <v>599</v>
      </c>
      <c r="E476" s="4" t="s">
        <v>8</v>
      </c>
      <c r="F476" s="6">
        <v>4</v>
      </c>
      <c r="G476" s="7" t="s">
        <v>938</v>
      </c>
      <c r="H476">
        <f>VLOOKUP(C476,COMPARATIVA!$D$3:$K$493,1,0)</f>
        <v>46032721</v>
      </c>
    </row>
    <row r="477" spans="1:8" ht="34.5" thickBot="1" x14ac:dyDescent="0.3">
      <c r="A477" s="3" t="s">
        <v>623</v>
      </c>
      <c r="B477" s="3" t="s">
        <v>623</v>
      </c>
      <c r="C477" s="26">
        <v>46036311</v>
      </c>
      <c r="D477" s="8" t="s">
        <v>600</v>
      </c>
      <c r="E477" s="4" t="s">
        <v>10</v>
      </c>
      <c r="F477" s="6" t="s">
        <v>938</v>
      </c>
      <c r="G477" s="7">
        <v>660</v>
      </c>
      <c r="H477">
        <f>VLOOKUP(C477,COMPARATIVA!$D$3:$K$493,1,0)</f>
        <v>46036311</v>
      </c>
    </row>
    <row r="478" spans="1:8" ht="57" thickBot="1" x14ac:dyDescent="0.3">
      <c r="A478" s="3" t="s">
        <v>623</v>
      </c>
      <c r="B478" s="3" t="s">
        <v>623</v>
      </c>
      <c r="C478" s="26">
        <v>46036414</v>
      </c>
      <c r="D478" s="3" t="s">
        <v>601</v>
      </c>
      <c r="E478" s="4" t="s">
        <v>12</v>
      </c>
      <c r="F478" s="4" t="s">
        <v>938</v>
      </c>
      <c r="G478" s="5">
        <v>2378</v>
      </c>
      <c r="H478">
        <f>VLOOKUP(C478,COMPARATIVA!$D$3:$K$493,1,0)</f>
        <v>46036414</v>
      </c>
    </row>
    <row r="479" spans="1:8" ht="23.25" thickBot="1" x14ac:dyDescent="0.3">
      <c r="A479" s="3" t="s">
        <v>623</v>
      </c>
      <c r="B479" s="3" t="s">
        <v>602</v>
      </c>
      <c r="C479" s="26">
        <v>46022208</v>
      </c>
      <c r="D479" s="3" t="s">
        <v>603</v>
      </c>
      <c r="E479" s="4" t="s">
        <v>10</v>
      </c>
      <c r="F479" s="4">
        <v>12</v>
      </c>
      <c r="G479" s="5" t="s">
        <v>938</v>
      </c>
      <c r="H479">
        <f>VLOOKUP(C479,COMPARATIVA!$D$3:$K$493,1,0)</f>
        <v>46022208</v>
      </c>
    </row>
    <row r="480" spans="1:8" ht="23.25" thickBot="1" x14ac:dyDescent="0.3">
      <c r="A480" s="3" t="s">
        <v>623</v>
      </c>
      <c r="B480" s="3" t="s">
        <v>604</v>
      </c>
      <c r="C480" s="26">
        <v>46021319</v>
      </c>
      <c r="D480" s="3" t="s">
        <v>605</v>
      </c>
      <c r="E480" s="4" t="s">
        <v>12</v>
      </c>
      <c r="F480" s="4">
        <v>25</v>
      </c>
      <c r="G480" s="5" t="s">
        <v>938</v>
      </c>
      <c r="H480">
        <f>VLOOKUP(C480,COMPARATIVA!$D$3:$K$493,1,0)</f>
        <v>46021319</v>
      </c>
    </row>
    <row r="481" spans="1:8" ht="23.25" thickBot="1" x14ac:dyDescent="0.3">
      <c r="A481" s="3" t="s">
        <v>623</v>
      </c>
      <c r="B481" s="3" t="s">
        <v>606</v>
      </c>
      <c r="C481" s="26">
        <v>46024114</v>
      </c>
      <c r="D481" s="3" t="s">
        <v>607</v>
      </c>
      <c r="E481" s="4" t="s">
        <v>10</v>
      </c>
      <c r="F481" s="4">
        <v>20</v>
      </c>
      <c r="G481" s="5" t="s">
        <v>938</v>
      </c>
      <c r="H481">
        <f>VLOOKUP(C481,COMPARATIVA!$D$3:$K$493,1,0)</f>
        <v>46024114</v>
      </c>
    </row>
    <row r="482" spans="1:8" ht="23.25" thickBot="1" x14ac:dyDescent="0.3">
      <c r="A482" s="3" t="s">
        <v>623</v>
      </c>
      <c r="B482" s="3" t="s">
        <v>608</v>
      </c>
      <c r="C482" s="26">
        <v>46015721</v>
      </c>
      <c r="D482" s="3" t="s">
        <v>609</v>
      </c>
      <c r="E482" s="4" t="s">
        <v>10</v>
      </c>
      <c r="F482" s="4">
        <v>16</v>
      </c>
      <c r="G482" s="5" t="s">
        <v>938</v>
      </c>
      <c r="H482">
        <f>VLOOKUP(C482,COMPARATIVA!$D$3:$K$493,1,0)</f>
        <v>46015721</v>
      </c>
    </row>
    <row r="483" spans="1:8" ht="23.25" thickBot="1" x14ac:dyDescent="0.3">
      <c r="A483" s="3" t="s">
        <v>623</v>
      </c>
      <c r="B483" s="3" t="s">
        <v>610</v>
      </c>
      <c r="C483" s="26">
        <v>46014066</v>
      </c>
      <c r="D483" s="3" t="s">
        <v>611</v>
      </c>
      <c r="E483" s="4" t="s">
        <v>10</v>
      </c>
      <c r="F483" s="6">
        <v>15</v>
      </c>
      <c r="G483" s="7" t="s">
        <v>938</v>
      </c>
      <c r="H483">
        <f>VLOOKUP(C483,COMPARATIVA!$D$3:$K$493,1,0)</f>
        <v>46014066</v>
      </c>
    </row>
    <row r="484" spans="1:8" ht="34.5" thickBot="1" x14ac:dyDescent="0.3">
      <c r="A484" s="3" t="s">
        <v>623</v>
      </c>
      <c r="B484" s="3" t="s">
        <v>610</v>
      </c>
      <c r="C484" s="26">
        <v>46024001</v>
      </c>
      <c r="D484" s="3" t="s">
        <v>612</v>
      </c>
      <c r="E484" s="4" t="s">
        <v>8</v>
      </c>
      <c r="F484" s="4" t="s">
        <v>938</v>
      </c>
      <c r="G484" s="5">
        <v>155</v>
      </c>
      <c r="H484">
        <f>VLOOKUP(C484,COMPARATIVA!$D$3:$K$493,1,0)</f>
        <v>46024001</v>
      </c>
    </row>
    <row r="485" spans="1:8" ht="23.25" thickBot="1" x14ac:dyDescent="0.3">
      <c r="A485" s="3" t="s">
        <v>623</v>
      </c>
      <c r="B485" s="3" t="s">
        <v>613</v>
      </c>
      <c r="C485" s="26">
        <v>46004760</v>
      </c>
      <c r="D485" s="3" t="s">
        <v>614</v>
      </c>
      <c r="E485" s="4" t="s">
        <v>12</v>
      </c>
      <c r="F485" s="4">
        <v>36</v>
      </c>
      <c r="G485" s="5" t="s">
        <v>938</v>
      </c>
      <c r="H485">
        <f>VLOOKUP(C485,COMPARATIVA!$D$3:$K$493,1,0)</f>
        <v>46004760</v>
      </c>
    </row>
    <row r="486" spans="1:8" ht="23.25" thickBot="1" x14ac:dyDescent="0.3">
      <c r="A486" s="3" t="s">
        <v>623</v>
      </c>
      <c r="B486" s="3" t="s">
        <v>613</v>
      </c>
      <c r="C486" s="26">
        <v>46004772</v>
      </c>
      <c r="D486" s="3" t="s">
        <v>615</v>
      </c>
      <c r="E486" s="4" t="s">
        <v>12</v>
      </c>
      <c r="F486" s="4">
        <v>38</v>
      </c>
      <c r="G486" s="5" t="s">
        <v>938</v>
      </c>
      <c r="H486">
        <f>VLOOKUP(C486,COMPARATIVA!$D$3:$K$493,1,0)</f>
        <v>46004772</v>
      </c>
    </row>
    <row r="487" spans="1:8" ht="34.5" thickBot="1" x14ac:dyDescent="0.3">
      <c r="A487" s="3" t="s">
        <v>623</v>
      </c>
      <c r="B487" s="3" t="s">
        <v>613</v>
      </c>
      <c r="C487" s="26">
        <v>46018692</v>
      </c>
      <c r="D487" s="3" t="s">
        <v>616</v>
      </c>
      <c r="E487" s="4" t="s">
        <v>12</v>
      </c>
      <c r="F487" s="6">
        <v>49</v>
      </c>
      <c r="G487" s="7" t="s">
        <v>938</v>
      </c>
      <c r="H487">
        <f>VLOOKUP(C487,COMPARATIVA!$D$3:$K$493,1,0)</f>
        <v>46018692</v>
      </c>
    </row>
    <row r="488" spans="1:8" ht="45.75" thickBot="1" x14ac:dyDescent="0.3">
      <c r="A488" s="3" t="s">
        <v>623</v>
      </c>
      <c r="B488" s="3" t="s">
        <v>613</v>
      </c>
      <c r="C488" s="26">
        <v>46019283</v>
      </c>
      <c r="D488" s="3" t="s">
        <v>617</v>
      </c>
      <c r="E488" s="4" t="s">
        <v>10</v>
      </c>
      <c r="F488" s="6" t="s">
        <v>938</v>
      </c>
      <c r="G488" s="7">
        <v>927</v>
      </c>
      <c r="H488">
        <f>VLOOKUP(C488,COMPARATIVA!$D$3:$K$493,1,0)</f>
        <v>46019283</v>
      </c>
    </row>
    <row r="489" spans="1:8" ht="34.5" thickBot="1" x14ac:dyDescent="0.3">
      <c r="A489" s="3" t="s">
        <v>623</v>
      </c>
      <c r="B489" s="3" t="s">
        <v>613</v>
      </c>
      <c r="C489" s="26">
        <v>46028661</v>
      </c>
      <c r="D489" s="3" t="s">
        <v>35</v>
      </c>
      <c r="E489" s="4" t="s">
        <v>12</v>
      </c>
      <c r="F489" s="4" t="s">
        <v>938</v>
      </c>
      <c r="G489" s="5">
        <v>1779</v>
      </c>
      <c r="H489">
        <f>VLOOKUP(C489,COMPARATIVA!$D$3:$K$493,1,0)</f>
        <v>46028661</v>
      </c>
    </row>
    <row r="490" spans="1:8" ht="23.25" thickBot="1" x14ac:dyDescent="0.3">
      <c r="A490" s="3" t="s">
        <v>623</v>
      </c>
      <c r="B490" s="3" t="s">
        <v>618</v>
      </c>
      <c r="C490" s="26">
        <v>46021708</v>
      </c>
      <c r="D490" s="3" t="s">
        <v>619</v>
      </c>
      <c r="E490" s="4" t="s">
        <v>10</v>
      </c>
      <c r="F490" s="4">
        <v>13</v>
      </c>
      <c r="G490" s="5" t="s">
        <v>938</v>
      </c>
      <c r="H490">
        <f>VLOOKUP(C490,COMPARATIVA!$D$3:$K$493,1,0)</f>
        <v>46021708</v>
      </c>
    </row>
    <row r="491" spans="1:8" ht="23.25" thickBot="1" x14ac:dyDescent="0.3">
      <c r="A491" s="3" t="s">
        <v>623</v>
      </c>
      <c r="B491" s="3" t="s">
        <v>620</v>
      </c>
      <c r="C491" s="26">
        <v>46016440</v>
      </c>
      <c r="D491" s="3" t="s">
        <v>621</v>
      </c>
      <c r="E491" s="4" t="s">
        <v>12</v>
      </c>
      <c r="F491" s="4">
        <v>38</v>
      </c>
      <c r="G491" s="5" t="s">
        <v>938</v>
      </c>
      <c r="H491">
        <f>VLOOKUP(C491,COMPARATIVA!$D$3:$K$493,1,0)</f>
        <v>46016440</v>
      </c>
    </row>
    <row r="492" spans="1:8" ht="23.25" thickBot="1" x14ac:dyDescent="0.3">
      <c r="A492" s="3" t="s">
        <v>623</v>
      </c>
      <c r="B492" s="3" t="s">
        <v>620</v>
      </c>
      <c r="C492" s="26">
        <v>46017900</v>
      </c>
      <c r="D492" s="3" t="s">
        <v>622</v>
      </c>
      <c r="E492" s="4" t="s">
        <v>12</v>
      </c>
      <c r="F492" s="6">
        <v>25</v>
      </c>
      <c r="G492" s="7" t="s">
        <v>938</v>
      </c>
      <c r="H492">
        <f>VLOOKUP(C492,COMPARATIVA!$D$3:$K$493,1,0)</f>
        <v>46017900</v>
      </c>
    </row>
    <row r="493" spans="1:8" ht="34.5" thickBot="1" x14ac:dyDescent="0.3">
      <c r="A493" s="3" t="s">
        <v>623</v>
      </c>
      <c r="B493" s="3" t="s">
        <v>620</v>
      </c>
      <c r="C493" s="26">
        <v>46019234</v>
      </c>
      <c r="D493" s="3" t="s">
        <v>327</v>
      </c>
      <c r="E493" s="4" t="s">
        <v>10</v>
      </c>
      <c r="F493" s="6" t="s">
        <v>938</v>
      </c>
      <c r="G493" s="7">
        <v>912</v>
      </c>
      <c r="H493">
        <f>VLOOKUP(C493,COMPARATIVA!$D$3:$K$493,1,0)</f>
        <v>46019234</v>
      </c>
    </row>
  </sheetData>
  <autoFilter ref="A1:H49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opLeftCell="I1" workbookViewId="0">
      <selection activeCell="I2" sqref="I2"/>
    </sheetView>
  </sheetViews>
  <sheetFormatPr baseColWidth="10" defaultRowHeight="15" x14ac:dyDescent="0.25"/>
  <cols>
    <col min="5" max="5" width="36.85546875" bestFit="1" customWidth="1"/>
    <col min="9" max="9" width="88.5703125" customWidth="1"/>
    <col min="10" max="10" width="16.42578125" bestFit="1" customWidth="1"/>
  </cols>
  <sheetData>
    <row r="1" spans="1:12" x14ac:dyDescent="0.25">
      <c r="A1" t="s">
        <v>624</v>
      </c>
      <c r="B1" t="s">
        <v>625</v>
      </c>
      <c r="C1" t="s">
        <v>626</v>
      </c>
      <c r="D1" t="s">
        <v>627</v>
      </c>
      <c r="E1" t="s">
        <v>628</v>
      </c>
      <c r="F1" t="s">
        <v>827</v>
      </c>
      <c r="G1" t="s">
        <v>629</v>
      </c>
      <c r="H1" t="s">
        <v>828</v>
      </c>
      <c r="I1" t="s">
        <v>829</v>
      </c>
      <c r="J1" t="s">
        <v>630</v>
      </c>
      <c r="K1" t="s">
        <v>830</v>
      </c>
      <c r="L1" t="s">
        <v>831</v>
      </c>
    </row>
    <row r="2" spans="1:12" x14ac:dyDescent="0.25">
      <c r="A2">
        <v>2020</v>
      </c>
      <c r="B2" t="s">
        <v>632</v>
      </c>
      <c r="C2" t="s">
        <v>231</v>
      </c>
      <c r="D2">
        <v>3013297</v>
      </c>
      <c r="E2" t="s">
        <v>27</v>
      </c>
      <c r="F2" t="s">
        <v>832</v>
      </c>
      <c r="G2" t="s">
        <v>833</v>
      </c>
      <c r="H2" t="s">
        <v>834</v>
      </c>
      <c r="I2" t="s">
        <v>835</v>
      </c>
      <c r="J2" t="s">
        <v>638</v>
      </c>
      <c r="K2">
        <v>25</v>
      </c>
      <c r="L2">
        <v>1</v>
      </c>
    </row>
    <row r="3" spans="1:12" x14ac:dyDescent="0.25">
      <c r="A3">
        <v>2020</v>
      </c>
      <c r="B3" t="s">
        <v>632</v>
      </c>
      <c r="C3" t="s">
        <v>231</v>
      </c>
      <c r="D3">
        <v>3013297</v>
      </c>
      <c r="E3" t="s">
        <v>27</v>
      </c>
      <c r="F3" t="s">
        <v>832</v>
      </c>
      <c r="G3" t="s">
        <v>833</v>
      </c>
      <c r="H3" t="s">
        <v>836</v>
      </c>
      <c r="I3" t="s">
        <v>837</v>
      </c>
      <c r="J3" t="s">
        <v>638</v>
      </c>
      <c r="K3">
        <v>10</v>
      </c>
      <c r="L3">
        <v>1</v>
      </c>
    </row>
    <row r="4" spans="1:12" x14ac:dyDescent="0.25">
      <c r="A4">
        <v>2020</v>
      </c>
      <c r="B4" t="s">
        <v>632</v>
      </c>
      <c r="C4" t="s">
        <v>231</v>
      </c>
      <c r="D4">
        <v>3013297</v>
      </c>
      <c r="E4" t="s">
        <v>27</v>
      </c>
      <c r="F4" t="s">
        <v>832</v>
      </c>
      <c r="G4" t="s">
        <v>833</v>
      </c>
      <c r="H4" t="s">
        <v>838</v>
      </c>
      <c r="I4" t="s">
        <v>839</v>
      </c>
      <c r="J4" t="s">
        <v>638</v>
      </c>
      <c r="K4">
        <v>18</v>
      </c>
      <c r="L4">
        <v>1</v>
      </c>
    </row>
    <row r="5" spans="1:12" x14ac:dyDescent="0.25">
      <c r="A5">
        <v>2020</v>
      </c>
      <c r="B5" t="s">
        <v>632</v>
      </c>
      <c r="C5" t="s">
        <v>99</v>
      </c>
      <c r="D5">
        <v>3004223</v>
      </c>
      <c r="E5" t="s">
        <v>100</v>
      </c>
      <c r="F5" t="s">
        <v>832</v>
      </c>
      <c r="G5" t="s">
        <v>833</v>
      </c>
      <c r="H5" t="s">
        <v>834</v>
      </c>
      <c r="I5" t="s">
        <v>840</v>
      </c>
      <c r="J5" t="s">
        <v>638</v>
      </c>
      <c r="K5">
        <v>3</v>
      </c>
      <c r="L5">
        <v>1</v>
      </c>
    </row>
    <row r="6" spans="1:12" x14ac:dyDescent="0.25">
      <c r="A6">
        <v>2020</v>
      </c>
      <c r="B6" t="s">
        <v>632</v>
      </c>
      <c r="C6" t="s">
        <v>99</v>
      </c>
      <c r="D6">
        <v>3004223</v>
      </c>
      <c r="E6" t="s">
        <v>100</v>
      </c>
      <c r="F6" t="s">
        <v>832</v>
      </c>
      <c r="G6" t="s">
        <v>833</v>
      </c>
      <c r="H6" t="s">
        <v>838</v>
      </c>
      <c r="I6" t="s">
        <v>841</v>
      </c>
      <c r="J6" t="s">
        <v>638</v>
      </c>
      <c r="K6">
        <v>6</v>
      </c>
      <c r="L6">
        <v>1</v>
      </c>
    </row>
    <row r="7" spans="1:12" x14ac:dyDescent="0.25">
      <c r="A7">
        <v>2020</v>
      </c>
      <c r="B7" t="s">
        <v>632</v>
      </c>
      <c r="C7" t="s">
        <v>107</v>
      </c>
      <c r="D7">
        <v>3010156</v>
      </c>
      <c r="E7" t="s">
        <v>110</v>
      </c>
      <c r="F7" t="s">
        <v>832</v>
      </c>
      <c r="G7" t="s">
        <v>833</v>
      </c>
      <c r="H7" t="s">
        <v>838</v>
      </c>
      <c r="I7" t="s">
        <v>842</v>
      </c>
      <c r="J7" t="s">
        <v>638</v>
      </c>
      <c r="K7">
        <v>3</v>
      </c>
      <c r="L7">
        <v>1</v>
      </c>
    </row>
    <row r="8" spans="1:12" x14ac:dyDescent="0.25">
      <c r="A8">
        <v>2020</v>
      </c>
      <c r="B8" t="s">
        <v>814</v>
      </c>
      <c r="C8" t="s">
        <v>417</v>
      </c>
      <c r="D8">
        <v>46018761</v>
      </c>
      <c r="E8" t="s">
        <v>419</v>
      </c>
      <c r="F8" t="s">
        <v>832</v>
      </c>
      <c r="G8" t="s">
        <v>833</v>
      </c>
      <c r="H8" t="s">
        <v>834</v>
      </c>
      <c r="I8" t="s">
        <v>835</v>
      </c>
      <c r="J8" t="s">
        <v>638</v>
      </c>
      <c r="K8">
        <v>26</v>
      </c>
      <c r="L8">
        <v>1</v>
      </c>
    </row>
    <row r="9" spans="1:12" x14ac:dyDescent="0.25">
      <c r="A9">
        <v>2020</v>
      </c>
      <c r="B9" t="s">
        <v>814</v>
      </c>
      <c r="C9" t="s">
        <v>417</v>
      </c>
      <c r="D9">
        <v>46018761</v>
      </c>
      <c r="E9" t="s">
        <v>419</v>
      </c>
      <c r="F9" t="s">
        <v>832</v>
      </c>
      <c r="G9" t="s">
        <v>833</v>
      </c>
      <c r="H9" t="s">
        <v>834</v>
      </c>
      <c r="I9" t="s">
        <v>835</v>
      </c>
      <c r="J9" t="s">
        <v>644</v>
      </c>
      <c r="K9">
        <v>28</v>
      </c>
      <c r="L9">
        <v>1</v>
      </c>
    </row>
    <row r="10" spans="1:12" x14ac:dyDescent="0.25">
      <c r="A10">
        <v>2020</v>
      </c>
      <c r="B10" t="s">
        <v>814</v>
      </c>
      <c r="C10" t="s">
        <v>417</v>
      </c>
      <c r="D10">
        <v>46018761</v>
      </c>
      <c r="E10" t="s">
        <v>419</v>
      </c>
      <c r="F10" t="s">
        <v>832</v>
      </c>
      <c r="G10" t="s">
        <v>833</v>
      </c>
      <c r="H10" t="s">
        <v>834</v>
      </c>
      <c r="I10" t="s">
        <v>843</v>
      </c>
      <c r="J10" t="s">
        <v>638</v>
      </c>
      <c r="K10">
        <v>30</v>
      </c>
      <c r="L10">
        <v>1</v>
      </c>
    </row>
    <row r="11" spans="1:12" x14ac:dyDescent="0.25">
      <c r="A11">
        <v>2020</v>
      </c>
      <c r="B11" t="s">
        <v>814</v>
      </c>
      <c r="C11" t="s">
        <v>417</v>
      </c>
      <c r="D11">
        <v>46018761</v>
      </c>
      <c r="E11" t="s">
        <v>419</v>
      </c>
      <c r="F11" t="s">
        <v>832</v>
      </c>
      <c r="G11" t="s">
        <v>833</v>
      </c>
      <c r="H11" t="s">
        <v>834</v>
      </c>
      <c r="I11" t="s">
        <v>844</v>
      </c>
      <c r="J11" t="s">
        <v>638</v>
      </c>
      <c r="K11">
        <v>39</v>
      </c>
      <c r="L11">
        <v>2</v>
      </c>
    </row>
    <row r="12" spans="1:12" x14ac:dyDescent="0.25">
      <c r="A12">
        <v>2020</v>
      </c>
      <c r="B12" t="s">
        <v>814</v>
      </c>
      <c r="C12" t="s">
        <v>417</v>
      </c>
      <c r="D12">
        <v>46018761</v>
      </c>
      <c r="E12" t="s">
        <v>419</v>
      </c>
      <c r="F12" t="s">
        <v>832</v>
      </c>
      <c r="G12" t="s">
        <v>833</v>
      </c>
      <c r="H12" t="s">
        <v>836</v>
      </c>
      <c r="I12" t="s">
        <v>947</v>
      </c>
      <c r="J12" t="s">
        <v>638</v>
      </c>
      <c r="K12">
        <v>18</v>
      </c>
      <c r="L12">
        <v>1</v>
      </c>
    </row>
    <row r="13" spans="1:12" x14ac:dyDescent="0.25">
      <c r="A13">
        <v>2020</v>
      </c>
      <c r="B13" t="s">
        <v>814</v>
      </c>
      <c r="C13" t="s">
        <v>417</v>
      </c>
      <c r="D13">
        <v>46018761</v>
      </c>
      <c r="E13" t="s">
        <v>419</v>
      </c>
      <c r="F13" t="s">
        <v>832</v>
      </c>
      <c r="G13" t="s">
        <v>833</v>
      </c>
      <c r="H13" t="s">
        <v>836</v>
      </c>
      <c r="I13" t="s">
        <v>948</v>
      </c>
      <c r="J13" t="s">
        <v>638</v>
      </c>
      <c r="K13">
        <v>3</v>
      </c>
      <c r="L13">
        <v>1</v>
      </c>
    </row>
    <row r="14" spans="1:12" x14ac:dyDescent="0.25">
      <c r="A14">
        <v>2020</v>
      </c>
      <c r="B14" t="s">
        <v>814</v>
      </c>
      <c r="C14" t="s">
        <v>417</v>
      </c>
      <c r="D14">
        <v>46018761</v>
      </c>
      <c r="E14" t="s">
        <v>419</v>
      </c>
      <c r="F14" t="s">
        <v>832</v>
      </c>
      <c r="G14" t="s">
        <v>833</v>
      </c>
      <c r="H14" t="s">
        <v>838</v>
      </c>
      <c r="I14" t="s">
        <v>839</v>
      </c>
      <c r="J14" t="s">
        <v>638</v>
      </c>
      <c r="K14">
        <v>27</v>
      </c>
      <c r="L14">
        <v>1</v>
      </c>
    </row>
    <row r="15" spans="1:12" x14ac:dyDescent="0.25">
      <c r="A15">
        <v>2020</v>
      </c>
      <c r="B15" t="s">
        <v>814</v>
      </c>
      <c r="C15" t="s">
        <v>417</v>
      </c>
      <c r="D15">
        <v>46018761</v>
      </c>
      <c r="E15" t="s">
        <v>419</v>
      </c>
      <c r="F15" t="s">
        <v>832</v>
      </c>
      <c r="G15" t="s">
        <v>833</v>
      </c>
      <c r="H15" t="s">
        <v>838</v>
      </c>
      <c r="I15" t="s">
        <v>839</v>
      </c>
      <c r="J15" t="s">
        <v>644</v>
      </c>
      <c r="K15">
        <v>25</v>
      </c>
      <c r="L15">
        <v>1</v>
      </c>
    </row>
    <row r="16" spans="1:12" x14ac:dyDescent="0.25">
      <c r="A16">
        <v>2020</v>
      </c>
      <c r="B16" t="s">
        <v>814</v>
      </c>
      <c r="C16" t="s">
        <v>417</v>
      </c>
      <c r="D16">
        <v>46018761</v>
      </c>
      <c r="E16" t="s">
        <v>419</v>
      </c>
      <c r="F16" t="s">
        <v>832</v>
      </c>
      <c r="G16" t="s">
        <v>833</v>
      </c>
      <c r="H16" t="s">
        <v>838</v>
      </c>
      <c r="I16" t="s">
        <v>845</v>
      </c>
      <c r="J16" t="s">
        <v>638</v>
      </c>
      <c r="K16">
        <v>5</v>
      </c>
      <c r="L16">
        <v>1</v>
      </c>
    </row>
    <row r="17" spans="1:12" x14ac:dyDescent="0.25">
      <c r="A17">
        <v>2020</v>
      </c>
      <c r="B17" t="s">
        <v>814</v>
      </c>
      <c r="C17" t="s">
        <v>417</v>
      </c>
      <c r="D17">
        <v>46018761</v>
      </c>
      <c r="E17" t="s">
        <v>419</v>
      </c>
      <c r="F17" t="s">
        <v>832</v>
      </c>
      <c r="G17" t="s">
        <v>833</v>
      </c>
      <c r="H17" t="s">
        <v>838</v>
      </c>
      <c r="I17" t="s">
        <v>846</v>
      </c>
      <c r="J17" t="s">
        <v>638</v>
      </c>
      <c r="K17">
        <v>5</v>
      </c>
      <c r="L17">
        <v>1</v>
      </c>
    </row>
    <row r="18" spans="1:12" x14ac:dyDescent="0.25">
      <c r="A18">
        <v>2020</v>
      </c>
      <c r="B18" t="s">
        <v>814</v>
      </c>
      <c r="C18" t="s">
        <v>417</v>
      </c>
      <c r="D18">
        <v>46018761</v>
      </c>
      <c r="E18" t="s">
        <v>419</v>
      </c>
      <c r="F18" t="s">
        <v>832</v>
      </c>
      <c r="G18" t="s">
        <v>833</v>
      </c>
      <c r="H18" t="s">
        <v>838</v>
      </c>
      <c r="I18" t="s">
        <v>847</v>
      </c>
      <c r="J18" t="s">
        <v>638</v>
      </c>
      <c r="K18">
        <v>13</v>
      </c>
      <c r="L18">
        <v>1</v>
      </c>
    </row>
    <row r="19" spans="1:12" x14ac:dyDescent="0.25">
      <c r="A19">
        <v>2020</v>
      </c>
      <c r="B19" t="s">
        <v>814</v>
      </c>
      <c r="C19" t="s">
        <v>417</v>
      </c>
      <c r="D19">
        <v>46018761</v>
      </c>
      <c r="E19" t="s">
        <v>419</v>
      </c>
      <c r="F19" t="s">
        <v>832</v>
      </c>
      <c r="G19" t="s">
        <v>833</v>
      </c>
      <c r="H19" t="s">
        <v>838</v>
      </c>
      <c r="I19" t="s">
        <v>949</v>
      </c>
      <c r="J19" t="s">
        <v>638</v>
      </c>
      <c r="K19">
        <v>42</v>
      </c>
      <c r="L19">
        <v>2</v>
      </c>
    </row>
    <row r="20" spans="1:12" x14ac:dyDescent="0.25">
      <c r="A20">
        <v>2020</v>
      </c>
      <c r="B20" t="s">
        <v>814</v>
      </c>
      <c r="C20" t="s">
        <v>417</v>
      </c>
      <c r="D20">
        <v>46018761</v>
      </c>
      <c r="E20" t="s">
        <v>419</v>
      </c>
      <c r="F20" t="s">
        <v>832</v>
      </c>
      <c r="G20" t="s">
        <v>833</v>
      </c>
      <c r="H20" t="s">
        <v>838</v>
      </c>
      <c r="I20" t="s">
        <v>950</v>
      </c>
      <c r="J20" t="s">
        <v>638</v>
      </c>
      <c r="K20">
        <v>2</v>
      </c>
      <c r="L20">
        <v>1</v>
      </c>
    </row>
    <row r="21" spans="1:12" x14ac:dyDescent="0.25">
      <c r="A21">
        <v>2020</v>
      </c>
      <c r="B21" t="s">
        <v>814</v>
      </c>
      <c r="C21" t="s">
        <v>434</v>
      </c>
      <c r="D21">
        <v>46004221</v>
      </c>
      <c r="E21" t="s">
        <v>436</v>
      </c>
      <c r="F21" t="s">
        <v>832</v>
      </c>
      <c r="G21" t="s">
        <v>833</v>
      </c>
      <c r="H21" t="s">
        <v>834</v>
      </c>
      <c r="I21" t="s">
        <v>848</v>
      </c>
      <c r="J21" t="s">
        <v>638</v>
      </c>
      <c r="K21">
        <v>33</v>
      </c>
      <c r="L21">
        <v>1</v>
      </c>
    </row>
    <row r="22" spans="1:12" x14ac:dyDescent="0.25">
      <c r="A22">
        <v>2020</v>
      </c>
      <c r="B22" t="s">
        <v>814</v>
      </c>
      <c r="C22" t="s">
        <v>434</v>
      </c>
      <c r="D22">
        <v>46004221</v>
      </c>
      <c r="E22" t="s">
        <v>436</v>
      </c>
      <c r="F22" t="s">
        <v>832</v>
      </c>
      <c r="G22" t="s">
        <v>833</v>
      </c>
      <c r="H22" t="s">
        <v>836</v>
      </c>
      <c r="I22" t="s">
        <v>849</v>
      </c>
      <c r="J22" t="s">
        <v>638</v>
      </c>
      <c r="K22">
        <v>18</v>
      </c>
      <c r="L22">
        <v>1</v>
      </c>
    </row>
    <row r="23" spans="1:12" x14ac:dyDescent="0.25">
      <c r="A23">
        <v>2020</v>
      </c>
      <c r="B23" t="s">
        <v>814</v>
      </c>
      <c r="C23" t="s">
        <v>434</v>
      </c>
      <c r="D23">
        <v>46004221</v>
      </c>
      <c r="E23" t="s">
        <v>436</v>
      </c>
      <c r="F23" t="s">
        <v>832</v>
      </c>
      <c r="G23" t="s">
        <v>833</v>
      </c>
      <c r="H23" t="s">
        <v>838</v>
      </c>
      <c r="I23" t="s">
        <v>850</v>
      </c>
      <c r="J23" t="s">
        <v>638</v>
      </c>
      <c r="K23">
        <v>39</v>
      </c>
      <c r="L23">
        <v>1</v>
      </c>
    </row>
    <row r="24" spans="1:12" x14ac:dyDescent="0.25">
      <c r="A24">
        <v>2020</v>
      </c>
      <c r="B24" t="s">
        <v>814</v>
      </c>
      <c r="C24" t="s">
        <v>439</v>
      </c>
      <c r="D24">
        <v>46022142</v>
      </c>
      <c r="E24" t="s">
        <v>440</v>
      </c>
      <c r="F24" t="s">
        <v>832</v>
      </c>
      <c r="G24" t="s">
        <v>833</v>
      </c>
      <c r="H24" t="s">
        <v>834</v>
      </c>
      <c r="I24" t="s">
        <v>851</v>
      </c>
      <c r="J24" t="s">
        <v>638</v>
      </c>
      <c r="K24">
        <v>17</v>
      </c>
      <c r="L24">
        <v>1</v>
      </c>
    </row>
    <row r="25" spans="1:12" x14ac:dyDescent="0.25">
      <c r="A25">
        <v>2020</v>
      </c>
      <c r="B25" t="s">
        <v>814</v>
      </c>
      <c r="C25" t="s">
        <v>439</v>
      </c>
      <c r="D25">
        <v>46022142</v>
      </c>
      <c r="E25" t="s">
        <v>440</v>
      </c>
      <c r="F25" t="s">
        <v>832</v>
      </c>
      <c r="G25" t="s">
        <v>833</v>
      </c>
      <c r="H25" t="s">
        <v>838</v>
      </c>
      <c r="I25" t="s">
        <v>852</v>
      </c>
      <c r="J25" t="s">
        <v>638</v>
      </c>
      <c r="K25">
        <v>8</v>
      </c>
      <c r="L2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00"/>
  <sheetViews>
    <sheetView topLeftCell="B1" workbookViewId="0">
      <selection activeCell="E8" sqref="E8"/>
    </sheetView>
  </sheetViews>
  <sheetFormatPr baseColWidth="10" defaultRowHeight="15" x14ac:dyDescent="0.25"/>
  <cols>
    <col min="3" max="3" width="27.7109375" bestFit="1" customWidth="1"/>
    <col min="5" max="5" width="60.7109375" bestFit="1" customWidth="1"/>
  </cols>
  <sheetData>
    <row r="1" spans="1:10" x14ac:dyDescent="0.25">
      <c r="A1" t="s">
        <v>624</v>
      </c>
      <c r="B1" t="s">
        <v>625</v>
      </c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631</v>
      </c>
    </row>
    <row r="2" spans="1:10" x14ac:dyDescent="0.25">
      <c r="A2">
        <v>2020</v>
      </c>
      <c r="B2" t="s">
        <v>632</v>
      </c>
      <c r="C2" t="s">
        <v>6</v>
      </c>
      <c r="D2" t="s">
        <v>633</v>
      </c>
      <c r="E2" t="s">
        <v>7</v>
      </c>
      <c r="F2" t="s">
        <v>634</v>
      </c>
      <c r="G2" t="s">
        <v>635</v>
      </c>
      <c r="H2">
        <v>8</v>
      </c>
      <c r="I2">
        <v>8</v>
      </c>
      <c r="J2" t="str">
        <f>IF(H2=I2,"","warning")</f>
        <v/>
      </c>
    </row>
    <row r="3" spans="1:10" x14ac:dyDescent="0.25">
      <c r="A3">
        <v>2020</v>
      </c>
      <c r="B3" t="s">
        <v>632</v>
      </c>
      <c r="C3" t="s">
        <v>231</v>
      </c>
      <c r="D3" t="s">
        <v>636</v>
      </c>
      <c r="E3" t="s">
        <v>9</v>
      </c>
      <c r="F3" t="s">
        <v>637</v>
      </c>
      <c r="G3" t="s">
        <v>638</v>
      </c>
      <c r="H3">
        <v>6</v>
      </c>
      <c r="I3">
        <v>6</v>
      </c>
      <c r="J3" t="str">
        <f t="shared" ref="J3:J66" si="0">IF(H3=I3,"","warning")</f>
        <v/>
      </c>
    </row>
    <row r="4" spans="1:10" x14ac:dyDescent="0.25">
      <c r="A4">
        <v>2020</v>
      </c>
      <c r="B4" t="s">
        <v>632</v>
      </c>
      <c r="C4" t="s">
        <v>231</v>
      </c>
      <c r="D4" t="s">
        <v>636</v>
      </c>
      <c r="E4" t="s">
        <v>9</v>
      </c>
      <c r="F4" t="s">
        <v>634</v>
      </c>
      <c r="G4" t="s">
        <v>635</v>
      </c>
      <c r="H4">
        <v>15</v>
      </c>
      <c r="I4">
        <v>15</v>
      </c>
      <c r="J4" t="str">
        <f t="shared" si="0"/>
        <v/>
      </c>
    </row>
    <row r="5" spans="1:10" x14ac:dyDescent="0.25">
      <c r="A5">
        <v>2020</v>
      </c>
      <c r="B5" t="s">
        <v>632</v>
      </c>
      <c r="C5" t="s">
        <v>231</v>
      </c>
      <c r="D5" t="s">
        <v>639</v>
      </c>
      <c r="E5" t="s">
        <v>11</v>
      </c>
      <c r="F5" t="s">
        <v>637</v>
      </c>
      <c r="G5" t="s">
        <v>638</v>
      </c>
      <c r="H5">
        <v>6</v>
      </c>
      <c r="I5">
        <v>6</v>
      </c>
      <c r="J5" t="str">
        <f t="shared" si="0"/>
        <v/>
      </c>
    </row>
    <row r="6" spans="1:10" x14ac:dyDescent="0.25">
      <c r="A6">
        <v>2020</v>
      </c>
      <c r="B6" t="s">
        <v>632</v>
      </c>
      <c r="C6" t="s">
        <v>231</v>
      </c>
      <c r="D6" t="s">
        <v>639</v>
      </c>
      <c r="E6" t="s">
        <v>11</v>
      </c>
      <c r="F6" t="s">
        <v>637</v>
      </c>
      <c r="G6" t="s">
        <v>640</v>
      </c>
      <c r="H6">
        <v>2</v>
      </c>
      <c r="I6">
        <v>2</v>
      </c>
      <c r="J6" t="str">
        <f t="shared" si="0"/>
        <v/>
      </c>
    </row>
    <row r="7" spans="1:10" x14ac:dyDescent="0.25">
      <c r="A7">
        <v>2020</v>
      </c>
      <c r="B7" t="s">
        <v>632</v>
      </c>
      <c r="C7" t="s">
        <v>231</v>
      </c>
      <c r="D7" t="s">
        <v>639</v>
      </c>
      <c r="E7" t="s">
        <v>11</v>
      </c>
      <c r="F7" t="s">
        <v>634</v>
      </c>
      <c r="G7" t="s">
        <v>635</v>
      </c>
      <c r="H7">
        <v>21</v>
      </c>
      <c r="I7">
        <v>21</v>
      </c>
      <c r="J7" t="str">
        <f t="shared" si="0"/>
        <v/>
      </c>
    </row>
    <row r="8" spans="1:10" x14ac:dyDescent="0.25">
      <c r="A8">
        <v>2020</v>
      </c>
      <c r="B8" t="s">
        <v>632</v>
      </c>
      <c r="C8" t="s">
        <v>231</v>
      </c>
      <c r="D8" t="s">
        <v>639</v>
      </c>
      <c r="E8" t="s">
        <v>11</v>
      </c>
      <c r="F8" t="s">
        <v>641</v>
      </c>
      <c r="G8" t="s">
        <v>638</v>
      </c>
      <c r="H8">
        <v>6</v>
      </c>
      <c r="I8">
        <v>6</v>
      </c>
      <c r="J8" t="str">
        <f t="shared" si="0"/>
        <v/>
      </c>
    </row>
    <row r="9" spans="1:10" x14ac:dyDescent="0.25">
      <c r="A9">
        <v>2020</v>
      </c>
      <c r="B9" t="s">
        <v>632</v>
      </c>
      <c r="C9" t="s">
        <v>231</v>
      </c>
      <c r="D9" t="s">
        <v>642</v>
      </c>
      <c r="E9" t="s">
        <v>13</v>
      </c>
      <c r="F9" t="s">
        <v>637</v>
      </c>
      <c r="G9" t="s">
        <v>638</v>
      </c>
      <c r="H9">
        <v>6</v>
      </c>
      <c r="I9">
        <v>6</v>
      </c>
      <c r="J9" t="str">
        <f t="shared" si="0"/>
        <v/>
      </c>
    </row>
    <row r="10" spans="1:10" x14ac:dyDescent="0.25">
      <c r="A10">
        <v>2020</v>
      </c>
      <c r="B10" t="s">
        <v>632</v>
      </c>
      <c r="C10" t="s">
        <v>231</v>
      </c>
      <c r="D10" t="s">
        <v>642</v>
      </c>
      <c r="E10" t="s">
        <v>13</v>
      </c>
      <c r="F10" t="s">
        <v>637</v>
      </c>
      <c r="G10" t="s">
        <v>640</v>
      </c>
      <c r="H10">
        <v>2</v>
      </c>
      <c r="I10">
        <v>2</v>
      </c>
      <c r="J10" t="str">
        <f t="shared" si="0"/>
        <v/>
      </c>
    </row>
    <row r="11" spans="1:10" x14ac:dyDescent="0.25">
      <c r="A11">
        <v>2020</v>
      </c>
      <c r="B11" t="s">
        <v>632</v>
      </c>
      <c r="C11" t="s">
        <v>231</v>
      </c>
      <c r="D11" t="s">
        <v>642</v>
      </c>
      <c r="E11" t="s">
        <v>13</v>
      </c>
      <c r="F11" t="s">
        <v>634</v>
      </c>
      <c r="G11" t="s">
        <v>635</v>
      </c>
      <c r="H11">
        <v>17</v>
      </c>
      <c r="I11">
        <v>17</v>
      </c>
      <c r="J11" t="str">
        <f t="shared" si="0"/>
        <v/>
      </c>
    </row>
    <row r="12" spans="1:10" x14ac:dyDescent="0.25">
      <c r="A12">
        <v>2020</v>
      </c>
      <c r="B12" t="s">
        <v>632</v>
      </c>
      <c r="C12" t="s">
        <v>231</v>
      </c>
      <c r="D12" t="s">
        <v>642</v>
      </c>
      <c r="E12" t="s">
        <v>13</v>
      </c>
      <c r="F12" t="s">
        <v>641</v>
      </c>
      <c r="G12" t="s">
        <v>638</v>
      </c>
      <c r="H12">
        <v>10</v>
      </c>
      <c r="I12">
        <v>10</v>
      </c>
      <c r="J12" t="str">
        <f t="shared" si="0"/>
        <v/>
      </c>
    </row>
    <row r="13" spans="1:10" x14ac:dyDescent="0.25">
      <c r="A13">
        <v>2020</v>
      </c>
      <c r="B13" t="s">
        <v>632</v>
      </c>
      <c r="C13" t="s">
        <v>231</v>
      </c>
      <c r="D13" t="s">
        <v>643</v>
      </c>
      <c r="E13" t="s">
        <v>14</v>
      </c>
      <c r="F13" t="s">
        <v>637</v>
      </c>
      <c r="G13" t="s">
        <v>638</v>
      </c>
      <c r="H13">
        <v>11</v>
      </c>
      <c r="I13">
        <v>11</v>
      </c>
      <c r="J13" t="str">
        <f t="shared" si="0"/>
        <v/>
      </c>
    </row>
    <row r="14" spans="1:10" x14ac:dyDescent="0.25">
      <c r="A14">
        <v>2020</v>
      </c>
      <c r="B14" t="s">
        <v>632</v>
      </c>
      <c r="C14" t="s">
        <v>231</v>
      </c>
      <c r="D14" t="s">
        <v>643</v>
      </c>
      <c r="E14" t="s">
        <v>14</v>
      </c>
      <c r="F14" t="s">
        <v>637</v>
      </c>
      <c r="G14" t="s">
        <v>640</v>
      </c>
      <c r="H14">
        <v>7</v>
      </c>
      <c r="I14">
        <v>7</v>
      </c>
      <c r="J14" t="str">
        <f t="shared" si="0"/>
        <v/>
      </c>
    </row>
    <row r="15" spans="1:10" x14ac:dyDescent="0.25">
      <c r="A15">
        <v>2020</v>
      </c>
      <c r="B15" t="s">
        <v>632</v>
      </c>
      <c r="C15" t="s">
        <v>231</v>
      </c>
      <c r="D15" t="s">
        <v>643</v>
      </c>
      <c r="E15" t="s">
        <v>14</v>
      </c>
      <c r="F15" t="s">
        <v>634</v>
      </c>
      <c r="G15" t="s">
        <v>635</v>
      </c>
      <c r="H15">
        <v>21</v>
      </c>
      <c r="I15">
        <v>21</v>
      </c>
      <c r="J15" t="str">
        <f t="shared" si="0"/>
        <v/>
      </c>
    </row>
    <row r="16" spans="1:10" x14ac:dyDescent="0.25">
      <c r="A16">
        <v>2020</v>
      </c>
      <c r="B16" t="s">
        <v>632</v>
      </c>
      <c r="C16" t="s">
        <v>231</v>
      </c>
      <c r="D16" t="s">
        <v>643</v>
      </c>
      <c r="E16" t="s">
        <v>14</v>
      </c>
      <c r="F16" t="s">
        <v>641</v>
      </c>
      <c r="G16" t="s">
        <v>638</v>
      </c>
      <c r="H16">
        <v>21</v>
      </c>
      <c r="I16">
        <v>21</v>
      </c>
      <c r="J16" t="str">
        <f t="shared" si="0"/>
        <v/>
      </c>
    </row>
    <row r="17" spans="1:10" x14ac:dyDescent="0.25">
      <c r="A17">
        <v>2020</v>
      </c>
      <c r="B17" t="s">
        <v>632</v>
      </c>
      <c r="C17" t="s">
        <v>231</v>
      </c>
      <c r="D17" t="s">
        <v>645</v>
      </c>
      <c r="E17" t="s">
        <v>15</v>
      </c>
      <c r="F17" t="s">
        <v>637</v>
      </c>
      <c r="G17" t="s">
        <v>638</v>
      </c>
      <c r="H17">
        <v>4</v>
      </c>
      <c r="I17">
        <v>4</v>
      </c>
      <c r="J17" t="str">
        <f t="shared" si="0"/>
        <v/>
      </c>
    </row>
    <row r="18" spans="1:10" x14ac:dyDescent="0.25">
      <c r="A18">
        <v>2020</v>
      </c>
      <c r="B18" t="s">
        <v>632</v>
      </c>
      <c r="C18" t="s">
        <v>231</v>
      </c>
      <c r="D18" t="s">
        <v>645</v>
      </c>
      <c r="E18" t="s">
        <v>15</v>
      </c>
      <c r="F18" t="s">
        <v>634</v>
      </c>
      <c r="G18" t="s">
        <v>635</v>
      </c>
      <c r="H18">
        <v>18</v>
      </c>
      <c r="I18">
        <v>18</v>
      </c>
      <c r="J18" t="str">
        <f t="shared" si="0"/>
        <v/>
      </c>
    </row>
    <row r="19" spans="1:10" x14ac:dyDescent="0.25">
      <c r="A19">
        <v>2020</v>
      </c>
      <c r="B19" t="s">
        <v>632</v>
      </c>
      <c r="C19" t="s">
        <v>231</v>
      </c>
      <c r="D19" t="s">
        <v>645</v>
      </c>
      <c r="E19" t="s">
        <v>15</v>
      </c>
      <c r="F19" t="s">
        <v>641</v>
      </c>
      <c r="G19" t="s">
        <v>638</v>
      </c>
      <c r="H19">
        <v>34</v>
      </c>
      <c r="I19">
        <v>34</v>
      </c>
      <c r="J19" t="str">
        <f t="shared" si="0"/>
        <v/>
      </c>
    </row>
    <row r="20" spans="1:10" x14ac:dyDescent="0.25">
      <c r="A20">
        <v>2020</v>
      </c>
      <c r="B20" t="s">
        <v>632</v>
      </c>
      <c r="C20" t="s">
        <v>231</v>
      </c>
      <c r="D20" t="s">
        <v>646</v>
      </c>
      <c r="E20" t="s">
        <v>16</v>
      </c>
      <c r="F20" t="s">
        <v>637</v>
      </c>
      <c r="G20" t="s">
        <v>638</v>
      </c>
      <c r="H20">
        <v>7</v>
      </c>
      <c r="I20">
        <v>7</v>
      </c>
      <c r="J20" t="str">
        <f t="shared" si="0"/>
        <v/>
      </c>
    </row>
    <row r="21" spans="1:10" x14ac:dyDescent="0.25">
      <c r="A21">
        <v>2020</v>
      </c>
      <c r="B21" t="s">
        <v>632</v>
      </c>
      <c r="C21" t="s">
        <v>231</v>
      </c>
      <c r="D21" t="s">
        <v>646</v>
      </c>
      <c r="E21" t="s">
        <v>16</v>
      </c>
      <c r="F21" t="s">
        <v>634</v>
      </c>
      <c r="G21" t="s">
        <v>635</v>
      </c>
      <c r="H21">
        <v>13</v>
      </c>
      <c r="I21">
        <v>13</v>
      </c>
      <c r="J21" t="str">
        <f t="shared" si="0"/>
        <v/>
      </c>
    </row>
    <row r="22" spans="1:10" x14ac:dyDescent="0.25">
      <c r="A22">
        <v>2020</v>
      </c>
      <c r="B22" t="s">
        <v>632</v>
      </c>
      <c r="C22" t="s">
        <v>231</v>
      </c>
      <c r="D22" t="s">
        <v>646</v>
      </c>
      <c r="E22" t="s">
        <v>16</v>
      </c>
      <c r="F22" t="s">
        <v>641</v>
      </c>
      <c r="G22" t="s">
        <v>638</v>
      </c>
      <c r="H22">
        <v>20</v>
      </c>
      <c r="I22">
        <v>20</v>
      </c>
      <c r="J22" t="str">
        <f t="shared" si="0"/>
        <v/>
      </c>
    </row>
    <row r="23" spans="1:10" x14ac:dyDescent="0.25">
      <c r="A23">
        <v>2020</v>
      </c>
      <c r="B23" t="s">
        <v>632</v>
      </c>
      <c r="C23" t="s">
        <v>231</v>
      </c>
      <c r="D23" t="s">
        <v>647</v>
      </c>
      <c r="E23" t="s">
        <v>17</v>
      </c>
      <c r="F23" t="s">
        <v>637</v>
      </c>
      <c r="G23" t="s">
        <v>638</v>
      </c>
      <c r="H23">
        <v>2</v>
      </c>
      <c r="I23">
        <v>2</v>
      </c>
      <c r="J23" t="str">
        <f t="shared" si="0"/>
        <v/>
      </c>
    </row>
    <row r="24" spans="1:10" x14ac:dyDescent="0.25">
      <c r="A24">
        <v>2020</v>
      </c>
      <c r="B24" t="s">
        <v>632</v>
      </c>
      <c r="C24" t="s">
        <v>231</v>
      </c>
      <c r="D24" t="s">
        <v>647</v>
      </c>
      <c r="E24" t="s">
        <v>17</v>
      </c>
      <c r="F24" t="s">
        <v>634</v>
      </c>
      <c r="G24" t="s">
        <v>635</v>
      </c>
      <c r="H24">
        <v>13</v>
      </c>
      <c r="I24">
        <v>13</v>
      </c>
      <c r="J24" t="str">
        <f t="shared" si="0"/>
        <v/>
      </c>
    </row>
    <row r="25" spans="1:10" x14ac:dyDescent="0.25">
      <c r="A25">
        <v>2020</v>
      </c>
      <c r="B25" t="s">
        <v>632</v>
      </c>
      <c r="C25" t="s">
        <v>231</v>
      </c>
      <c r="D25" t="s">
        <v>647</v>
      </c>
      <c r="E25" t="s">
        <v>17</v>
      </c>
      <c r="F25" t="s">
        <v>641</v>
      </c>
      <c r="G25" t="s">
        <v>638</v>
      </c>
      <c r="H25">
        <v>38</v>
      </c>
      <c r="I25">
        <v>38</v>
      </c>
      <c r="J25" t="str">
        <f t="shared" si="0"/>
        <v/>
      </c>
    </row>
    <row r="26" spans="1:10" x14ac:dyDescent="0.25">
      <c r="A26">
        <v>2020</v>
      </c>
      <c r="B26" t="s">
        <v>632</v>
      </c>
      <c r="C26" t="s">
        <v>231</v>
      </c>
      <c r="D26" t="s">
        <v>647</v>
      </c>
      <c r="E26" t="s">
        <v>17</v>
      </c>
      <c r="F26" t="s">
        <v>648</v>
      </c>
      <c r="G26" t="s">
        <v>635</v>
      </c>
      <c r="H26">
        <v>1</v>
      </c>
      <c r="I26">
        <v>1</v>
      </c>
      <c r="J26" t="str">
        <f t="shared" si="0"/>
        <v/>
      </c>
    </row>
    <row r="27" spans="1:10" x14ac:dyDescent="0.25">
      <c r="A27">
        <v>2020</v>
      </c>
      <c r="B27" t="s">
        <v>632</v>
      </c>
      <c r="C27" t="s">
        <v>231</v>
      </c>
      <c r="D27" t="s">
        <v>649</v>
      </c>
      <c r="E27" t="s">
        <v>19</v>
      </c>
      <c r="F27" t="s">
        <v>637</v>
      </c>
      <c r="G27" t="s">
        <v>638</v>
      </c>
      <c r="H27">
        <v>6</v>
      </c>
      <c r="I27">
        <v>6</v>
      </c>
      <c r="J27" t="str">
        <f t="shared" si="0"/>
        <v/>
      </c>
    </row>
    <row r="28" spans="1:10" x14ac:dyDescent="0.25">
      <c r="A28">
        <v>2020</v>
      </c>
      <c r="B28" t="s">
        <v>632</v>
      </c>
      <c r="C28" t="s">
        <v>231</v>
      </c>
      <c r="D28" t="s">
        <v>649</v>
      </c>
      <c r="E28" t="s">
        <v>19</v>
      </c>
      <c r="F28" t="s">
        <v>634</v>
      </c>
      <c r="G28" t="s">
        <v>635</v>
      </c>
      <c r="H28">
        <v>16</v>
      </c>
      <c r="I28">
        <v>16</v>
      </c>
      <c r="J28" t="str">
        <f t="shared" si="0"/>
        <v/>
      </c>
    </row>
    <row r="29" spans="1:10" x14ac:dyDescent="0.25">
      <c r="A29">
        <v>2020</v>
      </c>
      <c r="B29" t="s">
        <v>632</v>
      </c>
      <c r="C29" t="s">
        <v>231</v>
      </c>
      <c r="D29" t="s">
        <v>650</v>
      </c>
      <c r="E29" t="s">
        <v>20</v>
      </c>
      <c r="F29" t="s">
        <v>637</v>
      </c>
      <c r="G29" t="s">
        <v>638</v>
      </c>
      <c r="H29">
        <v>4</v>
      </c>
      <c r="I29">
        <v>4</v>
      </c>
      <c r="J29" t="str">
        <f t="shared" si="0"/>
        <v/>
      </c>
    </row>
    <row r="30" spans="1:10" x14ac:dyDescent="0.25">
      <c r="A30">
        <v>2020</v>
      </c>
      <c r="B30" t="s">
        <v>632</v>
      </c>
      <c r="C30" t="s">
        <v>231</v>
      </c>
      <c r="D30" t="s">
        <v>650</v>
      </c>
      <c r="E30" t="s">
        <v>20</v>
      </c>
      <c r="F30" t="s">
        <v>634</v>
      </c>
      <c r="G30" t="s">
        <v>635</v>
      </c>
      <c r="H30">
        <v>16</v>
      </c>
      <c r="I30">
        <v>16</v>
      </c>
      <c r="J30" t="str">
        <f t="shared" si="0"/>
        <v/>
      </c>
    </row>
    <row r="31" spans="1:10" x14ac:dyDescent="0.25">
      <c r="A31">
        <v>2020</v>
      </c>
      <c r="B31" t="s">
        <v>632</v>
      </c>
      <c r="C31" t="s">
        <v>231</v>
      </c>
      <c r="D31" t="s">
        <v>651</v>
      </c>
      <c r="E31" t="s">
        <v>21</v>
      </c>
      <c r="F31" t="s">
        <v>637</v>
      </c>
      <c r="G31" t="s">
        <v>638</v>
      </c>
      <c r="H31">
        <v>6</v>
      </c>
      <c r="I31">
        <v>6</v>
      </c>
      <c r="J31" t="str">
        <f t="shared" si="0"/>
        <v/>
      </c>
    </row>
    <row r="32" spans="1:10" x14ac:dyDescent="0.25">
      <c r="A32">
        <v>2020</v>
      </c>
      <c r="B32" t="s">
        <v>632</v>
      </c>
      <c r="C32" t="s">
        <v>231</v>
      </c>
      <c r="D32" t="s">
        <v>651</v>
      </c>
      <c r="E32" t="s">
        <v>21</v>
      </c>
      <c r="F32" t="s">
        <v>634</v>
      </c>
      <c r="G32" t="s">
        <v>635</v>
      </c>
      <c r="H32">
        <v>17</v>
      </c>
      <c r="I32">
        <v>17</v>
      </c>
      <c r="J32" t="str">
        <f t="shared" si="0"/>
        <v/>
      </c>
    </row>
    <row r="33" spans="1:10" x14ac:dyDescent="0.25">
      <c r="A33">
        <v>2020</v>
      </c>
      <c r="B33" t="s">
        <v>632</v>
      </c>
      <c r="C33" t="s">
        <v>231</v>
      </c>
      <c r="D33" t="s">
        <v>652</v>
      </c>
      <c r="E33" t="s">
        <v>22</v>
      </c>
      <c r="F33" t="s">
        <v>637</v>
      </c>
      <c r="G33" t="s">
        <v>638</v>
      </c>
      <c r="H33">
        <v>4</v>
      </c>
      <c r="I33">
        <v>4</v>
      </c>
      <c r="J33" t="str">
        <f t="shared" si="0"/>
        <v/>
      </c>
    </row>
    <row r="34" spans="1:10" x14ac:dyDescent="0.25">
      <c r="A34">
        <v>2020</v>
      </c>
      <c r="B34" t="s">
        <v>632</v>
      </c>
      <c r="C34" t="s">
        <v>231</v>
      </c>
      <c r="D34" t="s">
        <v>652</v>
      </c>
      <c r="E34" t="s">
        <v>22</v>
      </c>
      <c r="F34" t="s">
        <v>634</v>
      </c>
      <c r="G34" t="s">
        <v>635</v>
      </c>
      <c r="H34">
        <v>21</v>
      </c>
      <c r="I34">
        <v>21</v>
      </c>
      <c r="J34" t="str">
        <f t="shared" si="0"/>
        <v/>
      </c>
    </row>
    <row r="35" spans="1:10" x14ac:dyDescent="0.25">
      <c r="A35">
        <v>2020</v>
      </c>
      <c r="B35" t="s">
        <v>632</v>
      </c>
      <c r="C35" t="s">
        <v>231</v>
      </c>
      <c r="D35" t="s">
        <v>652</v>
      </c>
      <c r="E35" t="s">
        <v>22</v>
      </c>
      <c r="F35" t="s">
        <v>641</v>
      </c>
      <c r="G35" t="s">
        <v>638</v>
      </c>
      <c r="H35">
        <v>26</v>
      </c>
      <c r="I35">
        <v>26</v>
      </c>
      <c r="J35" t="str">
        <f t="shared" si="0"/>
        <v/>
      </c>
    </row>
    <row r="36" spans="1:10" x14ac:dyDescent="0.25">
      <c r="A36">
        <v>2020</v>
      </c>
      <c r="B36" t="s">
        <v>632</v>
      </c>
      <c r="C36" t="s">
        <v>231</v>
      </c>
      <c r="D36" t="s">
        <v>652</v>
      </c>
      <c r="E36" t="s">
        <v>22</v>
      </c>
      <c r="F36" t="s">
        <v>641</v>
      </c>
      <c r="G36" t="s">
        <v>640</v>
      </c>
      <c r="H36">
        <v>3</v>
      </c>
      <c r="I36">
        <v>3</v>
      </c>
      <c r="J36" t="str">
        <f t="shared" si="0"/>
        <v/>
      </c>
    </row>
    <row r="37" spans="1:10" x14ac:dyDescent="0.25">
      <c r="A37">
        <v>2020</v>
      </c>
      <c r="B37" t="s">
        <v>632</v>
      </c>
      <c r="C37" t="s">
        <v>231</v>
      </c>
      <c r="D37" t="s">
        <v>653</v>
      </c>
      <c r="E37" t="s">
        <v>25</v>
      </c>
      <c r="F37" t="s">
        <v>641</v>
      </c>
      <c r="G37" t="s">
        <v>638</v>
      </c>
      <c r="H37">
        <v>2</v>
      </c>
      <c r="I37">
        <v>2</v>
      </c>
      <c r="J37" t="str">
        <f t="shared" si="0"/>
        <v/>
      </c>
    </row>
    <row r="38" spans="1:10" x14ac:dyDescent="0.25">
      <c r="A38">
        <v>2020</v>
      </c>
      <c r="B38" t="s">
        <v>632</v>
      </c>
      <c r="C38" t="s">
        <v>231</v>
      </c>
      <c r="D38" t="s">
        <v>654</v>
      </c>
      <c r="E38" t="s">
        <v>27</v>
      </c>
      <c r="F38" t="s">
        <v>637</v>
      </c>
      <c r="G38" t="s">
        <v>638</v>
      </c>
      <c r="H38">
        <v>6</v>
      </c>
      <c r="I38">
        <v>6</v>
      </c>
      <c r="J38" t="str">
        <f t="shared" si="0"/>
        <v/>
      </c>
    </row>
    <row r="39" spans="1:10" x14ac:dyDescent="0.25">
      <c r="A39">
        <v>2020</v>
      </c>
      <c r="B39" t="s">
        <v>632</v>
      </c>
      <c r="C39" t="s">
        <v>231</v>
      </c>
      <c r="D39" t="s">
        <v>654</v>
      </c>
      <c r="E39" t="s">
        <v>27</v>
      </c>
      <c r="F39" t="s">
        <v>634</v>
      </c>
      <c r="G39" t="s">
        <v>635</v>
      </c>
      <c r="H39">
        <v>19</v>
      </c>
      <c r="I39">
        <v>19</v>
      </c>
      <c r="J39" t="str">
        <f t="shared" si="0"/>
        <v/>
      </c>
    </row>
    <row r="40" spans="1:10" x14ac:dyDescent="0.25">
      <c r="A40">
        <v>2020</v>
      </c>
      <c r="B40" t="s">
        <v>632</v>
      </c>
      <c r="C40" t="s">
        <v>231</v>
      </c>
      <c r="D40" t="s">
        <v>654</v>
      </c>
      <c r="E40" t="s">
        <v>27</v>
      </c>
      <c r="F40" t="s">
        <v>641</v>
      </c>
      <c r="G40" t="s">
        <v>638</v>
      </c>
      <c r="H40">
        <v>8</v>
      </c>
      <c r="I40">
        <v>8</v>
      </c>
      <c r="J40" t="str">
        <f t="shared" si="0"/>
        <v/>
      </c>
    </row>
    <row r="41" spans="1:10" x14ac:dyDescent="0.25">
      <c r="A41">
        <v>2020</v>
      </c>
      <c r="B41" t="s">
        <v>632</v>
      </c>
      <c r="C41" t="s">
        <v>231</v>
      </c>
      <c r="D41" t="s">
        <v>655</v>
      </c>
      <c r="E41" t="s">
        <v>28</v>
      </c>
      <c r="F41" t="s">
        <v>637</v>
      </c>
      <c r="G41" t="s">
        <v>638</v>
      </c>
      <c r="H41">
        <v>8</v>
      </c>
      <c r="I41">
        <v>8</v>
      </c>
      <c r="J41" t="str">
        <f t="shared" si="0"/>
        <v/>
      </c>
    </row>
    <row r="42" spans="1:10" x14ac:dyDescent="0.25">
      <c r="A42">
        <v>2020</v>
      </c>
      <c r="B42" t="s">
        <v>632</v>
      </c>
      <c r="C42" t="s">
        <v>231</v>
      </c>
      <c r="D42" t="s">
        <v>655</v>
      </c>
      <c r="E42" t="s">
        <v>28</v>
      </c>
      <c r="F42" t="s">
        <v>637</v>
      </c>
      <c r="G42" t="s">
        <v>640</v>
      </c>
      <c r="H42">
        <v>4</v>
      </c>
      <c r="I42">
        <v>4</v>
      </c>
      <c r="J42" t="str">
        <f t="shared" si="0"/>
        <v/>
      </c>
    </row>
    <row r="43" spans="1:10" x14ac:dyDescent="0.25">
      <c r="A43">
        <v>2020</v>
      </c>
      <c r="B43" t="s">
        <v>632</v>
      </c>
      <c r="C43" t="s">
        <v>231</v>
      </c>
      <c r="D43" t="s">
        <v>655</v>
      </c>
      <c r="E43" t="s">
        <v>28</v>
      </c>
      <c r="F43" t="s">
        <v>634</v>
      </c>
      <c r="G43" t="s">
        <v>635</v>
      </c>
      <c r="H43">
        <v>20</v>
      </c>
      <c r="I43">
        <v>20</v>
      </c>
      <c r="J43" t="str">
        <f t="shared" si="0"/>
        <v/>
      </c>
    </row>
    <row r="44" spans="1:10" x14ac:dyDescent="0.25">
      <c r="A44">
        <v>2020</v>
      </c>
      <c r="B44" t="s">
        <v>632</v>
      </c>
      <c r="C44" t="s">
        <v>231</v>
      </c>
      <c r="D44" t="s">
        <v>655</v>
      </c>
      <c r="E44" t="s">
        <v>28</v>
      </c>
      <c r="F44" t="s">
        <v>641</v>
      </c>
      <c r="G44" t="s">
        <v>638</v>
      </c>
      <c r="H44">
        <v>1</v>
      </c>
      <c r="I44">
        <v>1</v>
      </c>
      <c r="J44" t="str">
        <f t="shared" si="0"/>
        <v/>
      </c>
    </row>
    <row r="45" spans="1:10" x14ac:dyDescent="0.25">
      <c r="A45">
        <v>2020</v>
      </c>
      <c r="B45" t="s">
        <v>632</v>
      </c>
      <c r="C45" t="s">
        <v>231</v>
      </c>
      <c r="D45" t="s">
        <v>656</v>
      </c>
      <c r="E45" t="s">
        <v>29</v>
      </c>
      <c r="F45" t="s">
        <v>637</v>
      </c>
      <c r="G45" t="s">
        <v>638</v>
      </c>
      <c r="H45">
        <v>6</v>
      </c>
      <c r="I45">
        <v>6</v>
      </c>
      <c r="J45" t="str">
        <f t="shared" si="0"/>
        <v/>
      </c>
    </row>
    <row r="46" spans="1:10" x14ac:dyDescent="0.25">
      <c r="A46">
        <v>2020</v>
      </c>
      <c r="B46" t="s">
        <v>632</v>
      </c>
      <c r="C46" t="s">
        <v>231</v>
      </c>
      <c r="D46" t="s">
        <v>656</v>
      </c>
      <c r="E46" t="s">
        <v>29</v>
      </c>
      <c r="F46" t="s">
        <v>634</v>
      </c>
      <c r="G46" t="s">
        <v>635</v>
      </c>
      <c r="H46">
        <v>13</v>
      </c>
      <c r="I46">
        <v>13</v>
      </c>
      <c r="J46" t="str">
        <f t="shared" si="0"/>
        <v/>
      </c>
    </row>
    <row r="47" spans="1:10" x14ac:dyDescent="0.25">
      <c r="A47">
        <v>2020</v>
      </c>
      <c r="B47" t="s">
        <v>632</v>
      </c>
      <c r="C47" t="s">
        <v>231</v>
      </c>
      <c r="D47" t="s">
        <v>656</v>
      </c>
      <c r="E47" t="s">
        <v>29</v>
      </c>
      <c r="F47" t="s">
        <v>641</v>
      </c>
      <c r="G47" t="s">
        <v>638</v>
      </c>
      <c r="H47">
        <v>22</v>
      </c>
      <c r="I47">
        <v>22</v>
      </c>
      <c r="J47" t="str">
        <f t="shared" si="0"/>
        <v/>
      </c>
    </row>
    <row r="48" spans="1:10" x14ac:dyDescent="0.25">
      <c r="A48">
        <v>2020</v>
      </c>
      <c r="B48" t="s">
        <v>632</v>
      </c>
      <c r="C48" t="s">
        <v>231</v>
      </c>
      <c r="D48" t="s">
        <v>657</v>
      </c>
      <c r="E48" t="s">
        <v>30</v>
      </c>
      <c r="F48" t="s">
        <v>637</v>
      </c>
      <c r="G48" t="s">
        <v>638</v>
      </c>
      <c r="H48">
        <v>2</v>
      </c>
      <c r="I48">
        <v>2</v>
      </c>
      <c r="J48" t="str">
        <f t="shared" si="0"/>
        <v/>
      </c>
    </row>
    <row r="49" spans="1:10" x14ac:dyDescent="0.25">
      <c r="A49">
        <v>2020</v>
      </c>
      <c r="B49" t="s">
        <v>632</v>
      </c>
      <c r="C49" t="s">
        <v>231</v>
      </c>
      <c r="D49" t="s">
        <v>657</v>
      </c>
      <c r="E49" t="s">
        <v>30</v>
      </c>
      <c r="F49" t="s">
        <v>634</v>
      </c>
      <c r="G49" t="s">
        <v>635</v>
      </c>
      <c r="H49">
        <v>16</v>
      </c>
      <c r="I49">
        <v>16</v>
      </c>
      <c r="J49" t="str">
        <f t="shared" si="0"/>
        <v/>
      </c>
    </row>
    <row r="50" spans="1:10" x14ac:dyDescent="0.25">
      <c r="A50">
        <v>2020</v>
      </c>
      <c r="B50" t="s">
        <v>632</v>
      </c>
      <c r="C50" t="s">
        <v>231</v>
      </c>
      <c r="D50" t="s">
        <v>657</v>
      </c>
      <c r="E50" t="s">
        <v>30</v>
      </c>
      <c r="F50" t="s">
        <v>641</v>
      </c>
      <c r="G50" t="s">
        <v>638</v>
      </c>
      <c r="H50">
        <v>8</v>
      </c>
      <c r="I50">
        <v>8</v>
      </c>
      <c r="J50" t="str">
        <f t="shared" si="0"/>
        <v/>
      </c>
    </row>
    <row r="51" spans="1:10" x14ac:dyDescent="0.25">
      <c r="A51">
        <v>2020</v>
      </c>
      <c r="B51" t="s">
        <v>632</v>
      </c>
      <c r="C51" t="s">
        <v>231</v>
      </c>
      <c r="D51" t="s">
        <v>658</v>
      </c>
      <c r="E51" t="s">
        <v>31</v>
      </c>
      <c r="F51" t="s">
        <v>637</v>
      </c>
      <c r="G51" t="s">
        <v>638</v>
      </c>
      <c r="H51">
        <v>2</v>
      </c>
      <c r="I51">
        <v>2</v>
      </c>
      <c r="J51" t="str">
        <f t="shared" si="0"/>
        <v/>
      </c>
    </row>
    <row r="52" spans="1:10" x14ac:dyDescent="0.25">
      <c r="A52">
        <v>2020</v>
      </c>
      <c r="B52" t="s">
        <v>632</v>
      </c>
      <c r="C52" t="s">
        <v>231</v>
      </c>
      <c r="D52" t="s">
        <v>658</v>
      </c>
      <c r="E52" t="s">
        <v>31</v>
      </c>
      <c r="F52" t="s">
        <v>634</v>
      </c>
      <c r="G52" t="s">
        <v>635</v>
      </c>
      <c r="H52">
        <v>15</v>
      </c>
      <c r="I52">
        <v>15</v>
      </c>
      <c r="J52" t="str">
        <f t="shared" si="0"/>
        <v/>
      </c>
    </row>
    <row r="53" spans="1:10" x14ac:dyDescent="0.25">
      <c r="A53">
        <v>2020</v>
      </c>
      <c r="B53" t="s">
        <v>632</v>
      </c>
      <c r="C53" t="s">
        <v>231</v>
      </c>
      <c r="D53" t="s">
        <v>658</v>
      </c>
      <c r="E53" t="s">
        <v>31</v>
      </c>
      <c r="F53" t="s">
        <v>641</v>
      </c>
      <c r="G53" t="s">
        <v>638</v>
      </c>
      <c r="H53">
        <v>25</v>
      </c>
      <c r="I53">
        <v>25</v>
      </c>
      <c r="J53" t="str">
        <f t="shared" si="0"/>
        <v/>
      </c>
    </row>
    <row r="54" spans="1:10" x14ac:dyDescent="0.25">
      <c r="A54">
        <v>2020</v>
      </c>
      <c r="B54" t="s">
        <v>632</v>
      </c>
      <c r="C54" t="s">
        <v>231</v>
      </c>
      <c r="D54" t="s">
        <v>659</v>
      </c>
      <c r="E54" t="s">
        <v>32</v>
      </c>
      <c r="F54" t="s">
        <v>637</v>
      </c>
      <c r="G54" t="s">
        <v>638</v>
      </c>
      <c r="H54">
        <v>4</v>
      </c>
      <c r="I54">
        <v>4</v>
      </c>
      <c r="J54" t="str">
        <f t="shared" si="0"/>
        <v/>
      </c>
    </row>
    <row r="55" spans="1:10" x14ac:dyDescent="0.25">
      <c r="A55">
        <v>2020</v>
      </c>
      <c r="B55" t="s">
        <v>632</v>
      </c>
      <c r="C55" t="s">
        <v>231</v>
      </c>
      <c r="D55" t="s">
        <v>659</v>
      </c>
      <c r="E55" t="s">
        <v>32</v>
      </c>
      <c r="F55" t="s">
        <v>634</v>
      </c>
      <c r="G55" t="s">
        <v>635</v>
      </c>
      <c r="H55">
        <v>18</v>
      </c>
      <c r="I55">
        <v>18</v>
      </c>
      <c r="J55" t="str">
        <f t="shared" si="0"/>
        <v/>
      </c>
    </row>
    <row r="56" spans="1:10" x14ac:dyDescent="0.25">
      <c r="A56">
        <v>2020</v>
      </c>
      <c r="B56" t="s">
        <v>632</v>
      </c>
      <c r="C56" t="s">
        <v>231</v>
      </c>
      <c r="D56" t="s">
        <v>660</v>
      </c>
      <c r="E56" t="s">
        <v>34</v>
      </c>
      <c r="F56" t="s">
        <v>637</v>
      </c>
      <c r="G56" t="s">
        <v>638</v>
      </c>
      <c r="H56">
        <v>4</v>
      </c>
      <c r="I56">
        <v>4</v>
      </c>
      <c r="J56" t="str">
        <f t="shared" si="0"/>
        <v/>
      </c>
    </row>
    <row r="57" spans="1:10" x14ac:dyDescent="0.25">
      <c r="A57">
        <v>2020</v>
      </c>
      <c r="B57" t="s">
        <v>632</v>
      </c>
      <c r="C57" t="s">
        <v>231</v>
      </c>
      <c r="D57" t="s">
        <v>660</v>
      </c>
      <c r="E57" t="s">
        <v>34</v>
      </c>
      <c r="F57" t="s">
        <v>634</v>
      </c>
      <c r="G57" t="s">
        <v>635</v>
      </c>
      <c r="H57">
        <v>20</v>
      </c>
      <c r="I57">
        <v>20</v>
      </c>
      <c r="J57" t="str">
        <f t="shared" si="0"/>
        <v/>
      </c>
    </row>
    <row r="58" spans="1:10" x14ac:dyDescent="0.25">
      <c r="A58">
        <v>2020</v>
      </c>
      <c r="B58" t="s">
        <v>632</v>
      </c>
      <c r="C58" t="s">
        <v>231</v>
      </c>
      <c r="D58" t="s">
        <v>660</v>
      </c>
      <c r="E58" t="s">
        <v>34</v>
      </c>
      <c r="F58" t="s">
        <v>641</v>
      </c>
      <c r="G58" t="s">
        <v>638</v>
      </c>
      <c r="H58">
        <v>18</v>
      </c>
      <c r="I58">
        <v>18</v>
      </c>
      <c r="J58" t="str">
        <f t="shared" si="0"/>
        <v/>
      </c>
    </row>
    <row r="59" spans="1:10" x14ac:dyDescent="0.25">
      <c r="A59">
        <v>2020</v>
      </c>
      <c r="B59" t="s">
        <v>632</v>
      </c>
      <c r="C59" t="s">
        <v>231</v>
      </c>
      <c r="D59" t="s">
        <v>661</v>
      </c>
      <c r="E59" t="s">
        <v>58</v>
      </c>
      <c r="F59" t="s">
        <v>634</v>
      </c>
      <c r="G59" t="s">
        <v>635</v>
      </c>
      <c r="H59">
        <v>4</v>
      </c>
      <c r="I59">
        <v>4</v>
      </c>
      <c r="J59" t="str">
        <f t="shared" si="0"/>
        <v/>
      </c>
    </row>
    <row r="60" spans="1:10" x14ac:dyDescent="0.25">
      <c r="A60">
        <v>2020</v>
      </c>
      <c r="B60" t="s">
        <v>632</v>
      </c>
      <c r="C60" t="s">
        <v>231</v>
      </c>
      <c r="D60" t="s">
        <v>661</v>
      </c>
      <c r="E60" t="s">
        <v>58</v>
      </c>
      <c r="F60" t="s">
        <v>641</v>
      </c>
      <c r="G60" t="s">
        <v>638</v>
      </c>
      <c r="H60">
        <v>2</v>
      </c>
      <c r="I60">
        <v>2</v>
      </c>
      <c r="J60" t="str">
        <f t="shared" si="0"/>
        <v/>
      </c>
    </row>
    <row r="61" spans="1:10" x14ac:dyDescent="0.25">
      <c r="A61">
        <v>2020</v>
      </c>
      <c r="B61" t="s">
        <v>632</v>
      </c>
      <c r="C61" t="s">
        <v>231</v>
      </c>
      <c r="D61" t="s">
        <v>661</v>
      </c>
      <c r="E61" t="s">
        <v>58</v>
      </c>
      <c r="F61" t="s">
        <v>648</v>
      </c>
      <c r="G61" t="s">
        <v>635</v>
      </c>
      <c r="H61">
        <v>1</v>
      </c>
      <c r="I61">
        <v>1</v>
      </c>
      <c r="J61" t="str">
        <f t="shared" si="0"/>
        <v/>
      </c>
    </row>
    <row r="62" spans="1:10" x14ac:dyDescent="0.25">
      <c r="A62">
        <v>2020</v>
      </c>
      <c r="B62" t="s">
        <v>632</v>
      </c>
      <c r="C62" t="s">
        <v>39</v>
      </c>
      <c r="D62" t="s">
        <v>662</v>
      </c>
      <c r="E62" t="s">
        <v>40</v>
      </c>
      <c r="F62" t="s">
        <v>637</v>
      </c>
      <c r="G62" t="s">
        <v>638</v>
      </c>
      <c r="H62">
        <v>6</v>
      </c>
      <c r="I62">
        <v>6</v>
      </c>
      <c r="J62" t="str">
        <f t="shared" si="0"/>
        <v/>
      </c>
    </row>
    <row r="63" spans="1:10" x14ac:dyDescent="0.25">
      <c r="A63">
        <v>2020</v>
      </c>
      <c r="B63" t="s">
        <v>632</v>
      </c>
      <c r="C63" t="s">
        <v>39</v>
      </c>
      <c r="D63" t="s">
        <v>662</v>
      </c>
      <c r="E63" t="s">
        <v>40</v>
      </c>
      <c r="F63" t="s">
        <v>634</v>
      </c>
      <c r="G63" t="s">
        <v>635</v>
      </c>
      <c r="H63">
        <v>22</v>
      </c>
      <c r="I63">
        <v>22</v>
      </c>
      <c r="J63" t="str">
        <f t="shared" si="0"/>
        <v/>
      </c>
    </row>
    <row r="64" spans="1:10" x14ac:dyDescent="0.25">
      <c r="A64">
        <v>2020</v>
      </c>
      <c r="B64" t="s">
        <v>632</v>
      </c>
      <c r="C64" t="s">
        <v>39</v>
      </c>
      <c r="D64" t="s">
        <v>662</v>
      </c>
      <c r="E64" t="s">
        <v>40</v>
      </c>
      <c r="F64" t="s">
        <v>641</v>
      </c>
      <c r="G64" t="s">
        <v>638</v>
      </c>
      <c r="H64">
        <v>6</v>
      </c>
      <c r="I64">
        <v>6</v>
      </c>
      <c r="J64" t="str">
        <f t="shared" si="0"/>
        <v/>
      </c>
    </row>
    <row r="65" spans="1:10" x14ac:dyDescent="0.25">
      <c r="A65">
        <v>2020</v>
      </c>
      <c r="B65" t="s">
        <v>632</v>
      </c>
      <c r="C65" t="s">
        <v>663</v>
      </c>
      <c r="D65" t="s">
        <v>664</v>
      </c>
      <c r="E65" t="s">
        <v>665</v>
      </c>
      <c r="F65" t="s">
        <v>648</v>
      </c>
      <c r="G65" t="s">
        <v>635</v>
      </c>
      <c r="H65">
        <v>1</v>
      </c>
      <c r="I65">
        <v>1</v>
      </c>
      <c r="J65" t="str">
        <f t="shared" si="0"/>
        <v/>
      </c>
    </row>
    <row r="66" spans="1:10" x14ac:dyDescent="0.25">
      <c r="A66">
        <v>2020</v>
      </c>
      <c r="B66" t="s">
        <v>632</v>
      </c>
      <c r="C66" t="s">
        <v>663</v>
      </c>
      <c r="D66" t="s">
        <v>666</v>
      </c>
      <c r="E66" t="s">
        <v>41</v>
      </c>
      <c r="F66" t="s">
        <v>637</v>
      </c>
      <c r="G66" t="s">
        <v>638</v>
      </c>
      <c r="H66">
        <v>7</v>
      </c>
      <c r="I66">
        <v>7</v>
      </c>
      <c r="J66" t="str">
        <f t="shared" si="0"/>
        <v/>
      </c>
    </row>
    <row r="67" spans="1:10" x14ac:dyDescent="0.25">
      <c r="A67">
        <v>2020</v>
      </c>
      <c r="B67" t="s">
        <v>632</v>
      </c>
      <c r="C67" t="s">
        <v>663</v>
      </c>
      <c r="D67" t="s">
        <v>666</v>
      </c>
      <c r="E67" t="s">
        <v>41</v>
      </c>
      <c r="F67" t="s">
        <v>637</v>
      </c>
      <c r="G67" t="s">
        <v>640</v>
      </c>
      <c r="H67">
        <v>2</v>
      </c>
      <c r="I67">
        <v>2</v>
      </c>
      <c r="J67" t="str">
        <f t="shared" ref="J67:J130" si="1">IF(H67=I67,"","warning")</f>
        <v/>
      </c>
    </row>
    <row r="68" spans="1:10" x14ac:dyDescent="0.25">
      <c r="A68">
        <v>2020</v>
      </c>
      <c r="B68" t="s">
        <v>632</v>
      </c>
      <c r="C68" t="s">
        <v>663</v>
      </c>
      <c r="D68" t="s">
        <v>666</v>
      </c>
      <c r="E68" t="s">
        <v>41</v>
      </c>
      <c r="F68" t="s">
        <v>634</v>
      </c>
      <c r="G68" t="s">
        <v>635</v>
      </c>
      <c r="H68">
        <v>14</v>
      </c>
      <c r="I68">
        <v>14</v>
      </c>
      <c r="J68" t="str">
        <f t="shared" si="1"/>
        <v/>
      </c>
    </row>
    <row r="69" spans="1:10" x14ac:dyDescent="0.25">
      <c r="A69">
        <v>2020</v>
      </c>
      <c r="B69" t="s">
        <v>632</v>
      </c>
      <c r="C69" t="s">
        <v>663</v>
      </c>
      <c r="D69" t="s">
        <v>666</v>
      </c>
      <c r="E69" t="s">
        <v>41</v>
      </c>
      <c r="F69" t="s">
        <v>641</v>
      </c>
      <c r="G69" t="s">
        <v>638</v>
      </c>
      <c r="H69">
        <v>8</v>
      </c>
      <c r="I69">
        <v>8</v>
      </c>
      <c r="J69" t="str">
        <f t="shared" si="1"/>
        <v/>
      </c>
    </row>
    <row r="70" spans="1:10" x14ac:dyDescent="0.25">
      <c r="A70">
        <v>2020</v>
      </c>
      <c r="B70" t="s">
        <v>632</v>
      </c>
      <c r="C70" t="s">
        <v>663</v>
      </c>
      <c r="D70" t="s">
        <v>667</v>
      </c>
      <c r="E70" t="s">
        <v>42</v>
      </c>
      <c r="F70" t="s">
        <v>637</v>
      </c>
      <c r="G70" t="s">
        <v>638</v>
      </c>
      <c r="H70">
        <v>8</v>
      </c>
      <c r="I70">
        <v>8</v>
      </c>
      <c r="J70" t="str">
        <f t="shared" si="1"/>
        <v/>
      </c>
    </row>
    <row r="71" spans="1:10" x14ac:dyDescent="0.25">
      <c r="A71">
        <v>2020</v>
      </c>
      <c r="B71" t="s">
        <v>632</v>
      </c>
      <c r="C71" t="s">
        <v>663</v>
      </c>
      <c r="D71" t="s">
        <v>667</v>
      </c>
      <c r="E71" t="s">
        <v>42</v>
      </c>
      <c r="F71" t="s">
        <v>634</v>
      </c>
      <c r="G71" t="s">
        <v>635</v>
      </c>
      <c r="H71">
        <v>10</v>
      </c>
      <c r="I71">
        <v>10</v>
      </c>
      <c r="J71" t="str">
        <f t="shared" si="1"/>
        <v/>
      </c>
    </row>
    <row r="72" spans="1:10" x14ac:dyDescent="0.25">
      <c r="A72">
        <v>2020</v>
      </c>
      <c r="B72" t="s">
        <v>632</v>
      </c>
      <c r="C72" t="s">
        <v>663</v>
      </c>
      <c r="D72" t="s">
        <v>667</v>
      </c>
      <c r="E72" t="s">
        <v>42</v>
      </c>
      <c r="F72" t="s">
        <v>641</v>
      </c>
      <c r="G72" t="s">
        <v>638</v>
      </c>
      <c r="H72">
        <v>28</v>
      </c>
      <c r="I72">
        <v>28</v>
      </c>
      <c r="J72" t="str">
        <f t="shared" si="1"/>
        <v/>
      </c>
    </row>
    <row r="73" spans="1:10" x14ac:dyDescent="0.25">
      <c r="A73">
        <v>2020</v>
      </c>
      <c r="B73" t="s">
        <v>632</v>
      </c>
      <c r="C73" t="s">
        <v>663</v>
      </c>
      <c r="D73" t="s">
        <v>668</v>
      </c>
      <c r="E73" t="s">
        <v>43</v>
      </c>
      <c r="F73" t="s">
        <v>637</v>
      </c>
      <c r="G73" t="s">
        <v>638</v>
      </c>
      <c r="H73">
        <v>5</v>
      </c>
      <c r="I73">
        <v>5</v>
      </c>
      <c r="J73" t="str">
        <f t="shared" si="1"/>
        <v/>
      </c>
    </row>
    <row r="74" spans="1:10" x14ac:dyDescent="0.25">
      <c r="A74">
        <v>2020</v>
      </c>
      <c r="B74" t="s">
        <v>632</v>
      </c>
      <c r="C74" t="s">
        <v>663</v>
      </c>
      <c r="D74" t="s">
        <v>668</v>
      </c>
      <c r="E74" t="s">
        <v>43</v>
      </c>
      <c r="F74" t="s">
        <v>634</v>
      </c>
      <c r="G74" t="s">
        <v>635</v>
      </c>
      <c r="H74">
        <v>9</v>
      </c>
      <c r="I74">
        <v>9</v>
      </c>
      <c r="J74" t="str">
        <f t="shared" si="1"/>
        <v/>
      </c>
    </row>
    <row r="75" spans="1:10" x14ac:dyDescent="0.25">
      <c r="A75">
        <v>2020</v>
      </c>
      <c r="B75" t="s">
        <v>632</v>
      </c>
      <c r="C75" t="s">
        <v>663</v>
      </c>
      <c r="D75" t="s">
        <v>668</v>
      </c>
      <c r="E75" t="s">
        <v>43</v>
      </c>
      <c r="F75" t="s">
        <v>641</v>
      </c>
      <c r="G75" t="s">
        <v>638</v>
      </c>
      <c r="H75">
        <v>2</v>
      </c>
      <c r="I75">
        <v>2</v>
      </c>
      <c r="J75" t="str">
        <f t="shared" si="1"/>
        <v/>
      </c>
    </row>
    <row r="76" spans="1:10" x14ac:dyDescent="0.25">
      <c r="A76">
        <v>2020</v>
      </c>
      <c r="B76" t="s">
        <v>632</v>
      </c>
      <c r="C76" t="s">
        <v>663</v>
      </c>
      <c r="D76" t="s">
        <v>669</v>
      </c>
      <c r="E76" t="s">
        <v>45</v>
      </c>
      <c r="F76" t="s">
        <v>641</v>
      </c>
      <c r="G76" t="s">
        <v>638</v>
      </c>
      <c r="H76">
        <v>53</v>
      </c>
      <c r="I76">
        <v>53</v>
      </c>
      <c r="J76" t="str">
        <f t="shared" si="1"/>
        <v/>
      </c>
    </row>
    <row r="77" spans="1:10" x14ac:dyDescent="0.25">
      <c r="A77">
        <v>2020</v>
      </c>
      <c r="B77" t="s">
        <v>632</v>
      </c>
      <c r="C77" t="s">
        <v>46</v>
      </c>
      <c r="D77" t="s">
        <v>670</v>
      </c>
      <c r="E77" t="s">
        <v>47</v>
      </c>
      <c r="F77" t="s">
        <v>637</v>
      </c>
      <c r="G77" t="s">
        <v>638</v>
      </c>
      <c r="H77">
        <v>6</v>
      </c>
      <c r="I77">
        <v>6</v>
      </c>
      <c r="J77" t="str">
        <f t="shared" si="1"/>
        <v/>
      </c>
    </row>
    <row r="78" spans="1:10" x14ac:dyDescent="0.25">
      <c r="A78">
        <v>2020</v>
      </c>
      <c r="B78" t="s">
        <v>632</v>
      </c>
      <c r="C78" t="s">
        <v>46</v>
      </c>
      <c r="D78" t="s">
        <v>670</v>
      </c>
      <c r="E78" t="s">
        <v>47</v>
      </c>
      <c r="F78" t="s">
        <v>634</v>
      </c>
      <c r="G78" t="s">
        <v>635</v>
      </c>
      <c r="H78">
        <v>22</v>
      </c>
      <c r="I78">
        <v>22</v>
      </c>
      <c r="J78" t="str">
        <f t="shared" si="1"/>
        <v/>
      </c>
    </row>
    <row r="79" spans="1:10" x14ac:dyDescent="0.25">
      <c r="A79">
        <v>2020</v>
      </c>
      <c r="B79" t="s">
        <v>632</v>
      </c>
      <c r="C79" t="s">
        <v>46</v>
      </c>
      <c r="D79" t="s">
        <v>670</v>
      </c>
      <c r="E79" t="s">
        <v>47</v>
      </c>
      <c r="F79" t="s">
        <v>641</v>
      </c>
      <c r="G79" t="s">
        <v>638</v>
      </c>
      <c r="H79">
        <v>4</v>
      </c>
      <c r="I79">
        <v>4</v>
      </c>
      <c r="J79" t="str">
        <f t="shared" si="1"/>
        <v/>
      </c>
    </row>
    <row r="80" spans="1:10" x14ac:dyDescent="0.25">
      <c r="A80">
        <v>2020</v>
      </c>
      <c r="B80" t="s">
        <v>632</v>
      </c>
      <c r="C80" t="s">
        <v>48</v>
      </c>
      <c r="D80" t="s">
        <v>671</v>
      </c>
      <c r="E80" t="s">
        <v>49</v>
      </c>
      <c r="F80" t="s">
        <v>637</v>
      </c>
      <c r="G80" t="s">
        <v>638</v>
      </c>
      <c r="H80">
        <v>6</v>
      </c>
      <c r="I80">
        <v>6</v>
      </c>
      <c r="J80" t="str">
        <f t="shared" si="1"/>
        <v/>
      </c>
    </row>
    <row r="81" spans="1:10" x14ac:dyDescent="0.25">
      <c r="A81">
        <v>2020</v>
      </c>
      <c r="B81" t="s">
        <v>632</v>
      </c>
      <c r="C81" t="s">
        <v>48</v>
      </c>
      <c r="D81" t="s">
        <v>671</v>
      </c>
      <c r="E81" t="s">
        <v>49</v>
      </c>
      <c r="F81" t="s">
        <v>634</v>
      </c>
      <c r="G81" t="s">
        <v>635</v>
      </c>
      <c r="H81">
        <v>21</v>
      </c>
      <c r="I81">
        <v>21</v>
      </c>
      <c r="J81" t="str">
        <f t="shared" si="1"/>
        <v/>
      </c>
    </row>
    <row r="82" spans="1:10" x14ac:dyDescent="0.25">
      <c r="A82">
        <v>2020</v>
      </c>
      <c r="B82" t="s">
        <v>632</v>
      </c>
      <c r="C82" t="s">
        <v>48</v>
      </c>
      <c r="D82" t="s">
        <v>671</v>
      </c>
      <c r="E82" t="s">
        <v>49</v>
      </c>
      <c r="F82" t="s">
        <v>641</v>
      </c>
      <c r="G82" t="s">
        <v>638</v>
      </c>
      <c r="H82">
        <v>6</v>
      </c>
      <c r="I82">
        <v>6</v>
      </c>
      <c r="J82" t="str">
        <f t="shared" si="1"/>
        <v/>
      </c>
    </row>
    <row r="83" spans="1:10" x14ac:dyDescent="0.25">
      <c r="A83">
        <v>2020</v>
      </c>
      <c r="B83" t="s">
        <v>632</v>
      </c>
      <c r="C83" t="s">
        <v>48</v>
      </c>
      <c r="D83" t="s">
        <v>672</v>
      </c>
      <c r="E83" t="s">
        <v>50</v>
      </c>
      <c r="F83" t="s">
        <v>637</v>
      </c>
      <c r="G83" t="s">
        <v>638</v>
      </c>
      <c r="H83">
        <v>4</v>
      </c>
      <c r="I83">
        <v>4</v>
      </c>
      <c r="J83" t="str">
        <f t="shared" si="1"/>
        <v/>
      </c>
    </row>
    <row r="84" spans="1:10" x14ac:dyDescent="0.25">
      <c r="A84">
        <v>2020</v>
      </c>
      <c r="B84" t="s">
        <v>632</v>
      </c>
      <c r="C84" t="s">
        <v>48</v>
      </c>
      <c r="D84" t="s">
        <v>672</v>
      </c>
      <c r="E84" t="s">
        <v>50</v>
      </c>
      <c r="F84" t="s">
        <v>634</v>
      </c>
      <c r="G84" t="s">
        <v>635</v>
      </c>
      <c r="H84">
        <v>17</v>
      </c>
      <c r="I84">
        <v>17</v>
      </c>
      <c r="J84" t="str">
        <f t="shared" si="1"/>
        <v/>
      </c>
    </row>
    <row r="85" spans="1:10" x14ac:dyDescent="0.25">
      <c r="A85">
        <v>2020</v>
      </c>
      <c r="B85" t="s">
        <v>632</v>
      </c>
      <c r="C85" t="s">
        <v>48</v>
      </c>
      <c r="D85" t="s">
        <v>672</v>
      </c>
      <c r="E85" t="s">
        <v>50</v>
      </c>
      <c r="F85" t="s">
        <v>641</v>
      </c>
      <c r="G85" t="s">
        <v>638</v>
      </c>
      <c r="H85">
        <v>12</v>
      </c>
      <c r="I85">
        <v>12</v>
      </c>
      <c r="J85" t="str">
        <f t="shared" si="1"/>
        <v/>
      </c>
    </row>
    <row r="86" spans="1:10" x14ac:dyDescent="0.25">
      <c r="A86">
        <v>2020</v>
      </c>
      <c r="B86" t="s">
        <v>632</v>
      </c>
      <c r="C86" t="s">
        <v>51</v>
      </c>
      <c r="D86" t="s">
        <v>673</v>
      </c>
      <c r="E86" t="s">
        <v>52</v>
      </c>
      <c r="F86" t="s">
        <v>637</v>
      </c>
      <c r="G86" t="s">
        <v>638</v>
      </c>
      <c r="H86">
        <v>6</v>
      </c>
      <c r="I86">
        <v>6</v>
      </c>
      <c r="J86" t="str">
        <f t="shared" si="1"/>
        <v/>
      </c>
    </row>
    <row r="87" spans="1:10" x14ac:dyDescent="0.25">
      <c r="A87">
        <v>2020</v>
      </c>
      <c r="B87" t="s">
        <v>632</v>
      </c>
      <c r="C87" t="s">
        <v>51</v>
      </c>
      <c r="D87" t="s">
        <v>673</v>
      </c>
      <c r="E87" t="s">
        <v>52</v>
      </c>
      <c r="F87" t="s">
        <v>637</v>
      </c>
      <c r="G87" t="s">
        <v>640</v>
      </c>
      <c r="H87">
        <v>2</v>
      </c>
      <c r="I87">
        <v>2</v>
      </c>
      <c r="J87" t="str">
        <f t="shared" si="1"/>
        <v/>
      </c>
    </row>
    <row r="88" spans="1:10" x14ac:dyDescent="0.25">
      <c r="A88">
        <v>2020</v>
      </c>
      <c r="B88" t="s">
        <v>632</v>
      </c>
      <c r="C88" t="s">
        <v>51</v>
      </c>
      <c r="D88" t="s">
        <v>673</v>
      </c>
      <c r="E88" t="s">
        <v>52</v>
      </c>
      <c r="F88" t="s">
        <v>634</v>
      </c>
      <c r="G88" t="s">
        <v>635</v>
      </c>
      <c r="H88">
        <v>18</v>
      </c>
      <c r="I88">
        <v>18</v>
      </c>
      <c r="J88" t="str">
        <f t="shared" si="1"/>
        <v/>
      </c>
    </row>
    <row r="89" spans="1:10" x14ac:dyDescent="0.25">
      <c r="A89">
        <v>2020</v>
      </c>
      <c r="B89" t="s">
        <v>632</v>
      </c>
      <c r="C89" t="s">
        <v>51</v>
      </c>
      <c r="D89" t="s">
        <v>673</v>
      </c>
      <c r="E89" t="s">
        <v>52</v>
      </c>
      <c r="F89" t="s">
        <v>641</v>
      </c>
      <c r="G89" t="s">
        <v>638</v>
      </c>
      <c r="H89">
        <v>7</v>
      </c>
      <c r="I89">
        <v>7</v>
      </c>
      <c r="J89" t="str">
        <f t="shared" si="1"/>
        <v/>
      </c>
    </row>
    <row r="90" spans="1:10" x14ac:dyDescent="0.25">
      <c r="A90">
        <v>2020</v>
      </c>
      <c r="B90" t="s">
        <v>632</v>
      </c>
      <c r="C90" t="s">
        <v>51</v>
      </c>
      <c r="D90" t="s">
        <v>674</v>
      </c>
      <c r="E90" t="s">
        <v>53</v>
      </c>
      <c r="F90" t="s">
        <v>637</v>
      </c>
      <c r="G90" t="s">
        <v>638</v>
      </c>
      <c r="H90">
        <v>4</v>
      </c>
      <c r="I90">
        <v>4</v>
      </c>
      <c r="J90" t="str">
        <f t="shared" si="1"/>
        <v/>
      </c>
    </row>
    <row r="91" spans="1:10" x14ac:dyDescent="0.25">
      <c r="A91">
        <v>2020</v>
      </c>
      <c r="B91" t="s">
        <v>632</v>
      </c>
      <c r="C91" t="s">
        <v>51</v>
      </c>
      <c r="D91" t="s">
        <v>674</v>
      </c>
      <c r="E91" t="s">
        <v>53</v>
      </c>
      <c r="F91" t="s">
        <v>634</v>
      </c>
      <c r="G91" t="s">
        <v>635</v>
      </c>
      <c r="H91">
        <v>12</v>
      </c>
      <c r="I91">
        <v>12</v>
      </c>
      <c r="J91" t="str">
        <f t="shared" si="1"/>
        <v/>
      </c>
    </row>
    <row r="92" spans="1:10" x14ac:dyDescent="0.25">
      <c r="A92">
        <v>2020</v>
      </c>
      <c r="B92" t="s">
        <v>632</v>
      </c>
      <c r="C92" t="s">
        <v>54</v>
      </c>
      <c r="D92" t="s">
        <v>675</v>
      </c>
      <c r="E92" t="s">
        <v>55</v>
      </c>
      <c r="F92" t="s">
        <v>637</v>
      </c>
      <c r="G92" t="s">
        <v>638</v>
      </c>
      <c r="H92">
        <v>4</v>
      </c>
      <c r="I92">
        <v>4</v>
      </c>
      <c r="J92" t="str">
        <f t="shared" si="1"/>
        <v/>
      </c>
    </row>
    <row r="93" spans="1:10" x14ac:dyDescent="0.25">
      <c r="A93">
        <v>2020</v>
      </c>
      <c r="B93" t="s">
        <v>632</v>
      </c>
      <c r="C93" t="s">
        <v>54</v>
      </c>
      <c r="D93" t="s">
        <v>675</v>
      </c>
      <c r="E93" t="s">
        <v>55</v>
      </c>
      <c r="F93" t="s">
        <v>634</v>
      </c>
      <c r="G93" t="s">
        <v>635</v>
      </c>
      <c r="H93">
        <v>13</v>
      </c>
      <c r="I93">
        <v>13</v>
      </c>
      <c r="J93" t="str">
        <f t="shared" si="1"/>
        <v/>
      </c>
    </row>
    <row r="94" spans="1:10" x14ac:dyDescent="0.25">
      <c r="A94">
        <v>2020</v>
      </c>
      <c r="B94" t="s">
        <v>632</v>
      </c>
      <c r="C94" t="s">
        <v>54</v>
      </c>
      <c r="D94" t="s">
        <v>675</v>
      </c>
      <c r="E94" t="s">
        <v>55</v>
      </c>
      <c r="F94" t="s">
        <v>641</v>
      </c>
      <c r="G94" t="s">
        <v>638</v>
      </c>
      <c r="H94">
        <v>6</v>
      </c>
      <c r="I94">
        <v>6</v>
      </c>
      <c r="J94" t="str">
        <f t="shared" si="1"/>
        <v/>
      </c>
    </row>
    <row r="95" spans="1:10" x14ac:dyDescent="0.25">
      <c r="A95">
        <v>2020</v>
      </c>
      <c r="B95" t="s">
        <v>632</v>
      </c>
      <c r="C95" t="s">
        <v>54</v>
      </c>
      <c r="D95" t="s">
        <v>676</v>
      </c>
      <c r="E95" t="s">
        <v>57</v>
      </c>
      <c r="F95" t="s">
        <v>637</v>
      </c>
      <c r="G95" t="s">
        <v>638</v>
      </c>
      <c r="H95">
        <v>5</v>
      </c>
      <c r="I95">
        <v>5</v>
      </c>
      <c r="J95" t="str">
        <f t="shared" si="1"/>
        <v/>
      </c>
    </row>
    <row r="96" spans="1:10" x14ac:dyDescent="0.25">
      <c r="A96">
        <v>2020</v>
      </c>
      <c r="B96" t="s">
        <v>632</v>
      </c>
      <c r="C96" t="s">
        <v>54</v>
      </c>
      <c r="D96" t="s">
        <v>676</v>
      </c>
      <c r="E96" t="s">
        <v>57</v>
      </c>
      <c r="F96" t="s">
        <v>634</v>
      </c>
      <c r="G96" t="s">
        <v>635</v>
      </c>
      <c r="H96">
        <v>19</v>
      </c>
      <c r="I96">
        <v>19</v>
      </c>
      <c r="J96" t="str">
        <f t="shared" si="1"/>
        <v/>
      </c>
    </row>
    <row r="97" spans="1:10" x14ac:dyDescent="0.25">
      <c r="A97">
        <v>2020</v>
      </c>
      <c r="B97" t="s">
        <v>632</v>
      </c>
      <c r="C97" t="s">
        <v>54</v>
      </c>
      <c r="D97" t="s">
        <v>676</v>
      </c>
      <c r="E97" t="s">
        <v>57</v>
      </c>
      <c r="F97" t="s">
        <v>641</v>
      </c>
      <c r="G97" t="s">
        <v>638</v>
      </c>
      <c r="H97">
        <v>7</v>
      </c>
      <c r="I97">
        <v>7</v>
      </c>
      <c r="J97" t="str">
        <f t="shared" si="1"/>
        <v/>
      </c>
    </row>
    <row r="98" spans="1:10" x14ac:dyDescent="0.25">
      <c r="A98">
        <v>2020</v>
      </c>
      <c r="B98" t="s">
        <v>632</v>
      </c>
      <c r="C98" t="s">
        <v>59</v>
      </c>
      <c r="D98" t="s">
        <v>677</v>
      </c>
      <c r="E98" t="s">
        <v>60</v>
      </c>
      <c r="F98" t="s">
        <v>637</v>
      </c>
      <c r="G98" t="s">
        <v>638</v>
      </c>
      <c r="H98">
        <v>4</v>
      </c>
      <c r="I98">
        <v>4</v>
      </c>
      <c r="J98" t="str">
        <f t="shared" si="1"/>
        <v/>
      </c>
    </row>
    <row r="99" spans="1:10" x14ac:dyDescent="0.25">
      <c r="A99">
        <v>2020</v>
      </c>
      <c r="B99" t="s">
        <v>632</v>
      </c>
      <c r="C99" t="s">
        <v>59</v>
      </c>
      <c r="D99" t="s">
        <v>677</v>
      </c>
      <c r="E99" t="s">
        <v>60</v>
      </c>
      <c r="F99" t="s">
        <v>634</v>
      </c>
      <c r="G99" t="s">
        <v>635</v>
      </c>
      <c r="H99">
        <v>9</v>
      </c>
      <c r="I99">
        <v>9</v>
      </c>
      <c r="J99" t="str">
        <f t="shared" si="1"/>
        <v/>
      </c>
    </row>
    <row r="100" spans="1:10" x14ac:dyDescent="0.25">
      <c r="A100">
        <v>2020</v>
      </c>
      <c r="B100" t="s">
        <v>632</v>
      </c>
      <c r="C100" t="s">
        <v>59</v>
      </c>
      <c r="D100" t="s">
        <v>677</v>
      </c>
      <c r="E100" t="s">
        <v>60</v>
      </c>
      <c r="F100" t="s">
        <v>641</v>
      </c>
      <c r="G100" t="s">
        <v>638</v>
      </c>
      <c r="H100">
        <v>4</v>
      </c>
      <c r="I100">
        <v>4</v>
      </c>
      <c r="J100" t="str">
        <f t="shared" si="1"/>
        <v/>
      </c>
    </row>
    <row r="101" spans="1:10" x14ac:dyDescent="0.25">
      <c r="A101">
        <v>2020</v>
      </c>
      <c r="B101" t="s">
        <v>632</v>
      </c>
      <c r="C101" t="s">
        <v>61</v>
      </c>
      <c r="D101" t="s">
        <v>678</v>
      </c>
      <c r="E101" t="s">
        <v>62</v>
      </c>
      <c r="F101" t="s">
        <v>637</v>
      </c>
      <c r="G101" t="s">
        <v>638</v>
      </c>
      <c r="H101">
        <v>3</v>
      </c>
      <c r="I101">
        <v>3</v>
      </c>
      <c r="J101" t="str">
        <f t="shared" si="1"/>
        <v/>
      </c>
    </row>
    <row r="102" spans="1:10" x14ac:dyDescent="0.25">
      <c r="A102">
        <v>2020</v>
      </c>
      <c r="B102" t="s">
        <v>632</v>
      </c>
      <c r="C102" t="s">
        <v>61</v>
      </c>
      <c r="D102" t="s">
        <v>678</v>
      </c>
      <c r="E102" t="s">
        <v>62</v>
      </c>
      <c r="F102" t="s">
        <v>634</v>
      </c>
      <c r="G102" t="s">
        <v>635</v>
      </c>
      <c r="H102">
        <v>12</v>
      </c>
      <c r="I102">
        <v>12</v>
      </c>
      <c r="J102" t="str">
        <f t="shared" si="1"/>
        <v/>
      </c>
    </row>
    <row r="103" spans="1:10" x14ac:dyDescent="0.25">
      <c r="A103">
        <v>2020</v>
      </c>
      <c r="B103" t="s">
        <v>632</v>
      </c>
      <c r="C103" t="s">
        <v>61</v>
      </c>
      <c r="D103" t="s">
        <v>678</v>
      </c>
      <c r="E103" t="s">
        <v>62</v>
      </c>
      <c r="F103" t="s">
        <v>641</v>
      </c>
      <c r="G103" t="s">
        <v>638</v>
      </c>
      <c r="H103">
        <v>2</v>
      </c>
      <c r="I103">
        <v>2</v>
      </c>
      <c r="J103" t="str">
        <f t="shared" si="1"/>
        <v/>
      </c>
    </row>
    <row r="104" spans="1:10" x14ac:dyDescent="0.25">
      <c r="A104">
        <v>2020</v>
      </c>
      <c r="B104" t="s">
        <v>632</v>
      </c>
      <c r="C104" t="s">
        <v>63</v>
      </c>
      <c r="D104" t="s">
        <v>679</v>
      </c>
      <c r="E104" t="s">
        <v>64</v>
      </c>
      <c r="F104" t="s">
        <v>637</v>
      </c>
      <c r="G104" t="s">
        <v>638</v>
      </c>
      <c r="H104">
        <v>6</v>
      </c>
      <c r="I104">
        <v>6</v>
      </c>
      <c r="J104" t="str">
        <f t="shared" si="1"/>
        <v/>
      </c>
    </row>
    <row r="105" spans="1:10" x14ac:dyDescent="0.25">
      <c r="A105">
        <v>2020</v>
      </c>
      <c r="B105" t="s">
        <v>632</v>
      </c>
      <c r="C105" t="s">
        <v>63</v>
      </c>
      <c r="D105" t="s">
        <v>679</v>
      </c>
      <c r="E105" t="s">
        <v>64</v>
      </c>
      <c r="F105" t="s">
        <v>634</v>
      </c>
      <c r="G105" t="s">
        <v>635</v>
      </c>
      <c r="H105">
        <v>17</v>
      </c>
      <c r="I105">
        <v>17</v>
      </c>
      <c r="J105" t="str">
        <f t="shared" si="1"/>
        <v/>
      </c>
    </row>
    <row r="106" spans="1:10" x14ac:dyDescent="0.25">
      <c r="A106">
        <v>2020</v>
      </c>
      <c r="B106" t="s">
        <v>632</v>
      </c>
      <c r="C106" t="s">
        <v>63</v>
      </c>
      <c r="D106" t="s">
        <v>679</v>
      </c>
      <c r="E106" t="s">
        <v>64</v>
      </c>
      <c r="F106" t="s">
        <v>641</v>
      </c>
      <c r="G106" t="s">
        <v>638</v>
      </c>
      <c r="H106">
        <v>18</v>
      </c>
      <c r="I106">
        <v>18</v>
      </c>
      <c r="J106" t="str">
        <f t="shared" si="1"/>
        <v/>
      </c>
    </row>
    <row r="107" spans="1:10" x14ac:dyDescent="0.25">
      <c r="A107">
        <v>2020</v>
      </c>
      <c r="B107" t="s">
        <v>632</v>
      </c>
      <c r="C107" t="s">
        <v>63</v>
      </c>
      <c r="D107" t="s">
        <v>680</v>
      </c>
      <c r="E107" t="s">
        <v>65</v>
      </c>
      <c r="F107" t="s">
        <v>637</v>
      </c>
      <c r="G107" t="s">
        <v>638</v>
      </c>
      <c r="H107">
        <v>4</v>
      </c>
      <c r="I107">
        <v>4</v>
      </c>
      <c r="J107" t="str">
        <f t="shared" si="1"/>
        <v/>
      </c>
    </row>
    <row r="108" spans="1:10" x14ac:dyDescent="0.25">
      <c r="A108">
        <v>2020</v>
      </c>
      <c r="B108" t="s">
        <v>632</v>
      </c>
      <c r="C108" t="s">
        <v>63</v>
      </c>
      <c r="D108" t="s">
        <v>680</v>
      </c>
      <c r="E108" t="s">
        <v>65</v>
      </c>
      <c r="F108" t="s">
        <v>634</v>
      </c>
      <c r="G108" t="s">
        <v>635</v>
      </c>
      <c r="H108">
        <v>14</v>
      </c>
      <c r="I108">
        <v>14</v>
      </c>
      <c r="J108" t="str">
        <f t="shared" si="1"/>
        <v/>
      </c>
    </row>
    <row r="109" spans="1:10" x14ac:dyDescent="0.25">
      <c r="A109">
        <v>2020</v>
      </c>
      <c r="B109" t="s">
        <v>632</v>
      </c>
      <c r="C109" t="s">
        <v>63</v>
      </c>
      <c r="D109" t="s">
        <v>680</v>
      </c>
      <c r="E109" t="s">
        <v>65</v>
      </c>
      <c r="F109" t="s">
        <v>641</v>
      </c>
      <c r="G109" t="s">
        <v>638</v>
      </c>
      <c r="H109">
        <v>15</v>
      </c>
      <c r="I109">
        <v>15</v>
      </c>
      <c r="J109" t="str">
        <f t="shared" si="1"/>
        <v/>
      </c>
    </row>
    <row r="110" spans="1:10" x14ac:dyDescent="0.25">
      <c r="A110">
        <v>2020</v>
      </c>
      <c r="B110" t="s">
        <v>632</v>
      </c>
      <c r="C110" t="s">
        <v>63</v>
      </c>
      <c r="D110" t="s">
        <v>680</v>
      </c>
      <c r="E110" t="s">
        <v>65</v>
      </c>
      <c r="F110" t="s">
        <v>641</v>
      </c>
      <c r="G110" t="s">
        <v>640</v>
      </c>
      <c r="H110">
        <v>2</v>
      </c>
      <c r="I110">
        <v>2</v>
      </c>
      <c r="J110" t="str">
        <f t="shared" si="1"/>
        <v/>
      </c>
    </row>
    <row r="111" spans="1:10" x14ac:dyDescent="0.25">
      <c r="A111">
        <v>2020</v>
      </c>
      <c r="B111" t="s">
        <v>632</v>
      </c>
      <c r="C111" t="s">
        <v>63</v>
      </c>
      <c r="D111" t="s">
        <v>680</v>
      </c>
      <c r="E111" t="s">
        <v>65</v>
      </c>
      <c r="F111" t="s">
        <v>648</v>
      </c>
      <c r="G111" t="s">
        <v>635</v>
      </c>
      <c r="H111">
        <v>1</v>
      </c>
      <c r="I111">
        <v>1</v>
      </c>
      <c r="J111" t="str">
        <f t="shared" si="1"/>
        <v/>
      </c>
    </row>
    <row r="112" spans="1:10" x14ac:dyDescent="0.25">
      <c r="A112">
        <v>2020</v>
      </c>
      <c r="B112" t="s">
        <v>632</v>
      </c>
      <c r="C112" t="s">
        <v>63</v>
      </c>
      <c r="D112" t="s">
        <v>681</v>
      </c>
      <c r="E112" t="s">
        <v>66</v>
      </c>
      <c r="F112" t="s">
        <v>637</v>
      </c>
      <c r="G112" t="s">
        <v>638</v>
      </c>
      <c r="H112">
        <v>4</v>
      </c>
      <c r="I112">
        <v>4</v>
      </c>
      <c r="J112" t="str">
        <f t="shared" si="1"/>
        <v/>
      </c>
    </row>
    <row r="113" spans="1:10" x14ac:dyDescent="0.25">
      <c r="A113">
        <v>2020</v>
      </c>
      <c r="B113" t="s">
        <v>632</v>
      </c>
      <c r="C113" t="s">
        <v>63</v>
      </c>
      <c r="D113" t="s">
        <v>681</v>
      </c>
      <c r="E113" t="s">
        <v>66</v>
      </c>
      <c r="F113" t="s">
        <v>637</v>
      </c>
      <c r="G113" t="s">
        <v>640</v>
      </c>
      <c r="H113">
        <v>2</v>
      </c>
      <c r="I113">
        <v>2</v>
      </c>
      <c r="J113" t="str">
        <f t="shared" si="1"/>
        <v/>
      </c>
    </row>
    <row r="114" spans="1:10" x14ac:dyDescent="0.25">
      <c r="A114">
        <v>2020</v>
      </c>
      <c r="B114" t="s">
        <v>632</v>
      </c>
      <c r="C114" t="s">
        <v>63</v>
      </c>
      <c r="D114" t="s">
        <v>681</v>
      </c>
      <c r="E114" t="s">
        <v>66</v>
      </c>
      <c r="F114" t="s">
        <v>634</v>
      </c>
      <c r="G114" t="s">
        <v>635</v>
      </c>
      <c r="H114">
        <v>12</v>
      </c>
      <c r="I114">
        <v>12</v>
      </c>
      <c r="J114" t="str">
        <f t="shared" si="1"/>
        <v/>
      </c>
    </row>
    <row r="115" spans="1:10" x14ac:dyDescent="0.25">
      <c r="A115">
        <v>2020</v>
      </c>
      <c r="B115" t="s">
        <v>632</v>
      </c>
      <c r="C115" t="s">
        <v>63</v>
      </c>
      <c r="D115" t="s">
        <v>681</v>
      </c>
      <c r="E115" t="s">
        <v>66</v>
      </c>
      <c r="F115" t="s">
        <v>641</v>
      </c>
      <c r="G115" t="s">
        <v>638</v>
      </c>
      <c r="H115">
        <v>12</v>
      </c>
      <c r="I115">
        <v>12</v>
      </c>
      <c r="J115" t="str">
        <f t="shared" si="1"/>
        <v/>
      </c>
    </row>
    <row r="116" spans="1:10" x14ac:dyDescent="0.25">
      <c r="A116">
        <v>2020</v>
      </c>
      <c r="B116" t="s">
        <v>632</v>
      </c>
      <c r="C116" t="s">
        <v>63</v>
      </c>
      <c r="D116" t="s">
        <v>682</v>
      </c>
      <c r="E116" t="s">
        <v>68</v>
      </c>
      <c r="F116" t="s">
        <v>637</v>
      </c>
      <c r="G116" t="s">
        <v>638</v>
      </c>
      <c r="H116">
        <v>4</v>
      </c>
      <c r="I116">
        <v>4</v>
      </c>
      <c r="J116" t="str">
        <f t="shared" si="1"/>
        <v/>
      </c>
    </row>
    <row r="117" spans="1:10" x14ac:dyDescent="0.25">
      <c r="A117">
        <v>2020</v>
      </c>
      <c r="B117" t="s">
        <v>632</v>
      </c>
      <c r="C117" t="s">
        <v>63</v>
      </c>
      <c r="D117" t="s">
        <v>682</v>
      </c>
      <c r="E117" t="s">
        <v>68</v>
      </c>
      <c r="F117" t="s">
        <v>634</v>
      </c>
      <c r="G117" t="s">
        <v>635</v>
      </c>
      <c r="H117">
        <v>21</v>
      </c>
      <c r="I117">
        <v>21</v>
      </c>
      <c r="J117" t="str">
        <f t="shared" si="1"/>
        <v/>
      </c>
    </row>
    <row r="118" spans="1:10" x14ac:dyDescent="0.25">
      <c r="A118">
        <v>2020</v>
      </c>
      <c r="B118" t="s">
        <v>632</v>
      </c>
      <c r="C118" t="s">
        <v>63</v>
      </c>
      <c r="D118" t="s">
        <v>682</v>
      </c>
      <c r="E118" t="s">
        <v>68</v>
      </c>
      <c r="F118" t="s">
        <v>641</v>
      </c>
      <c r="G118" t="s">
        <v>638</v>
      </c>
      <c r="H118">
        <v>13</v>
      </c>
      <c r="I118">
        <v>13</v>
      </c>
      <c r="J118" t="str">
        <f t="shared" si="1"/>
        <v/>
      </c>
    </row>
    <row r="119" spans="1:10" x14ac:dyDescent="0.25">
      <c r="A119">
        <v>2020</v>
      </c>
      <c r="B119" t="s">
        <v>632</v>
      </c>
      <c r="C119" t="s">
        <v>63</v>
      </c>
      <c r="D119" t="s">
        <v>682</v>
      </c>
      <c r="E119" t="s">
        <v>68</v>
      </c>
      <c r="F119" t="s">
        <v>648</v>
      </c>
      <c r="G119" t="s">
        <v>635</v>
      </c>
      <c r="H119">
        <v>1</v>
      </c>
      <c r="I119">
        <v>1</v>
      </c>
      <c r="J119" t="str">
        <f t="shared" si="1"/>
        <v/>
      </c>
    </row>
    <row r="120" spans="1:10" x14ac:dyDescent="0.25">
      <c r="A120">
        <v>2020</v>
      </c>
      <c r="B120" t="s">
        <v>632</v>
      </c>
      <c r="C120" t="s">
        <v>63</v>
      </c>
      <c r="D120" t="s">
        <v>683</v>
      </c>
      <c r="E120" t="s">
        <v>69</v>
      </c>
      <c r="F120" t="s">
        <v>637</v>
      </c>
      <c r="G120" t="s">
        <v>638</v>
      </c>
      <c r="H120">
        <v>6</v>
      </c>
      <c r="I120">
        <v>6</v>
      </c>
      <c r="J120" t="str">
        <f t="shared" si="1"/>
        <v/>
      </c>
    </row>
    <row r="121" spans="1:10" x14ac:dyDescent="0.25">
      <c r="A121">
        <v>2020</v>
      </c>
      <c r="B121" t="s">
        <v>632</v>
      </c>
      <c r="C121" t="s">
        <v>63</v>
      </c>
      <c r="D121" t="s">
        <v>683</v>
      </c>
      <c r="E121" t="s">
        <v>69</v>
      </c>
      <c r="F121" t="s">
        <v>634</v>
      </c>
      <c r="G121" t="s">
        <v>635</v>
      </c>
      <c r="H121">
        <v>18</v>
      </c>
      <c r="I121">
        <v>18</v>
      </c>
      <c r="J121" t="str">
        <f t="shared" si="1"/>
        <v/>
      </c>
    </row>
    <row r="122" spans="1:10" x14ac:dyDescent="0.25">
      <c r="A122">
        <v>2020</v>
      </c>
      <c r="B122" t="s">
        <v>632</v>
      </c>
      <c r="C122" t="s">
        <v>63</v>
      </c>
      <c r="D122" t="s">
        <v>683</v>
      </c>
      <c r="E122" t="s">
        <v>69</v>
      </c>
      <c r="F122" t="s">
        <v>641</v>
      </c>
      <c r="G122" t="s">
        <v>638</v>
      </c>
      <c r="H122">
        <v>14</v>
      </c>
      <c r="I122">
        <v>14</v>
      </c>
      <c r="J122" t="str">
        <f t="shared" si="1"/>
        <v/>
      </c>
    </row>
    <row r="123" spans="1:10" x14ac:dyDescent="0.25">
      <c r="A123">
        <v>2020</v>
      </c>
      <c r="B123" t="s">
        <v>632</v>
      </c>
      <c r="C123" t="s">
        <v>70</v>
      </c>
      <c r="D123" t="s">
        <v>684</v>
      </c>
      <c r="E123" t="s">
        <v>71</v>
      </c>
      <c r="F123" t="s">
        <v>634</v>
      </c>
      <c r="G123" t="s">
        <v>635</v>
      </c>
      <c r="H123">
        <v>4</v>
      </c>
      <c r="I123">
        <v>4</v>
      </c>
      <c r="J123" t="str">
        <f t="shared" si="1"/>
        <v/>
      </c>
    </row>
    <row r="124" spans="1:10" x14ac:dyDescent="0.25">
      <c r="A124">
        <v>2020</v>
      </c>
      <c r="B124" t="s">
        <v>632</v>
      </c>
      <c r="C124" t="s">
        <v>72</v>
      </c>
      <c r="D124" t="s">
        <v>691</v>
      </c>
      <c r="E124" t="s">
        <v>692</v>
      </c>
      <c r="F124" t="s">
        <v>648</v>
      </c>
      <c r="G124" t="s">
        <v>635</v>
      </c>
      <c r="H124">
        <v>2</v>
      </c>
      <c r="I124">
        <v>2</v>
      </c>
      <c r="J124" t="str">
        <f t="shared" si="1"/>
        <v/>
      </c>
    </row>
    <row r="125" spans="1:10" x14ac:dyDescent="0.25">
      <c r="A125">
        <v>2020</v>
      </c>
      <c r="B125" t="s">
        <v>632</v>
      </c>
      <c r="C125" t="s">
        <v>72</v>
      </c>
      <c r="D125" t="s">
        <v>685</v>
      </c>
      <c r="E125" t="s">
        <v>73</v>
      </c>
      <c r="F125" t="s">
        <v>637</v>
      </c>
      <c r="G125" t="s">
        <v>638</v>
      </c>
      <c r="H125">
        <v>5</v>
      </c>
      <c r="I125">
        <v>5</v>
      </c>
      <c r="J125" t="str">
        <f t="shared" si="1"/>
        <v/>
      </c>
    </row>
    <row r="126" spans="1:10" x14ac:dyDescent="0.25">
      <c r="A126">
        <v>2020</v>
      </c>
      <c r="B126" t="s">
        <v>632</v>
      </c>
      <c r="C126" t="s">
        <v>72</v>
      </c>
      <c r="D126" t="s">
        <v>685</v>
      </c>
      <c r="E126" t="s">
        <v>73</v>
      </c>
      <c r="F126" t="s">
        <v>634</v>
      </c>
      <c r="G126" t="s">
        <v>635</v>
      </c>
      <c r="H126">
        <v>21</v>
      </c>
      <c r="I126">
        <v>21</v>
      </c>
      <c r="J126" t="str">
        <f t="shared" si="1"/>
        <v/>
      </c>
    </row>
    <row r="127" spans="1:10" x14ac:dyDescent="0.25">
      <c r="A127">
        <v>2020</v>
      </c>
      <c r="B127" t="s">
        <v>632</v>
      </c>
      <c r="C127" t="s">
        <v>72</v>
      </c>
      <c r="D127" t="s">
        <v>685</v>
      </c>
      <c r="E127" t="s">
        <v>73</v>
      </c>
      <c r="F127" t="s">
        <v>641</v>
      </c>
      <c r="G127" t="s">
        <v>638</v>
      </c>
      <c r="H127">
        <v>9</v>
      </c>
      <c r="I127">
        <v>9</v>
      </c>
      <c r="J127" t="str">
        <f t="shared" si="1"/>
        <v/>
      </c>
    </row>
    <row r="128" spans="1:10" x14ac:dyDescent="0.25">
      <c r="A128">
        <v>2020</v>
      </c>
      <c r="B128" t="s">
        <v>632</v>
      </c>
      <c r="C128" t="s">
        <v>74</v>
      </c>
      <c r="D128" t="s">
        <v>686</v>
      </c>
      <c r="E128" t="s">
        <v>75</v>
      </c>
      <c r="F128" t="s">
        <v>637</v>
      </c>
      <c r="G128" t="s">
        <v>638</v>
      </c>
      <c r="H128">
        <v>4</v>
      </c>
      <c r="I128">
        <v>4</v>
      </c>
      <c r="J128" t="str">
        <f t="shared" si="1"/>
        <v/>
      </c>
    </row>
    <row r="129" spans="1:10" x14ac:dyDescent="0.25">
      <c r="A129">
        <v>2020</v>
      </c>
      <c r="B129" t="s">
        <v>632</v>
      </c>
      <c r="C129" t="s">
        <v>74</v>
      </c>
      <c r="D129" t="s">
        <v>686</v>
      </c>
      <c r="E129" t="s">
        <v>75</v>
      </c>
      <c r="F129" t="s">
        <v>634</v>
      </c>
      <c r="G129" t="s">
        <v>635</v>
      </c>
      <c r="H129">
        <v>10</v>
      </c>
      <c r="I129">
        <v>10</v>
      </c>
      <c r="J129" t="str">
        <f t="shared" si="1"/>
        <v/>
      </c>
    </row>
    <row r="130" spans="1:10" x14ac:dyDescent="0.25">
      <c r="A130">
        <v>2020</v>
      </c>
      <c r="B130" t="s">
        <v>632</v>
      </c>
      <c r="C130" t="s">
        <v>74</v>
      </c>
      <c r="D130" t="s">
        <v>686</v>
      </c>
      <c r="E130" t="s">
        <v>75</v>
      </c>
      <c r="F130" t="s">
        <v>641</v>
      </c>
      <c r="G130" t="s">
        <v>638</v>
      </c>
      <c r="H130">
        <v>2</v>
      </c>
      <c r="I130">
        <v>2</v>
      </c>
      <c r="J130" t="str">
        <f t="shared" si="1"/>
        <v/>
      </c>
    </row>
    <row r="131" spans="1:10" x14ac:dyDescent="0.25">
      <c r="A131">
        <v>2020</v>
      </c>
      <c r="B131" t="s">
        <v>632</v>
      </c>
      <c r="C131" t="s">
        <v>76</v>
      </c>
      <c r="D131" t="s">
        <v>687</v>
      </c>
      <c r="E131" t="s">
        <v>939</v>
      </c>
      <c r="F131" t="s">
        <v>637</v>
      </c>
      <c r="G131" t="s">
        <v>638</v>
      </c>
      <c r="H131">
        <v>4</v>
      </c>
      <c r="I131">
        <v>4</v>
      </c>
      <c r="J131" t="str">
        <f t="shared" ref="J131:J194" si="2">IF(H131=I131,"","warning")</f>
        <v/>
      </c>
    </row>
    <row r="132" spans="1:10" x14ac:dyDescent="0.25">
      <c r="A132">
        <v>2020</v>
      </c>
      <c r="B132" t="s">
        <v>632</v>
      </c>
      <c r="C132" t="s">
        <v>76</v>
      </c>
      <c r="D132" t="s">
        <v>687</v>
      </c>
      <c r="E132" t="s">
        <v>939</v>
      </c>
      <c r="F132" t="s">
        <v>634</v>
      </c>
      <c r="G132" t="s">
        <v>635</v>
      </c>
      <c r="H132">
        <v>11</v>
      </c>
      <c r="I132">
        <v>11</v>
      </c>
      <c r="J132" t="str">
        <f t="shared" si="2"/>
        <v/>
      </c>
    </row>
    <row r="133" spans="1:10" x14ac:dyDescent="0.25">
      <c r="A133">
        <v>2020</v>
      </c>
      <c r="B133" t="s">
        <v>632</v>
      </c>
      <c r="C133" t="s">
        <v>76</v>
      </c>
      <c r="D133" t="s">
        <v>687</v>
      </c>
      <c r="E133" t="s">
        <v>939</v>
      </c>
      <c r="F133" t="s">
        <v>641</v>
      </c>
      <c r="G133" t="s">
        <v>638</v>
      </c>
      <c r="H133">
        <v>2</v>
      </c>
      <c r="I133">
        <v>2</v>
      </c>
      <c r="J133" t="str">
        <f t="shared" si="2"/>
        <v/>
      </c>
    </row>
    <row r="134" spans="1:10" x14ac:dyDescent="0.25">
      <c r="A134">
        <v>2020</v>
      </c>
      <c r="B134" t="s">
        <v>632</v>
      </c>
      <c r="C134" t="s">
        <v>77</v>
      </c>
      <c r="D134" t="s">
        <v>688</v>
      </c>
      <c r="E134" t="s">
        <v>78</v>
      </c>
      <c r="F134" t="s">
        <v>637</v>
      </c>
      <c r="G134" t="s">
        <v>638</v>
      </c>
      <c r="H134">
        <v>3</v>
      </c>
      <c r="I134">
        <v>3</v>
      </c>
      <c r="J134" t="str">
        <f t="shared" si="2"/>
        <v/>
      </c>
    </row>
    <row r="135" spans="1:10" x14ac:dyDescent="0.25">
      <c r="A135">
        <v>2020</v>
      </c>
      <c r="B135" t="s">
        <v>632</v>
      </c>
      <c r="C135" t="s">
        <v>77</v>
      </c>
      <c r="D135" t="s">
        <v>688</v>
      </c>
      <c r="E135" t="s">
        <v>78</v>
      </c>
      <c r="F135" t="s">
        <v>634</v>
      </c>
      <c r="G135" t="s">
        <v>635</v>
      </c>
      <c r="H135">
        <v>15</v>
      </c>
      <c r="I135">
        <v>15</v>
      </c>
      <c r="J135" t="str">
        <f t="shared" si="2"/>
        <v/>
      </c>
    </row>
    <row r="136" spans="1:10" x14ac:dyDescent="0.25">
      <c r="A136">
        <v>2020</v>
      </c>
      <c r="B136" t="s">
        <v>632</v>
      </c>
      <c r="C136" t="s">
        <v>77</v>
      </c>
      <c r="D136" t="s">
        <v>688</v>
      </c>
      <c r="E136" t="s">
        <v>78</v>
      </c>
      <c r="F136" t="s">
        <v>641</v>
      </c>
      <c r="G136" t="s">
        <v>638</v>
      </c>
      <c r="H136">
        <v>8</v>
      </c>
      <c r="I136">
        <v>8</v>
      </c>
      <c r="J136" t="str">
        <f t="shared" si="2"/>
        <v/>
      </c>
    </row>
    <row r="137" spans="1:10" x14ac:dyDescent="0.25">
      <c r="A137">
        <v>2020</v>
      </c>
      <c r="B137" t="s">
        <v>632</v>
      </c>
      <c r="C137" t="s">
        <v>79</v>
      </c>
      <c r="D137" t="s">
        <v>689</v>
      </c>
      <c r="E137" t="s">
        <v>80</v>
      </c>
      <c r="F137" t="s">
        <v>637</v>
      </c>
      <c r="G137" t="s">
        <v>638</v>
      </c>
      <c r="H137">
        <v>6</v>
      </c>
      <c r="I137">
        <v>6</v>
      </c>
      <c r="J137" t="str">
        <f t="shared" si="2"/>
        <v/>
      </c>
    </row>
    <row r="138" spans="1:10" x14ac:dyDescent="0.25">
      <c r="A138">
        <v>2020</v>
      </c>
      <c r="B138" t="s">
        <v>632</v>
      </c>
      <c r="C138" t="s">
        <v>79</v>
      </c>
      <c r="D138" t="s">
        <v>689</v>
      </c>
      <c r="E138" t="s">
        <v>80</v>
      </c>
      <c r="F138" t="s">
        <v>634</v>
      </c>
      <c r="G138" t="s">
        <v>635</v>
      </c>
      <c r="H138">
        <v>20</v>
      </c>
      <c r="I138">
        <v>20</v>
      </c>
      <c r="J138" t="str">
        <f t="shared" si="2"/>
        <v/>
      </c>
    </row>
    <row r="139" spans="1:10" x14ac:dyDescent="0.25">
      <c r="A139">
        <v>2020</v>
      </c>
      <c r="B139" t="s">
        <v>632</v>
      </c>
      <c r="C139" t="s">
        <v>79</v>
      </c>
      <c r="D139" t="s">
        <v>689</v>
      </c>
      <c r="E139" t="s">
        <v>80</v>
      </c>
      <c r="F139" t="s">
        <v>641</v>
      </c>
      <c r="G139" t="s">
        <v>638</v>
      </c>
      <c r="H139">
        <v>2</v>
      </c>
      <c r="I139">
        <v>2</v>
      </c>
      <c r="J139" t="str">
        <f t="shared" si="2"/>
        <v/>
      </c>
    </row>
    <row r="140" spans="1:10" x14ac:dyDescent="0.25">
      <c r="A140">
        <v>2020</v>
      </c>
      <c r="B140" t="s">
        <v>632</v>
      </c>
      <c r="C140" t="s">
        <v>79</v>
      </c>
      <c r="D140" t="s">
        <v>689</v>
      </c>
      <c r="E140" t="s">
        <v>80</v>
      </c>
      <c r="F140" t="s">
        <v>648</v>
      </c>
      <c r="G140" t="s">
        <v>635</v>
      </c>
      <c r="H140">
        <v>1</v>
      </c>
      <c r="I140">
        <v>1</v>
      </c>
      <c r="J140" t="str">
        <f t="shared" si="2"/>
        <v/>
      </c>
    </row>
    <row r="141" spans="1:10" x14ac:dyDescent="0.25">
      <c r="A141">
        <v>2020</v>
      </c>
      <c r="B141" t="s">
        <v>632</v>
      </c>
      <c r="C141" t="s">
        <v>79</v>
      </c>
      <c r="D141" t="s">
        <v>690</v>
      </c>
      <c r="E141" t="s">
        <v>81</v>
      </c>
      <c r="F141" t="s">
        <v>637</v>
      </c>
      <c r="G141" t="s">
        <v>638</v>
      </c>
      <c r="H141">
        <v>3</v>
      </c>
      <c r="I141">
        <v>3</v>
      </c>
      <c r="J141" t="str">
        <f t="shared" si="2"/>
        <v/>
      </c>
    </row>
    <row r="142" spans="1:10" x14ac:dyDescent="0.25">
      <c r="A142">
        <v>2020</v>
      </c>
      <c r="B142" t="s">
        <v>632</v>
      </c>
      <c r="C142" t="s">
        <v>79</v>
      </c>
      <c r="D142" t="s">
        <v>690</v>
      </c>
      <c r="E142" t="s">
        <v>81</v>
      </c>
      <c r="F142" t="s">
        <v>634</v>
      </c>
      <c r="G142" t="s">
        <v>635</v>
      </c>
      <c r="H142">
        <v>10</v>
      </c>
      <c r="I142">
        <v>10</v>
      </c>
      <c r="J142" t="str">
        <f t="shared" si="2"/>
        <v/>
      </c>
    </row>
    <row r="143" spans="1:10" x14ac:dyDescent="0.25">
      <c r="A143">
        <v>2020</v>
      </c>
      <c r="B143" t="s">
        <v>632</v>
      </c>
      <c r="C143" t="s">
        <v>79</v>
      </c>
      <c r="D143" t="s">
        <v>690</v>
      </c>
      <c r="E143" t="s">
        <v>81</v>
      </c>
      <c r="F143" t="s">
        <v>641</v>
      </c>
      <c r="G143" t="s">
        <v>638</v>
      </c>
      <c r="H143">
        <v>12</v>
      </c>
      <c r="I143">
        <v>12</v>
      </c>
      <c r="J143" t="str">
        <f t="shared" si="2"/>
        <v/>
      </c>
    </row>
    <row r="144" spans="1:10" x14ac:dyDescent="0.25">
      <c r="A144">
        <v>2020</v>
      </c>
      <c r="B144" t="s">
        <v>632</v>
      </c>
      <c r="C144" t="s">
        <v>82</v>
      </c>
      <c r="D144" t="s">
        <v>693</v>
      </c>
      <c r="E144" t="s">
        <v>83</v>
      </c>
      <c r="F144" t="s">
        <v>637</v>
      </c>
      <c r="G144" t="s">
        <v>638</v>
      </c>
      <c r="H144">
        <v>6</v>
      </c>
      <c r="I144">
        <v>6</v>
      </c>
      <c r="J144" t="str">
        <f t="shared" si="2"/>
        <v/>
      </c>
    </row>
    <row r="145" spans="1:10" x14ac:dyDescent="0.25">
      <c r="A145">
        <v>2020</v>
      </c>
      <c r="B145" t="s">
        <v>632</v>
      </c>
      <c r="C145" t="s">
        <v>82</v>
      </c>
      <c r="D145" t="s">
        <v>693</v>
      </c>
      <c r="E145" t="s">
        <v>83</v>
      </c>
      <c r="F145" t="s">
        <v>634</v>
      </c>
      <c r="G145" t="s">
        <v>635</v>
      </c>
      <c r="H145">
        <v>26</v>
      </c>
      <c r="I145">
        <v>26</v>
      </c>
      <c r="J145" t="str">
        <f t="shared" si="2"/>
        <v/>
      </c>
    </row>
    <row r="146" spans="1:10" x14ac:dyDescent="0.25">
      <c r="A146">
        <v>2020</v>
      </c>
      <c r="B146" t="s">
        <v>632</v>
      </c>
      <c r="C146" t="s">
        <v>82</v>
      </c>
      <c r="D146" t="s">
        <v>693</v>
      </c>
      <c r="E146" t="s">
        <v>83</v>
      </c>
      <c r="F146" t="s">
        <v>641</v>
      </c>
      <c r="G146" t="s">
        <v>638</v>
      </c>
      <c r="H146">
        <v>6</v>
      </c>
      <c r="I146">
        <v>6</v>
      </c>
      <c r="J146" t="str">
        <f t="shared" si="2"/>
        <v/>
      </c>
    </row>
    <row r="147" spans="1:10" x14ac:dyDescent="0.25">
      <c r="A147">
        <v>2020</v>
      </c>
      <c r="B147" t="s">
        <v>632</v>
      </c>
      <c r="C147" t="s">
        <v>84</v>
      </c>
      <c r="D147" t="s">
        <v>694</v>
      </c>
      <c r="E147" t="s">
        <v>85</v>
      </c>
      <c r="F147" t="s">
        <v>637</v>
      </c>
      <c r="G147" t="s">
        <v>638</v>
      </c>
      <c r="H147">
        <v>4</v>
      </c>
      <c r="I147">
        <v>4</v>
      </c>
      <c r="J147" t="str">
        <f t="shared" si="2"/>
        <v/>
      </c>
    </row>
    <row r="148" spans="1:10" x14ac:dyDescent="0.25">
      <c r="A148">
        <v>2020</v>
      </c>
      <c r="B148" t="s">
        <v>632</v>
      </c>
      <c r="C148" t="s">
        <v>84</v>
      </c>
      <c r="D148" t="s">
        <v>694</v>
      </c>
      <c r="E148" t="s">
        <v>85</v>
      </c>
      <c r="F148" t="s">
        <v>634</v>
      </c>
      <c r="G148" t="s">
        <v>635</v>
      </c>
      <c r="H148">
        <v>15</v>
      </c>
      <c r="I148">
        <v>15</v>
      </c>
      <c r="J148" t="str">
        <f t="shared" si="2"/>
        <v/>
      </c>
    </row>
    <row r="149" spans="1:10" x14ac:dyDescent="0.25">
      <c r="A149">
        <v>2020</v>
      </c>
      <c r="B149" t="s">
        <v>632</v>
      </c>
      <c r="C149" t="s">
        <v>84</v>
      </c>
      <c r="D149" t="s">
        <v>695</v>
      </c>
      <c r="E149" t="s">
        <v>86</v>
      </c>
      <c r="F149" t="s">
        <v>637</v>
      </c>
      <c r="G149" t="s">
        <v>638</v>
      </c>
      <c r="H149">
        <v>5</v>
      </c>
      <c r="I149">
        <v>5</v>
      </c>
      <c r="J149" t="str">
        <f t="shared" si="2"/>
        <v/>
      </c>
    </row>
    <row r="150" spans="1:10" x14ac:dyDescent="0.25">
      <c r="A150">
        <v>2020</v>
      </c>
      <c r="B150" t="s">
        <v>632</v>
      </c>
      <c r="C150" t="s">
        <v>84</v>
      </c>
      <c r="D150" t="s">
        <v>695</v>
      </c>
      <c r="E150" t="s">
        <v>86</v>
      </c>
      <c r="F150" t="s">
        <v>634</v>
      </c>
      <c r="G150" t="s">
        <v>635</v>
      </c>
      <c r="H150">
        <v>18</v>
      </c>
      <c r="I150">
        <v>18</v>
      </c>
      <c r="J150" t="str">
        <f t="shared" si="2"/>
        <v/>
      </c>
    </row>
    <row r="151" spans="1:10" x14ac:dyDescent="0.25">
      <c r="A151">
        <v>2020</v>
      </c>
      <c r="B151" t="s">
        <v>632</v>
      </c>
      <c r="C151" t="s">
        <v>84</v>
      </c>
      <c r="D151" t="s">
        <v>695</v>
      </c>
      <c r="E151" t="s">
        <v>86</v>
      </c>
      <c r="F151" t="s">
        <v>641</v>
      </c>
      <c r="G151" t="s">
        <v>638</v>
      </c>
      <c r="H151">
        <v>2</v>
      </c>
      <c r="I151">
        <v>2</v>
      </c>
      <c r="J151" t="str">
        <f t="shared" si="2"/>
        <v/>
      </c>
    </row>
    <row r="152" spans="1:10" x14ac:dyDescent="0.25">
      <c r="A152">
        <v>2020</v>
      </c>
      <c r="B152" t="s">
        <v>632</v>
      </c>
      <c r="C152" t="s">
        <v>87</v>
      </c>
      <c r="D152" t="s">
        <v>696</v>
      </c>
      <c r="E152" t="s">
        <v>86</v>
      </c>
      <c r="F152" t="s">
        <v>637</v>
      </c>
      <c r="G152" t="s">
        <v>638</v>
      </c>
      <c r="H152">
        <v>2</v>
      </c>
      <c r="I152">
        <v>2</v>
      </c>
      <c r="J152" t="str">
        <f t="shared" si="2"/>
        <v/>
      </c>
    </row>
    <row r="153" spans="1:10" x14ac:dyDescent="0.25">
      <c r="A153">
        <v>2020</v>
      </c>
      <c r="B153" t="s">
        <v>632</v>
      </c>
      <c r="C153" t="s">
        <v>87</v>
      </c>
      <c r="D153" t="s">
        <v>696</v>
      </c>
      <c r="E153" t="s">
        <v>86</v>
      </c>
      <c r="F153" t="s">
        <v>634</v>
      </c>
      <c r="G153" t="s">
        <v>635</v>
      </c>
      <c r="H153">
        <v>13</v>
      </c>
      <c r="I153">
        <v>13</v>
      </c>
      <c r="J153" t="str">
        <f t="shared" si="2"/>
        <v/>
      </c>
    </row>
    <row r="154" spans="1:10" x14ac:dyDescent="0.25">
      <c r="A154">
        <v>2020</v>
      </c>
      <c r="B154" t="s">
        <v>632</v>
      </c>
      <c r="C154" t="s">
        <v>87</v>
      </c>
      <c r="D154" t="s">
        <v>696</v>
      </c>
      <c r="E154" t="s">
        <v>86</v>
      </c>
      <c r="F154" t="s">
        <v>641</v>
      </c>
      <c r="G154" t="s">
        <v>638</v>
      </c>
      <c r="H154">
        <v>3</v>
      </c>
      <c r="I154">
        <v>3</v>
      </c>
      <c r="J154" t="str">
        <f t="shared" si="2"/>
        <v/>
      </c>
    </row>
    <row r="155" spans="1:10" x14ac:dyDescent="0.25">
      <c r="A155">
        <v>2020</v>
      </c>
      <c r="B155" t="s">
        <v>632</v>
      </c>
      <c r="C155" t="s">
        <v>88</v>
      </c>
      <c r="D155" t="s">
        <v>697</v>
      </c>
      <c r="E155" t="s">
        <v>698</v>
      </c>
      <c r="F155" t="s">
        <v>637</v>
      </c>
      <c r="G155" t="s">
        <v>638</v>
      </c>
      <c r="H155">
        <v>4</v>
      </c>
      <c r="I155">
        <v>4</v>
      </c>
      <c r="J155" t="str">
        <f t="shared" si="2"/>
        <v/>
      </c>
    </row>
    <row r="156" spans="1:10" x14ac:dyDescent="0.25">
      <c r="A156">
        <v>2020</v>
      </c>
      <c r="B156" t="s">
        <v>632</v>
      </c>
      <c r="C156" t="s">
        <v>88</v>
      </c>
      <c r="D156" t="s">
        <v>697</v>
      </c>
      <c r="E156" t="s">
        <v>698</v>
      </c>
      <c r="F156" t="s">
        <v>634</v>
      </c>
      <c r="G156" t="s">
        <v>635</v>
      </c>
      <c r="H156">
        <v>17</v>
      </c>
      <c r="I156">
        <v>17</v>
      </c>
      <c r="J156" t="str">
        <f t="shared" si="2"/>
        <v/>
      </c>
    </row>
    <row r="157" spans="1:10" x14ac:dyDescent="0.25">
      <c r="A157">
        <v>2020</v>
      </c>
      <c r="B157" t="s">
        <v>632</v>
      </c>
      <c r="C157" t="s">
        <v>89</v>
      </c>
      <c r="D157" t="s">
        <v>699</v>
      </c>
      <c r="E157" t="s">
        <v>90</v>
      </c>
      <c r="F157" t="s">
        <v>637</v>
      </c>
      <c r="G157" t="s">
        <v>638</v>
      </c>
      <c r="H157">
        <v>4</v>
      </c>
      <c r="I157">
        <v>4</v>
      </c>
      <c r="J157" t="str">
        <f t="shared" si="2"/>
        <v/>
      </c>
    </row>
    <row r="158" spans="1:10" x14ac:dyDescent="0.25">
      <c r="A158">
        <v>2020</v>
      </c>
      <c r="B158" t="s">
        <v>632</v>
      </c>
      <c r="C158" t="s">
        <v>89</v>
      </c>
      <c r="D158" t="s">
        <v>699</v>
      </c>
      <c r="E158" t="s">
        <v>90</v>
      </c>
      <c r="F158" t="s">
        <v>634</v>
      </c>
      <c r="G158" t="s">
        <v>635</v>
      </c>
      <c r="H158">
        <v>11</v>
      </c>
      <c r="I158">
        <v>11</v>
      </c>
      <c r="J158" t="str">
        <f t="shared" si="2"/>
        <v/>
      </c>
    </row>
    <row r="159" spans="1:10" x14ac:dyDescent="0.25">
      <c r="A159">
        <v>2020</v>
      </c>
      <c r="B159" t="s">
        <v>632</v>
      </c>
      <c r="C159" t="s">
        <v>89</v>
      </c>
      <c r="D159" t="s">
        <v>699</v>
      </c>
      <c r="E159" t="s">
        <v>90</v>
      </c>
      <c r="F159" t="s">
        <v>641</v>
      </c>
      <c r="G159" t="s">
        <v>638</v>
      </c>
      <c r="H159">
        <v>5</v>
      </c>
      <c r="I159">
        <v>5</v>
      </c>
      <c r="J159" t="str">
        <f t="shared" si="2"/>
        <v/>
      </c>
    </row>
    <row r="160" spans="1:10" x14ac:dyDescent="0.25">
      <c r="A160">
        <v>2020</v>
      </c>
      <c r="B160" t="s">
        <v>632</v>
      </c>
      <c r="C160" t="s">
        <v>92</v>
      </c>
      <c r="D160" t="s">
        <v>700</v>
      </c>
      <c r="E160" t="s">
        <v>93</v>
      </c>
      <c r="F160" t="s">
        <v>637</v>
      </c>
      <c r="G160" t="s">
        <v>638</v>
      </c>
      <c r="H160">
        <v>4</v>
      </c>
      <c r="I160">
        <v>4</v>
      </c>
      <c r="J160" t="str">
        <f t="shared" si="2"/>
        <v/>
      </c>
    </row>
    <row r="161" spans="1:10" x14ac:dyDescent="0.25">
      <c r="A161">
        <v>2020</v>
      </c>
      <c r="B161" t="s">
        <v>632</v>
      </c>
      <c r="C161" t="s">
        <v>92</v>
      </c>
      <c r="D161" t="s">
        <v>700</v>
      </c>
      <c r="E161" t="s">
        <v>93</v>
      </c>
      <c r="F161" t="s">
        <v>634</v>
      </c>
      <c r="G161" t="s">
        <v>635</v>
      </c>
      <c r="H161">
        <v>17</v>
      </c>
      <c r="I161">
        <v>17</v>
      </c>
      <c r="J161" t="str">
        <f t="shared" si="2"/>
        <v/>
      </c>
    </row>
    <row r="162" spans="1:10" x14ac:dyDescent="0.25">
      <c r="A162">
        <v>2020</v>
      </c>
      <c r="B162" t="s">
        <v>632</v>
      </c>
      <c r="C162" t="s">
        <v>94</v>
      </c>
      <c r="D162" t="s">
        <v>701</v>
      </c>
      <c r="E162" t="s">
        <v>95</v>
      </c>
      <c r="F162" t="s">
        <v>637</v>
      </c>
      <c r="G162" t="s">
        <v>638</v>
      </c>
      <c r="H162">
        <v>5</v>
      </c>
      <c r="I162">
        <v>5</v>
      </c>
      <c r="J162" t="str">
        <f t="shared" si="2"/>
        <v/>
      </c>
    </row>
    <row r="163" spans="1:10" x14ac:dyDescent="0.25">
      <c r="A163">
        <v>2020</v>
      </c>
      <c r="B163" t="s">
        <v>632</v>
      </c>
      <c r="C163" t="s">
        <v>94</v>
      </c>
      <c r="D163" t="s">
        <v>701</v>
      </c>
      <c r="E163" t="s">
        <v>95</v>
      </c>
      <c r="F163" t="s">
        <v>634</v>
      </c>
      <c r="G163" t="s">
        <v>635</v>
      </c>
      <c r="H163">
        <v>26</v>
      </c>
      <c r="I163">
        <v>26</v>
      </c>
      <c r="J163" t="str">
        <f t="shared" si="2"/>
        <v/>
      </c>
    </row>
    <row r="164" spans="1:10" x14ac:dyDescent="0.25">
      <c r="A164">
        <v>2020</v>
      </c>
      <c r="B164" t="s">
        <v>632</v>
      </c>
      <c r="C164" t="s">
        <v>94</v>
      </c>
      <c r="D164" t="s">
        <v>701</v>
      </c>
      <c r="E164" t="s">
        <v>95</v>
      </c>
      <c r="F164" t="s">
        <v>641</v>
      </c>
      <c r="G164" t="s">
        <v>638</v>
      </c>
      <c r="H164">
        <v>10</v>
      </c>
      <c r="I164">
        <v>10</v>
      </c>
      <c r="J164" t="str">
        <f t="shared" si="2"/>
        <v/>
      </c>
    </row>
    <row r="165" spans="1:10" x14ac:dyDescent="0.25">
      <c r="A165">
        <v>2020</v>
      </c>
      <c r="B165" t="s">
        <v>632</v>
      </c>
      <c r="C165" t="s">
        <v>94</v>
      </c>
      <c r="D165" t="s">
        <v>702</v>
      </c>
      <c r="E165" t="s">
        <v>96</v>
      </c>
      <c r="F165" t="s">
        <v>637</v>
      </c>
      <c r="G165" t="s">
        <v>638</v>
      </c>
      <c r="H165">
        <v>6</v>
      </c>
      <c r="I165">
        <v>6</v>
      </c>
      <c r="J165" t="str">
        <f t="shared" si="2"/>
        <v/>
      </c>
    </row>
    <row r="166" spans="1:10" x14ac:dyDescent="0.25">
      <c r="A166">
        <v>2020</v>
      </c>
      <c r="B166" t="s">
        <v>632</v>
      </c>
      <c r="C166" t="s">
        <v>94</v>
      </c>
      <c r="D166" t="s">
        <v>702</v>
      </c>
      <c r="E166" t="s">
        <v>96</v>
      </c>
      <c r="F166" t="s">
        <v>634</v>
      </c>
      <c r="G166" t="s">
        <v>635</v>
      </c>
      <c r="H166">
        <v>20</v>
      </c>
      <c r="I166">
        <v>20</v>
      </c>
      <c r="J166" t="str">
        <f t="shared" si="2"/>
        <v/>
      </c>
    </row>
    <row r="167" spans="1:10" x14ac:dyDescent="0.25">
      <c r="A167">
        <v>2020</v>
      </c>
      <c r="B167" t="s">
        <v>632</v>
      </c>
      <c r="C167" t="s">
        <v>94</v>
      </c>
      <c r="D167" t="s">
        <v>702</v>
      </c>
      <c r="E167" t="s">
        <v>96</v>
      </c>
      <c r="F167" t="s">
        <v>641</v>
      </c>
      <c r="G167" t="s">
        <v>638</v>
      </c>
      <c r="H167">
        <v>8</v>
      </c>
      <c r="I167">
        <v>8</v>
      </c>
      <c r="J167" t="str">
        <f t="shared" si="2"/>
        <v/>
      </c>
    </row>
    <row r="168" spans="1:10" x14ac:dyDescent="0.25">
      <c r="A168">
        <v>2020</v>
      </c>
      <c r="B168" t="s">
        <v>632</v>
      </c>
      <c r="C168" t="s">
        <v>105</v>
      </c>
      <c r="D168" t="s">
        <v>703</v>
      </c>
      <c r="E168" t="s">
        <v>106</v>
      </c>
      <c r="F168" t="s">
        <v>637</v>
      </c>
      <c r="G168" t="s">
        <v>638</v>
      </c>
      <c r="H168">
        <v>4</v>
      </c>
      <c r="I168">
        <v>4</v>
      </c>
      <c r="J168" t="str">
        <f t="shared" si="2"/>
        <v/>
      </c>
    </row>
    <row r="169" spans="1:10" x14ac:dyDescent="0.25">
      <c r="A169">
        <v>2020</v>
      </c>
      <c r="B169" t="s">
        <v>632</v>
      </c>
      <c r="C169" t="s">
        <v>105</v>
      </c>
      <c r="D169" t="s">
        <v>703</v>
      </c>
      <c r="E169" t="s">
        <v>106</v>
      </c>
      <c r="F169" t="s">
        <v>634</v>
      </c>
      <c r="G169" t="s">
        <v>635</v>
      </c>
      <c r="H169">
        <v>13</v>
      </c>
      <c r="I169">
        <v>13</v>
      </c>
      <c r="J169" t="str">
        <f t="shared" si="2"/>
        <v/>
      </c>
    </row>
    <row r="170" spans="1:10" x14ac:dyDescent="0.25">
      <c r="A170">
        <v>2020</v>
      </c>
      <c r="B170" t="s">
        <v>632</v>
      </c>
      <c r="C170" t="s">
        <v>105</v>
      </c>
      <c r="D170" t="s">
        <v>703</v>
      </c>
      <c r="E170" t="s">
        <v>106</v>
      </c>
      <c r="F170" t="s">
        <v>641</v>
      </c>
      <c r="G170" t="s">
        <v>638</v>
      </c>
      <c r="H170">
        <v>2</v>
      </c>
      <c r="I170">
        <v>2</v>
      </c>
      <c r="J170" t="str">
        <f t="shared" si="2"/>
        <v/>
      </c>
    </row>
    <row r="171" spans="1:10" x14ac:dyDescent="0.25">
      <c r="A171">
        <v>2020</v>
      </c>
      <c r="B171" t="s">
        <v>632</v>
      </c>
      <c r="C171" t="s">
        <v>99</v>
      </c>
      <c r="D171" t="s">
        <v>704</v>
      </c>
      <c r="E171" t="s">
        <v>100</v>
      </c>
      <c r="F171" t="s">
        <v>637</v>
      </c>
      <c r="G171" t="s">
        <v>638</v>
      </c>
      <c r="H171">
        <v>10</v>
      </c>
      <c r="I171">
        <v>10</v>
      </c>
      <c r="J171" t="str">
        <f t="shared" si="2"/>
        <v/>
      </c>
    </row>
    <row r="172" spans="1:10" x14ac:dyDescent="0.25">
      <c r="A172">
        <v>2020</v>
      </c>
      <c r="B172" t="s">
        <v>632</v>
      </c>
      <c r="C172" t="s">
        <v>99</v>
      </c>
      <c r="D172" t="s">
        <v>704</v>
      </c>
      <c r="E172" t="s">
        <v>100</v>
      </c>
      <c r="F172" t="s">
        <v>637</v>
      </c>
      <c r="G172" t="s">
        <v>640</v>
      </c>
      <c r="H172">
        <v>3</v>
      </c>
      <c r="I172">
        <v>3</v>
      </c>
      <c r="J172" t="str">
        <f t="shared" si="2"/>
        <v/>
      </c>
    </row>
    <row r="173" spans="1:10" x14ac:dyDescent="0.25">
      <c r="A173">
        <v>2020</v>
      </c>
      <c r="B173" t="s">
        <v>632</v>
      </c>
      <c r="C173" t="s">
        <v>99</v>
      </c>
      <c r="D173" t="s">
        <v>704</v>
      </c>
      <c r="E173" t="s">
        <v>100</v>
      </c>
      <c r="F173" t="s">
        <v>634</v>
      </c>
      <c r="G173" t="s">
        <v>635</v>
      </c>
      <c r="H173">
        <v>15</v>
      </c>
      <c r="I173">
        <v>15</v>
      </c>
      <c r="J173" t="str">
        <f t="shared" si="2"/>
        <v/>
      </c>
    </row>
    <row r="174" spans="1:10" x14ac:dyDescent="0.25">
      <c r="A174">
        <v>2020</v>
      </c>
      <c r="B174" t="s">
        <v>632</v>
      </c>
      <c r="C174" t="s">
        <v>99</v>
      </c>
      <c r="D174" t="s">
        <v>704</v>
      </c>
      <c r="E174" t="s">
        <v>100</v>
      </c>
      <c r="F174" t="s">
        <v>641</v>
      </c>
      <c r="G174" t="s">
        <v>638</v>
      </c>
      <c r="H174">
        <v>14</v>
      </c>
      <c r="I174">
        <v>14</v>
      </c>
      <c r="J174" t="str">
        <f t="shared" si="2"/>
        <v/>
      </c>
    </row>
    <row r="175" spans="1:10" x14ac:dyDescent="0.25">
      <c r="A175">
        <v>2020</v>
      </c>
      <c r="B175" t="s">
        <v>632</v>
      </c>
      <c r="C175" t="s">
        <v>99</v>
      </c>
      <c r="D175" t="s">
        <v>705</v>
      </c>
      <c r="E175" t="s">
        <v>101</v>
      </c>
      <c r="F175" t="s">
        <v>637</v>
      </c>
      <c r="G175" t="s">
        <v>638</v>
      </c>
      <c r="H175">
        <v>4</v>
      </c>
      <c r="I175">
        <v>4</v>
      </c>
      <c r="J175" t="str">
        <f t="shared" si="2"/>
        <v/>
      </c>
    </row>
    <row r="176" spans="1:10" x14ac:dyDescent="0.25">
      <c r="A176">
        <v>2020</v>
      </c>
      <c r="B176" t="s">
        <v>632</v>
      </c>
      <c r="C176" t="s">
        <v>99</v>
      </c>
      <c r="D176" t="s">
        <v>705</v>
      </c>
      <c r="E176" t="s">
        <v>101</v>
      </c>
      <c r="F176" t="s">
        <v>634</v>
      </c>
      <c r="G176" t="s">
        <v>635</v>
      </c>
      <c r="H176">
        <v>11</v>
      </c>
      <c r="I176">
        <v>11</v>
      </c>
      <c r="J176" t="str">
        <f t="shared" si="2"/>
        <v/>
      </c>
    </row>
    <row r="177" spans="1:10" x14ac:dyDescent="0.25">
      <c r="A177">
        <v>2020</v>
      </c>
      <c r="B177" t="s">
        <v>632</v>
      </c>
      <c r="C177" t="s">
        <v>99</v>
      </c>
      <c r="D177" t="s">
        <v>705</v>
      </c>
      <c r="E177" t="s">
        <v>101</v>
      </c>
      <c r="F177" t="s">
        <v>641</v>
      </c>
      <c r="G177" t="s">
        <v>638</v>
      </c>
      <c r="H177">
        <v>24</v>
      </c>
      <c r="I177">
        <v>24</v>
      </c>
      <c r="J177" t="str">
        <f t="shared" si="2"/>
        <v/>
      </c>
    </row>
    <row r="178" spans="1:10" x14ac:dyDescent="0.25">
      <c r="A178">
        <v>2020</v>
      </c>
      <c r="B178" t="s">
        <v>632</v>
      </c>
      <c r="C178" t="s">
        <v>99</v>
      </c>
      <c r="D178" t="s">
        <v>705</v>
      </c>
      <c r="E178" t="s">
        <v>101</v>
      </c>
      <c r="F178" t="s">
        <v>641</v>
      </c>
      <c r="G178" t="s">
        <v>640</v>
      </c>
      <c r="H178">
        <v>9</v>
      </c>
      <c r="I178">
        <v>9</v>
      </c>
      <c r="J178" t="str">
        <f t="shared" si="2"/>
        <v/>
      </c>
    </row>
    <row r="179" spans="1:10" x14ac:dyDescent="0.25">
      <c r="A179">
        <v>2020</v>
      </c>
      <c r="B179" t="s">
        <v>632</v>
      </c>
      <c r="C179" t="s">
        <v>99</v>
      </c>
      <c r="D179" t="s">
        <v>706</v>
      </c>
      <c r="E179" t="s">
        <v>707</v>
      </c>
      <c r="F179" t="s">
        <v>648</v>
      </c>
      <c r="G179" t="s">
        <v>635</v>
      </c>
      <c r="H179">
        <v>2</v>
      </c>
      <c r="I179">
        <v>2</v>
      </c>
      <c r="J179" t="str">
        <f t="shared" si="2"/>
        <v/>
      </c>
    </row>
    <row r="180" spans="1:10" x14ac:dyDescent="0.25">
      <c r="A180">
        <v>2020</v>
      </c>
      <c r="B180" t="s">
        <v>632</v>
      </c>
      <c r="C180" t="s">
        <v>99</v>
      </c>
      <c r="D180" t="s">
        <v>708</v>
      </c>
      <c r="E180" t="s">
        <v>104</v>
      </c>
      <c r="F180" t="s">
        <v>637</v>
      </c>
      <c r="G180" t="s">
        <v>638</v>
      </c>
      <c r="H180">
        <v>8</v>
      </c>
      <c r="I180">
        <v>8</v>
      </c>
      <c r="J180" t="str">
        <f t="shared" si="2"/>
        <v/>
      </c>
    </row>
    <row r="181" spans="1:10" x14ac:dyDescent="0.25">
      <c r="A181">
        <v>2020</v>
      </c>
      <c r="B181" t="s">
        <v>632</v>
      </c>
      <c r="C181" t="s">
        <v>99</v>
      </c>
      <c r="D181" t="s">
        <v>708</v>
      </c>
      <c r="E181" t="s">
        <v>104</v>
      </c>
      <c r="F181" t="s">
        <v>634</v>
      </c>
      <c r="G181" t="s">
        <v>635</v>
      </c>
      <c r="H181">
        <v>13</v>
      </c>
      <c r="I181">
        <v>13</v>
      </c>
      <c r="J181" t="str">
        <f t="shared" si="2"/>
        <v/>
      </c>
    </row>
    <row r="182" spans="1:10" x14ac:dyDescent="0.25">
      <c r="A182">
        <v>2020</v>
      </c>
      <c r="B182" t="s">
        <v>632</v>
      </c>
      <c r="C182" t="s">
        <v>99</v>
      </c>
      <c r="D182" t="s">
        <v>708</v>
      </c>
      <c r="E182" t="s">
        <v>104</v>
      </c>
      <c r="F182" t="s">
        <v>641</v>
      </c>
      <c r="G182" t="s">
        <v>638</v>
      </c>
      <c r="H182">
        <v>4</v>
      </c>
      <c r="I182">
        <v>4</v>
      </c>
      <c r="J182" t="str">
        <f t="shared" si="2"/>
        <v/>
      </c>
    </row>
    <row r="183" spans="1:10" x14ac:dyDescent="0.25">
      <c r="A183">
        <v>2020</v>
      </c>
      <c r="B183" t="s">
        <v>632</v>
      </c>
      <c r="C183" t="s">
        <v>107</v>
      </c>
      <c r="D183" t="s">
        <v>709</v>
      </c>
      <c r="E183" t="s">
        <v>108</v>
      </c>
      <c r="F183" t="s">
        <v>637</v>
      </c>
      <c r="G183" t="s">
        <v>638</v>
      </c>
      <c r="H183">
        <v>6</v>
      </c>
      <c r="I183">
        <v>6</v>
      </c>
      <c r="J183" t="str">
        <f t="shared" si="2"/>
        <v/>
      </c>
    </row>
    <row r="184" spans="1:10" x14ac:dyDescent="0.25">
      <c r="A184">
        <v>2020</v>
      </c>
      <c r="B184" t="s">
        <v>632</v>
      </c>
      <c r="C184" t="s">
        <v>107</v>
      </c>
      <c r="D184" t="s">
        <v>709</v>
      </c>
      <c r="E184" t="s">
        <v>108</v>
      </c>
      <c r="F184" t="s">
        <v>634</v>
      </c>
      <c r="G184" t="s">
        <v>635</v>
      </c>
      <c r="H184">
        <v>18</v>
      </c>
      <c r="I184">
        <v>18</v>
      </c>
      <c r="J184" t="str">
        <f t="shared" si="2"/>
        <v/>
      </c>
    </row>
    <row r="185" spans="1:10" x14ac:dyDescent="0.25">
      <c r="A185">
        <v>2020</v>
      </c>
      <c r="B185" t="s">
        <v>632</v>
      </c>
      <c r="C185" t="s">
        <v>107</v>
      </c>
      <c r="D185" t="s">
        <v>709</v>
      </c>
      <c r="E185" t="s">
        <v>108</v>
      </c>
      <c r="F185" t="s">
        <v>641</v>
      </c>
      <c r="G185" t="s">
        <v>638</v>
      </c>
      <c r="H185">
        <v>12</v>
      </c>
      <c r="I185">
        <v>12</v>
      </c>
      <c r="J185" t="str">
        <f t="shared" si="2"/>
        <v/>
      </c>
    </row>
    <row r="186" spans="1:10" x14ac:dyDescent="0.25">
      <c r="A186">
        <v>2020</v>
      </c>
      <c r="B186" t="s">
        <v>632</v>
      </c>
      <c r="C186" t="s">
        <v>107</v>
      </c>
      <c r="D186" t="s">
        <v>710</v>
      </c>
      <c r="E186" t="s">
        <v>109</v>
      </c>
      <c r="F186" t="s">
        <v>637</v>
      </c>
      <c r="G186" t="s">
        <v>638</v>
      </c>
      <c r="H186">
        <v>5</v>
      </c>
      <c r="I186">
        <v>5</v>
      </c>
      <c r="J186" t="str">
        <f t="shared" si="2"/>
        <v/>
      </c>
    </row>
    <row r="187" spans="1:10" x14ac:dyDescent="0.25">
      <c r="A187">
        <v>2020</v>
      </c>
      <c r="B187" t="s">
        <v>632</v>
      </c>
      <c r="C187" t="s">
        <v>107</v>
      </c>
      <c r="D187" t="s">
        <v>710</v>
      </c>
      <c r="E187" t="s">
        <v>109</v>
      </c>
      <c r="F187" t="s">
        <v>634</v>
      </c>
      <c r="G187" t="s">
        <v>635</v>
      </c>
      <c r="H187">
        <v>19</v>
      </c>
      <c r="I187">
        <v>19</v>
      </c>
      <c r="J187" t="str">
        <f t="shared" si="2"/>
        <v/>
      </c>
    </row>
    <row r="188" spans="1:10" x14ac:dyDescent="0.25">
      <c r="A188">
        <v>2020</v>
      </c>
      <c r="B188" t="s">
        <v>632</v>
      </c>
      <c r="C188" t="s">
        <v>107</v>
      </c>
      <c r="D188" t="s">
        <v>710</v>
      </c>
      <c r="E188" t="s">
        <v>109</v>
      </c>
      <c r="F188" t="s">
        <v>641</v>
      </c>
      <c r="G188" t="s">
        <v>638</v>
      </c>
      <c r="H188">
        <v>19</v>
      </c>
      <c r="I188">
        <v>19</v>
      </c>
      <c r="J188" t="str">
        <f t="shared" si="2"/>
        <v/>
      </c>
    </row>
    <row r="189" spans="1:10" x14ac:dyDescent="0.25">
      <c r="A189">
        <v>2020</v>
      </c>
      <c r="B189" t="s">
        <v>632</v>
      </c>
      <c r="C189" t="s">
        <v>107</v>
      </c>
      <c r="D189" t="s">
        <v>711</v>
      </c>
      <c r="E189" t="s">
        <v>110</v>
      </c>
      <c r="F189" t="s">
        <v>637</v>
      </c>
      <c r="G189" t="s">
        <v>638</v>
      </c>
      <c r="H189">
        <v>4</v>
      </c>
      <c r="I189">
        <v>4</v>
      </c>
      <c r="J189" t="str">
        <f t="shared" si="2"/>
        <v/>
      </c>
    </row>
    <row r="190" spans="1:10" x14ac:dyDescent="0.25">
      <c r="A190">
        <v>2020</v>
      </c>
      <c r="B190" t="s">
        <v>632</v>
      </c>
      <c r="C190" t="s">
        <v>107</v>
      </c>
      <c r="D190" t="s">
        <v>711</v>
      </c>
      <c r="E190" t="s">
        <v>110</v>
      </c>
      <c r="F190" t="s">
        <v>634</v>
      </c>
      <c r="G190" t="s">
        <v>635</v>
      </c>
      <c r="H190">
        <v>17</v>
      </c>
      <c r="I190">
        <v>17</v>
      </c>
      <c r="J190" t="str">
        <f t="shared" si="2"/>
        <v/>
      </c>
    </row>
    <row r="191" spans="1:10" x14ac:dyDescent="0.25">
      <c r="A191">
        <v>2020</v>
      </c>
      <c r="B191" t="s">
        <v>632</v>
      </c>
      <c r="C191" t="s">
        <v>107</v>
      </c>
      <c r="D191" t="s">
        <v>711</v>
      </c>
      <c r="E191" t="s">
        <v>110</v>
      </c>
      <c r="F191" t="s">
        <v>641</v>
      </c>
      <c r="G191" t="s">
        <v>638</v>
      </c>
      <c r="H191">
        <v>8</v>
      </c>
      <c r="I191">
        <v>8</v>
      </c>
      <c r="J191" t="str">
        <f t="shared" si="2"/>
        <v/>
      </c>
    </row>
    <row r="192" spans="1:10" x14ac:dyDescent="0.25">
      <c r="A192">
        <v>2020</v>
      </c>
      <c r="B192" t="s">
        <v>632</v>
      </c>
      <c r="C192" t="s">
        <v>107</v>
      </c>
      <c r="D192" t="s">
        <v>712</v>
      </c>
      <c r="E192" t="s">
        <v>713</v>
      </c>
      <c r="F192" t="s">
        <v>648</v>
      </c>
      <c r="G192" t="s">
        <v>635</v>
      </c>
      <c r="H192">
        <v>2</v>
      </c>
      <c r="I192">
        <v>2</v>
      </c>
      <c r="J192" t="str">
        <f t="shared" si="2"/>
        <v/>
      </c>
    </row>
    <row r="193" spans="1:10" x14ac:dyDescent="0.25">
      <c r="A193">
        <v>2020</v>
      </c>
      <c r="B193" t="s">
        <v>632</v>
      </c>
      <c r="C193" t="s">
        <v>107</v>
      </c>
      <c r="D193" t="s">
        <v>714</v>
      </c>
      <c r="E193" t="s">
        <v>113</v>
      </c>
      <c r="F193" t="s">
        <v>641</v>
      </c>
      <c r="G193" t="s">
        <v>638</v>
      </c>
      <c r="H193">
        <v>37</v>
      </c>
      <c r="I193">
        <v>37</v>
      </c>
      <c r="J193" t="str">
        <f t="shared" si="2"/>
        <v/>
      </c>
    </row>
    <row r="194" spans="1:10" x14ac:dyDescent="0.25">
      <c r="A194">
        <v>2020</v>
      </c>
      <c r="B194" t="s">
        <v>632</v>
      </c>
      <c r="C194" t="s">
        <v>107</v>
      </c>
      <c r="D194" t="s">
        <v>714</v>
      </c>
      <c r="E194" t="s">
        <v>113</v>
      </c>
      <c r="F194" t="s">
        <v>648</v>
      </c>
      <c r="G194" t="s">
        <v>635</v>
      </c>
      <c r="H194">
        <v>1</v>
      </c>
      <c r="I194">
        <v>1</v>
      </c>
      <c r="J194" t="str">
        <f t="shared" si="2"/>
        <v/>
      </c>
    </row>
    <row r="195" spans="1:10" x14ac:dyDescent="0.25">
      <c r="A195">
        <v>2020</v>
      </c>
      <c r="B195" t="s">
        <v>632</v>
      </c>
      <c r="C195" t="s">
        <v>715</v>
      </c>
      <c r="D195" t="s">
        <v>716</v>
      </c>
      <c r="E195" t="s">
        <v>115</v>
      </c>
      <c r="F195" t="s">
        <v>637</v>
      </c>
      <c r="G195" t="s">
        <v>638</v>
      </c>
      <c r="H195">
        <v>6</v>
      </c>
      <c r="I195">
        <v>6</v>
      </c>
      <c r="J195" t="str">
        <f t="shared" ref="J195:J258" si="3">IF(H195=I195,"","warning")</f>
        <v/>
      </c>
    </row>
    <row r="196" spans="1:10" x14ac:dyDescent="0.25">
      <c r="A196">
        <v>2020</v>
      </c>
      <c r="B196" t="s">
        <v>632</v>
      </c>
      <c r="C196" t="s">
        <v>715</v>
      </c>
      <c r="D196" t="s">
        <v>716</v>
      </c>
      <c r="E196" t="s">
        <v>115</v>
      </c>
      <c r="F196" t="s">
        <v>634</v>
      </c>
      <c r="G196" t="s">
        <v>635</v>
      </c>
      <c r="H196">
        <v>30</v>
      </c>
      <c r="I196">
        <v>30</v>
      </c>
      <c r="J196" t="str">
        <f t="shared" si="3"/>
        <v/>
      </c>
    </row>
    <row r="197" spans="1:10" x14ac:dyDescent="0.25">
      <c r="A197">
        <v>2020</v>
      </c>
      <c r="B197" t="s">
        <v>632</v>
      </c>
      <c r="C197" t="s">
        <v>715</v>
      </c>
      <c r="D197" t="s">
        <v>716</v>
      </c>
      <c r="E197" t="s">
        <v>115</v>
      </c>
      <c r="F197" t="s">
        <v>641</v>
      </c>
      <c r="G197" t="s">
        <v>638</v>
      </c>
      <c r="H197">
        <v>25</v>
      </c>
      <c r="I197">
        <v>25</v>
      </c>
      <c r="J197" t="str">
        <f t="shared" si="3"/>
        <v/>
      </c>
    </row>
    <row r="198" spans="1:10" x14ac:dyDescent="0.25">
      <c r="A198">
        <v>2020</v>
      </c>
      <c r="B198" t="s">
        <v>632</v>
      </c>
      <c r="C198" t="s">
        <v>715</v>
      </c>
      <c r="D198" t="s">
        <v>716</v>
      </c>
      <c r="E198" t="s">
        <v>115</v>
      </c>
      <c r="F198" t="s">
        <v>648</v>
      </c>
      <c r="G198" t="s">
        <v>635</v>
      </c>
      <c r="H198">
        <v>1</v>
      </c>
      <c r="I198">
        <v>1</v>
      </c>
      <c r="J198" t="str">
        <f t="shared" si="3"/>
        <v/>
      </c>
    </row>
    <row r="199" spans="1:10" x14ac:dyDescent="0.25">
      <c r="A199">
        <v>2020</v>
      </c>
      <c r="B199" t="s">
        <v>632</v>
      </c>
      <c r="C199" t="s">
        <v>715</v>
      </c>
      <c r="D199" t="s">
        <v>717</v>
      </c>
      <c r="E199" t="s">
        <v>116</v>
      </c>
      <c r="F199" t="s">
        <v>637</v>
      </c>
      <c r="G199" t="s">
        <v>638</v>
      </c>
      <c r="H199">
        <v>6</v>
      </c>
      <c r="I199">
        <v>6</v>
      </c>
      <c r="J199" t="str">
        <f t="shared" si="3"/>
        <v/>
      </c>
    </row>
    <row r="200" spans="1:10" x14ac:dyDescent="0.25">
      <c r="A200">
        <v>2020</v>
      </c>
      <c r="B200" t="s">
        <v>632</v>
      </c>
      <c r="C200" t="s">
        <v>715</v>
      </c>
      <c r="D200" t="s">
        <v>717</v>
      </c>
      <c r="E200" t="s">
        <v>116</v>
      </c>
      <c r="F200" t="s">
        <v>637</v>
      </c>
      <c r="G200" t="s">
        <v>640</v>
      </c>
      <c r="H200">
        <v>2</v>
      </c>
      <c r="I200">
        <v>2</v>
      </c>
      <c r="J200" t="str">
        <f t="shared" si="3"/>
        <v/>
      </c>
    </row>
    <row r="201" spans="1:10" x14ac:dyDescent="0.25">
      <c r="A201">
        <v>2020</v>
      </c>
      <c r="B201" t="s">
        <v>632</v>
      </c>
      <c r="C201" t="s">
        <v>715</v>
      </c>
      <c r="D201" t="s">
        <v>717</v>
      </c>
      <c r="E201" t="s">
        <v>116</v>
      </c>
      <c r="F201" t="s">
        <v>634</v>
      </c>
      <c r="G201" t="s">
        <v>635</v>
      </c>
      <c r="H201">
        <v>20</v>
      </c>
      <c r="I201">
        <v>20</v>
      </c>
      <c r="J201" t="str">
        <f t="shared" si="3"/>
        <v/>
      </c>
    </row>
    <row r="202" spans="1:10" x14ac:dyDescent="0.25">
      <c r="A202">
        <v>2020</v>
      </c>
      <c r="B202" t="s">
        <v>632</v>
      </c>
      <c r="C202" t="s">
        <v>715</v>
      </c>
      <c r="D202" t="s">
        <v>717</v>
      </c>
      <c r="E202" t="s">
        <v>116</v>
      </c>
      <c r="F202" t="s">
        <v>641</v>
      </c>
      <c r="G202" t="s">
        <v>638</v>
      </c>
      <c r="H202">
        <v>2</v>
      </c>
      <c r="I202">
        <v>2</v>
      </c>
      <c r="J202" t="str">
        <f t="shared" si="3"/>
        <v/>
      </c>
    </row>
    <row r="203" spans="1:10" x14ac:dyDescent="0.25">
      <c r="A203">
        <v>2020</v>
      </c>
      <c r="B203" t="s">
        <v>632</v>
      </c>
      <c r="C203" t="s">
        <v>715</v>
      </c>
      <c r="D203" t="s">
        <v>718</v>
      </c>
      <c r="E203" t="s">
        <v>117</v>
      </c>
      <c r="F203" t="s">
        <v>637</v>
      </c>
      <c r="G203" t="s">
        <v>638</v>
      </c>
      <c r="H203">
        <v>11</v>
      </c>
      <c r="I203">
        <v>11</v>
      </c>
      <c r="J203" t="str">
        <f t="shared" si="3"/>
        <v/>
      </c>
    </row>
    <row r="204" spans="1:10" x14ac:dyDescent="0.25">
      <c r="A204">
        <v>2020</v>
      </c>
      <c r="B204" t="s">
        <v>632</v>
      </c>
      <c r="C204" t="s">
        <v>715</v>
      </c>
      <c r="D204" t="s">
        <v>718</v>
      </c>
      <c r="E204" t="s">
        <v>117</v>
      </c>
      <c r="F204" t="s">
        <v>637</v>
      </c>
      <c r="G204" t="s">
        <v>640</v>
      </c>
      <c r="H204">
        <v>2</v>
      </c>
      <c r="I204">
        <v>2</v>
      </c>
      <c r="J204" t="str">
        <f t="shared" si="3"/>
        <v/>
      </c>
    </row>
    <row r="205" spans="1:10" x14ac:dyDescent="0.25">
      <c r="A205">
        <v>2020</v>
      </c>
      <c r="B205" t="s">
        <v>632</v>
      </c>
      <c r="C205" t="s">
        <v>715</v>
      </c>
      <c r="D205" t="s">
        <v>718</v>
      </c>
      <c r="E205" t="s">
        <v>117</v>
      </c>
      <c r="F205" t="s">
        <v>634</v>
      </c>
      <c r="G205" t="s">
        <v>635</v>
      </c>
      <c r="H205">
        <v>24</v>
      </c>
      <c r="I205">
        <v>24</v>
      </c>
      <c r="J205" t="str">
        <f t="shared" si="3"/>
        <v/>
      </c>
    </row>
    <row r="206" spans="1:10" x14ac:dyDescent="0.25">
      <c r="A206">
        <v>2020</v>
      </c>
      <c r="B206" t="s">
        <v>632</v>
      </c>
      <c r="C206" t="s">
        <v>715</v>
      </c>
      <c r="D206" t="s">
        <v>718</v>
      </c>
      <c r="E206" t="s">
        <v>117</v>
      </c>
      <c r="F206" t="s">
        <v>641</v>
      </c>
      <c r="G206" t="s">
        <v>638</v>
      </c>
      <c r="H206">
        <v>8</v>
      </c>
      <c r="I206">
        <v>8</v>
      </c>
      <c r="J206" t="str">
        <f t="shared" si="3"/>
        <v/>
      </c>
    </row>
    <row r="207" spans="1:10" x14ac:dyDescent="0.25">
      <c r="A207">
        <v>2020</v>
      </c>
      <c r="B207" t="s">
        <v>632</v>
      </c>
      <c r="C207" t="s">
        <v>715</v>
      </c>
      <c r="D207" t="s">
        <v>719</v>
      </c>
      <c r="E207" t="s">
        <v>109</v>
      </c>
      <c r="F207" t="s">
        <v>637</v>
      </c>
      <c r="G207" t="s">
        <v>638</v>
      </c>
      <c r="H207">
        <v>4</v>
      </c>
      <c r="I207">
        <v>4</v>
      </c>
      <c r="J207" t="str">
        <f t="shared" si="3"/>
        <v/>
      </c>
    </row>
    <row r="208" spans="1:10" x14ac:dyDescent="0.25">
      <c r="A208">
        <v>2020</v>
      </c>
      <c r="B208" t="s">
        <v>632</v>
      </c>
      <c r="C208" t="s">
        <v>715</v>
      </c>
      <c r="D208" t="s">
        <v>719</v>
      </c>
      <c r="E208" t="s">
        <v>109</v>
      </c>
      <c r="F208" t="s">
        <v>634</v>
      </c>
      <c r="G208" t="s">
        <v>635</v>
      </c>
      <c r="H208">
        <v>14</v>
      </c>
      <c r="I208">
        <v>14</v>
      </c>
      <c r="J208" t="str">
        <f t="shared" si="3"/>
        <v/>
      </c>
    </row>
    <row r="209" spans="1:10" x14ac:dyDescent="0.25">
      <c r="A209">
        <v>2020</v>
      </c>
      <c r="B209" t="s">
        <v>632</v>
      </c>
      <c r="C209" t="s">
        <v>715</v>
      </c>
      <c r="D209" t="s">
        <v>719</v>
      </c>
      <c r="E209" t="s">
        <v>109</v>
      </c>
      <c r="F209" t="s">
        <v>641</v>
      </c>
      <c r="G209" t="s">
        <v>638</v>
      </c>
      <c r="H209">
        <v>40</v>
      </c>
      <c r="I209">
        <v>40</v>
      </c>
      <c r="J209" t="str">
        <f t="shared" si="3"/>
        <v/>
      </c>
    </row>
    <row r="210" spans="1:10" x14ac:dyDescent="0.25">
      <c r="A210">
        <v>2020</v>
      </c>
      <c r="B210" t="s">
        <v>632</v>
      </c>
      <c r="C210" t="s">
        <v>715</v>
      </c>
      <c r="D210" t="s">
        <v>720</v>
      </c>
      <c r="E210" t="s">
        <v>118</v>
      </c>
      <c r="F210" t="s">
        <v>637</v>
      </c>
      <c r="G210" t="s">
        <v>638</v>
      </c>
      <c r="H210">
        <v>2</v>
      </c>
      <c r="I210">
        <v>2</v>
      </c>
      <c r="J210" t="str">
        <f t="shared" si="3"/>
        <v/>
      </c>
    </row>
    <row r="211" spans="1:10" x14ac:dyDescent="0.25">
      <c r="A211">
        <v>2020</v>
      </c>
      <c r="B211" t="s">
        <v>632</v>
      </c>
      <c r="C211" t="s">
        <v>715</v>
      </c>
      <c r="D211" t="s">
        <v>720</v>
      </c>
      <c r="E211" t="s">
        <v>118</v>
      </c>
      <c r="F211" t="s">
        <v>634</v>
      </c>
      <c r="G211" t="s">
        <v>635</v>
      </c>
      <c r="H211">
        <v>15</v>
      </c>
      <c r="I211">
        <v>15</v>
      </c>
      <c r="J211" t="str">
        <f t="shared" si="3"/>
        <v/>
      </c>
    </row>
    <row r="212" spans="1:10" x14ac:dyDescent="0.25">
      <c r="A212">
        <v>2020</v>
      </c>
      <c r="B212" t="s">
        <v>632</v>
      </c>
      <c r="C212" t="s">
        <v>715</v>
      </c>
      <c r="D212" t="s">
        <v>720</v>
      </c>
      <c r="E212" t="s">
        <v>118</v>
      </c>
      <c r="F212" t="s">
        <v>641</v>
      </c>
      <c r="G212" t="s">
        <v>638</v>
      </c>
      <c r="H212">
        <v>4</v>
      </c>
      <c r="I212">
        <v>4</v>
      </c>
      <c r="J212" t="str">
        <f t="shared" si="3"/>
        <v/>
      </c>
    </row>
    <row r="213" spans="1:10" x14ac:dyDescent="0.25">
      <c r="A213">
        <v>2020</v>
      </c>
      <c r="B213" t="s">
        <v>632</v>
      </c>
      <c r="C213" t="s">
        <v>715</v>
      </c>
      <c r="D213" t="s">
        <v>721</v>
      </c>
      <c r="E213" t="s">
        <v>120</v>
      </c>
      <c r="F213" t="s">
        <v>637</v>
      </c>
      <c r="G213" t="s">
        <v>638</v>
      </c>
      <c r="H213">
        <v>4</v>
      </c>
      <c r="I213">
        <v>4</v>
      </c>
      <c r="J213" t="str">
        <f t="shared" si="3"/>
        <v/>
      </c>
    </row>
    <row r="214" spans="1:10" x14ac:dyDescent="0.25">
      <c r="A214">
        <v>2020</v>
      </c>
      <c r="B214" t="s">
        <v>632</v>
      </c>
      <c r="C214" t="s">
        <v>715</v>
      </c>
      <c r="D214" t="s">
        <v>721</v>
      </c>
      <c r="E214" t="s">
        <v>120</v>
      </c>
      <c r="F214" t="s">
        <v>634</v>
      </c>
      <c r="G214" t="s">
        <v>635</v>
      </c>
      <c r="H214">
        <v>16</v>
      </c>
      <c r="I214">
        <v>16</v>
      </c>
      <c r="J214" t="str">
        <f t="shared" si="3"/>
        <v/>
      </c>
    </row>
    <row r="215" spans="1:10" x14ac:dyDescent="0.25">
      <c r="A215">
        <v>2020</v>
      </c>
      <c r="B215" t="s">
        <v>632</v>
      </c>
      <c r="C215" t="s">
        <v>715</v>
      </c>
      <c r="D215" t="s">
        <v>721</v>
      </c>
      <c r="E215" t="s">
        <v>120</v>
      </c>
      <c r="F215" t="s">
        <v>641</v>
      </c>
      <c r="G215" t="s">
        <v>638</v>
      </c>
      <c r="H215">
        <v>18</v>
      </c>
      <c r="I215">
        <v>18</v>
      </c>
      <c r="J215" t="str">
        <f t="shared" si="3"/>
        <v/>
      </c>
    </row>
    <row r="216" spans="1:10" x14ac:dyDescent="0.25">
      <c r="A216">
        <v>2020</v>
      </c>
      <c r="B216" t="s">
        <v>632</v>
      </c>
      <c r="C216" t="s">
        <v>715</v>
      </c>
      <c r="D216" t="s">
        <v>722</v>
      </c>
      <c r="E216" t="s">
        <v>121</v>
      </c>
      <c r="F216" t="s">
        <v>637</v>
      </c>
      <c r="G216" t="s">
        <v>638</v>
      </c>
      <c r="H216">
        <v>4</v>
      </c>
      <c r="I216">
        <v>4</v>
      </c>
      <c r="J216" t="str">
        <f t="shared" si="3"/>
        <v/>
      </c>
    </row>
    <row r="217" spans="1:10" x14ac:dyDescent="0.25">
      <c r="A217">
        <v>2020</v>
      </c>
      <c r="B217" t="s">
        <v>632</v>
      </c>
      <c r="C217" t="s">
        <v>715</v>
      </c>
      <c r="D217" t="s">
        <v>722</v>
      </c>
      <c r="E217" t="s">
        <v>121</v>
      </c>
      <c r="F217" t="s">
        <v>634</v>
      </c>
      <c r="G217" t="s">
        <v>635</v>
      </c>
      <c r="H217">
        <v>22</v>
      </c>
      <c r="I217">
        <v>22</v>
      </c>
      <c r="J217" t="str">
        <f t="shared" si="3"/>
        <v/>
      </c>
    </row>
    <row r="218" spans="1:10" x14ac:dyDescent="0.25">
      <c r="A218">
        <v>2020</v>
      </c>
      <c r="B218" t="s">
        <v>632</v>
      </c>
      <c r="C218" t="s">
        <v>715</v>
      </c>
      <c r="D218" t="s">
        <v>722</v>
      </c>
      <c r="E218" t="s">
        <v>121</v>
      </c>
      <c r="F218" t="s">
        <v>641</v>
      </c>
      <c r="G218" t="s">
        <v>638</v>
      </c>
      <c r="H218">
        <v>10</v>
      </c>
      <c r="I218">
        <v>10</v>
      </c>
      <c r="J218" t="str">
        <f t="shared" si="3"/>
        <v/>
      </c>
    </row>
    <row r="219" spans="1:10" x14ac:dyDescent="0.25">
      <c r="A219">
        <v>2020</v>
      </c>
      <c r="B219" t="s">
        <v>632</v>
      </c>
      <c r="C219" t="s">
        <v>715</v>
      </c>
      <c r="D219" t="s">
        <v>723</v>
      </c>
      <c r="E219" t="s">
        <v>124</v>
      </c>
      <c r="F219" t="s">
        <v>637</v>
      </c>
      <c r="G219" t="s">
        <v>638</v>
      </c>
      <c r="H219">
        <v>4</v>
      </c>
      <c r="I219">
        <v>4</v>
      </c>
      <c r="J219" t="str">
        <f t="shared" si="3"/>
        <v/>
      </c>
    </row>
    <row r="220" spans="1:10" x14ac:dyDescent="0.25">
      <c r="A220">
        <v>2020</v>
      </c>
      <c r="B220" t="s">
        <v>632</v>
      </c>
      <c r="C220" t="s">
        <v>715</v>
      </c>
      <c r="D220" t="s">
        <v>723</v>
      </c>
      <c r="E220" t="s">
        <v>124</v>
      </c>
      <c r="F220" t="s">
        <v>634</v>
      </c>
      <c r="G220" t="s">
        <v>635</v>
      </c>
      <c r="H220">
        <v>15</v>
      </c>
      <c r="I220">
        <v>15</v>
      </c>
      <c r="J220" t="str">
        <f t="shared" si="3"/>
        <v/>
      </c>
    </row>
    <row r="221" spans="1:10" x14ac:dyDescent="0.25">
      <c r="A221">
        <v>2020</v>
      </c>
      <c r="B221" t="s">
        <v>632</v>
      </c>
      <c r="C221" t="s">
        <v>715</v>
      </c>
      <c r="D221" t="s">
        <v>723</v>
      </c>
      <c r="E221" t="s">
        <v>124</v>
      </c>
      <c r="F221" t="s">
        <v>641</v>
      </c>
      <c r="G221" t="s">
        <v>638</v>
      </c>
      <c r="H221">
        <v>23</v>
      </c>
      <c r="I221">
        <v>23</v>
      </c>
      <c r="J221" t="str">
        <f t="shared" si="3"/>
        <v/>
      </c>
    </row>
    <row r="222" spans="1:10" x14ac:dyDescent="0.25">
      <c r="A222">
        <v>2020</v>
      </c>
      <c r="B222" t="s">
        <v>632</v>
      </c>
      <c r="C222" t="s">
        <v>715</v>
      </c>
      <c r="D222" t="s">
        <v>724</v>
      </c>
      <c r="E222" t="s">
        <v>125</v>
      </c>
      <c r="F222" t="s">
        <v>637</v>
      </c>
      <c r="G222" t="s">
        <v>638</v>
      </c>
      <c r="H222">
        <v>6</v>
      </c>
      <c r="I222">
        <v>6</v>
      </c>
      <c r="J222" t="str">
        <f t="shared" si="3"/>
        <v/>
      </c>
    </row>
    <row r="223" spans="1:10" x14ac:dyDescent="0.25">
      <c r="A223">
        <v>2020</v>
      </c>
      <c r="B223" t="s">
        <v>632</v>
      </c>
      <c r="C223" t="s">
        <v>715</v>
      </c>
      <c r="D223" t="s">
        <v>724</v>
      </c>
      <c r="E223" t="s">
        <v>125</v>
      </c>
      <c r="F223" t="s">
        <v>634</v>
      </c>
      <c r="G223" t="s">
        <v>635</v>
      </c>
      <c r="H223">
        <v>26</v>
      </c>
      <c r="I223">
        <v>26</v>
      </c>
      <c r="J223" t="str">
        <f t="shared" si="3"/>
        <v/>
      </c>
    </row>
    <row r="224" spans="1:10" x14ac:dyDescent="0.25">
      <c r="A224">
        <v>2020</v>
      </c>
      <c r="B224" t="s">
        <v>632</v>
      </c>
      <c r="C224" t="s">
        <v>715</v>
      </c>
      <c r="D224" t="s">
        <v>724</v>
      </c>
      <c r="E224" t="s">
        <v>125</v>
      </c>
      <c r="F224" t="s">
        <v>641</v>
      </c>
      <c r="G224" t="s">
        <v>638</v>
      </c>
      <c r="H224">
        <v>8</v>
      </c>
      <c r="I224">
        <v>8</v>
      </c>
      <c r="J224" t="str">
        <f t="shared" si="3"/>
        <v/>
      </c>
    </row>
    <row r="225" spans="1:10" x14ac:dyDescent="0.25">
      <c r="A225">
        <v>2020</v>
      </c>
      <c r="B225" t="s">
        <v>632</v>
      </c>
      <c r="C225" t="s">
        <v>715</v>
      </c>
      <c r="D225" t="s">
        <v>725</v>
      </c>
      <c r="E225" t="s">
        <v>126</v>
      </c>
      <c r="F225" t="s">
        <v>637</v>
      </c>
      <c r="G225" t="s">
        <v>638</v>
      </c>
      <c r="H225">
        <v>4</v>
      </c>
      <c r="I225">
        <v>4</v>
      </c>
      <c r="J225" t="str">
        <f t="shared" si="3"/>
        <v/>
      </c>
    </row>
    <row r="226" spans="1:10" x14ac:dyDescent="0.25">
      <c r="A226">
        <v>2020</v>
      </c>
      <c r="B226" t="s">
        <v>632</v>
      </c>
      <c r="C226" t="s">
        <v>715</v>
      </c>
      <c r="D226" t="s">
        <v>725</v>
      </c>
      <c r="E226" t="s">
        <v>126</v>
      </c>
      <c r="F226" t="s">
        <v>634</v>
      </c>
      <c r="G226" t="s">
        <v>635</v>
      </c>
      <c r="H226">
        <v>29</v>
      </c>
      <c r="I226">
        <v>29</v>
      </c>
      <c r="J226" t="str">
        <f t="shared" si="3"/>
        <v/>
      </c>
    </row>
    <row r="227" spans="1:10" x14ac:dyDescent="0.25">
      <c r="A227">
        <v>2020</v>
      </c>
      <c r="B227" t="s">
        <v>632</v>
      </c>
      <c r="C227" t="s">
        <v>715</v>
      </c>
      <c r="D227" t="s">
        <v>725</v>
      </c>
      <c r="E227" t="s">
        <v>126</v>
      </c>
      <c r="F227" t="s">
        <v>641</v>
      </c>
      <c r="G227" t="s">
        <v>638</v>
      </c>
      <c r="H227">
        <v>22</v>
      </c>
      <c r="I227">
        <v>22</v>
      </c>
      <c r="J227" t="str">
        <f t="shared" si="3"/>
        <v/>
      </c>
    </row>
    <row r="228" spans="1:10" x14ac:dyDescent="0.25">
      <c r="A228">
        <v>2020</v>
      </c>
      <c r="B228" t="s">
        <v>632</v>
      </c>
      <c r="C228" t="s">
        <v>715</v>
      </c>
      <c r="D228" t="s">
        <v>725</v>
      </c>
      <c r="E228" t="s">
        <v>126</v>
      </c>
      <c r="F228" t="s">
        <v>648</v>
      </c>
      <c r="G228" t="s">
        <v>635</v>
      </c>
      <c r="H228">
        <v>1</v>
      </c>
      <c r="I228">
        <v>1</v>
      </c>
      <c r="J228" t="str">
        <f t="shared" si="3"/>
        <v/>
      </c>
    </row>
    <row r="229" spans="1:10" x14ac:dyDescent="0.25">
      <c r="A229">
        <v>2020</v>
      </c>
      <c r="B229" t="s">
        <v>632</v>
      </c>
      <c r="C229" t="s">
        <v>715</v>
      </c>
      <c r="D229" t="s">
        <v>726</v>
      </c>
      <c r="E229" t="s">
        <v>127</v>
      </c>
      <c r="F229" t="s">
        <v>637</v>
      </c>
      <c r="G229" t="s">
        <v>638</v>
      </c>
      <c r="H229">
        <v>4</v>
      </c>
      <c r="I229">
        <v>4</v>
      </c>
      <c r="J229" t="str">
        <f t="shared" si="3"/>
        <v/>
      </c>
    </row>
    <row r="230" spans="1:10" x14ac:dyDescent="0.25">
      <c r="A230">
        <v>2020</v>
      </c>
      <c r="B230" t="s">
        <v>632</v>
      </c>
      <c r="C230" t="s">
        <v>715</v>
      </c>
      <c r="D230" t="s">
        <v>726</v>
      </c>
      <c r="E230" t="s">
        <v>127</v>
      </c>
      <c r="F230" t="s">
        <v>634</v>
      </c>
      <c r="G230" t="s">
        <v>635</v>
      </c>
      <c r="H230">
        <v>26</v>
      </c>
      <c r="I230">
        <v>26</v>
      </c>
      <c r="J230" t="str">
        <f t="shared" si="3"/>
        <v/>
      </c>
    </row>
    <row r="231" spans="1:10" x14ac:dyDescent="0.25">
      <c r="A231">
        <v>2020</v>
      </c>
      <c r="B231" t="s">
        <v>632</v>
      </c>
      <c r="C231" t="s">
        <v>715</v>
      </c>
      <c r="D231" t="s">
        <v>726</v>
      </c>
      <c r="E231" t="s">
        <v>127</v>
      </c>
      <c r="F231" t="s">
        <v>641</v>
      </c>
      <c r="G231" t="s">
        <v>638</v>
      </c>
      <c r="H231">
        <v>2</v>
      </c>
      <c r="I231">
        <v>2</v>
      </c>
      <c r="J231" t="str">
        <f t="shared" si="3"/>
        <v/>
      </c>
    </row>
    <row r="232" spans="1:10" x14ac:dyDescent="0.25">
      <c r="A232">
        <v>2020</v>
      </c>
      <c r="B232" t="s">
        <v>632</v>
      </c>
      <c r="C232" t="s">
        <v>715</v>
      </c>
      <c r="D232" t="s">
        <v>726</v>
      </c>
      <c r="E232" t="s">
        <v>127</v>
      </c>
      <c r="F232" t="s">
        <v>648</v>
      </c>
      <c r="G232" t="s">
        <v>635</v>
      </c>
      <c r="H232">
        <v>1</v>
      </c>
      <c r="I232">
        <v>1</v>
      </c>
      <c r="J232" t="str">
        <f t="shared" si="3"/>
        <v/>
      </c>
    </row>
    <row r="233" spans="1:10" x14ac:dyDescent="0.25">
      <c r="A233">
        <v>2020</v>
      </c>
      <c r="B233" t="s">
        <v>632</v>
      </c>
      <c r="C233" t="s">
        <v>715</v>
      </c>
      <c r="D233" t="s">
        <v>727</v>
      </c>
      <c r="E233" t="s">
        <v>128</v>
      </c>
      <c r="F233" t="s">
        <v>637</v>
      </c>
      <c r="G233" t="s">
        <v>638</v>
      </c>
      <c r="H233">
        <v>6</v>
      </c>
      <c r="I233">
        <v>6</v>
      </c>
      <c r="J233" t="str">
        <f t="shared" si="3"/>
        <v/>
      </c>
    </row>
    <row r="234" spans="1:10" x14ac:dyDescent="0.25">
      <c r="A234">
        <v>2020</v>
      </c>
      <c r="B234" t="s">
        <v>632</v>
      </c>
      <c r="C234" t="s">
        <v>715</v>
      </c>
      <c r="D234" t="s">
        <v>727</v>
      </c>
      <c r="E234" t="s">
        <v>128</v>
      </c>
      <c r="F234" t="s">
        <v>634</v>
      </c>
      <c r="G234" t="s">
        <v>635</v>
      </c>
      <c r="H234">
        <v>27</v>
      </c>
      <c r="I234">
        <v>27</v>
      </c>
      <c r="J234" t="str">
        <f t="shared" si="3"/>
        <v/>
      </c>
    </row>
    <row r="235" spans="1:10" x14ac:dyDescent="0.25">
      <c r="A235">
        <v>2020</v>
      </c>
      <c r="B235" t="s">
        <v>632</v>
      </c>
      <c r="C235" t="s">
        <v>715</v>
      </c>
      <c r="D235" t="s">
        <v>727</v>
      </c>
      <c r="E235" t="s">
        <v>128</v>
      </c>
      <c r="F235" t="s">
        <v>641</v>
      </c>
      <c r="G235" t="s">
        <v>638</v>
      </c>
      <c r="H235">
        <v>8</v>
      </c>
      <c r="I235">
        <v>8</v>
      </c>
      <c r="J235" t="str">
        <f t="shared" si="3"/>
        <v/>
      </c>
    </row>
    <row r="236" spans="1:10" x14ac:dyDescent="0.25">
      <c r="A236">
        <v>2020</v>
      </c>
      <c r="B236" t="s">
        <v>632</v>
      </c>
      <c r="C236" t="s">
        <v>715</v>
      </c>
      <c r="D236" t="s">
        <v>728</v>
      </c>
      <c r="E236" t="s">
        <v>129</v>
      </c>
      <c r="F236" t="s">
        <v>637</v>
      </c>
      <c r="G236" t="s">
        <v>638</v>
      </c>
      <c r="H236">
        <v>10</v>
      </c>
      <c r="I236">
        <v>10</v>
      </c>
      <c r="J236" t="str">
        <f t="shared" si="3"/>
        <v/>
      </c>
    </row>
    <row r="237" spans="1:10" x14ac:dyDescent="0.25">
      <c r="A237">
        <v>2020</v>
      </c>
      <c r="B237" t="s">
        <v>632</v>
      </c>
      <c r="C237" t="s">
        <v>715</v>
      </c>
      <c r="D237" t="s">
        <v>728</v>
      </c>
      <c r="E237" t="s">
        <v>129</v>
      </c>
      <c r="F237" t="s">
        <v>634</v>
      </c>
      <c r="G237" t="s">
        <v>635</v>
      </c>
      <c r="H237">
        <v>30</v>
      </c>
      <c r="I237">
        <v>30</v>
      </c>
      <c r="J237" t="str">
        <f t="shared" si="3"/>
        <v/>
      </c>
    </row>
    <row r="238" spans="1:10" x14ac:dyDescent="0.25">
      <c r="A238">
        <v>2020</v>
      </c>
      <c r="B238" t="s">
        <v>632</v>
      </c>
      <c r="C238" t="s">
        <v>715</v>
      </c>
      <c r="D238" t="s">
        <v>729</v>
      </c>
      <c r="E238" t="s">
        <v>209</v>
      </c>
      <c r="F238" t="s">
        <v>637</v>
      </c>
      <c r="G238" t="s">
        <v>638</v>
      </c>
      <c r="H238">
        <v>6</v>
      </c>
      <c r="I238">
        <v>6</v>
      </c>
      <c r="J238" t="str">
        <f t="shared" si="3"/>
        <v/>
      </c>
    </row>
    <row r="239" spans="1:10" x14ac:dyDescent="0.25">
      <c r="A239">
        <v>2020</v>
      </c>
      <c r="B239" t="s">
        <v>632</v>
      </c>
      <c r="C239" t="s">
        <v>715</v>
      </c>
      <c r="D239" t="s">
        <v>729</v>
      </c>
      <c r="E239" t="s">
        <v>209</v>
      </c>
      <c r="F239" t="s">
        <v>634</v>
      </c>
      <c r="G239" t="s">
        <v>635</v>
      </c>
      <c r="H239">
        <v>23</v>
      </c>
      <c r="I239">
        <v>23</v>
      </c>
      <c r="J239" t="str">
        <f t="shared" si="3"/>
        <v/>
      </c>
    </row>
    <row r="240" spans="1:10" x14ac:dyDescent="0.25">
      <c r="A240">
        <v>2020</v>
      </c>
      <c r="B240" t="s">
        <v>632</v>
      </c>
      <c r="C240" t="s">
        <v>715</v>
      </c>
      <c r="D240" t="s">
        <v>729</v>
      </c>
      <c r="E240" t="s">
        <v>209</v>
      </c>
      <c r="F240" t="s">
        <v>641</v>
      </c>
      <c r="G240" t="s">
        <v>638</v>
      </c>
      <c r="H240">
        <v>2</v>
      </c>
      <c r="I240">
        <v>2</v>
      </c>
      <c r="J240" t="str">
        <f t="shared" si="3"/>
        <v/>
      </c>
    </row>
    <row r="241" spans="1:10" x14ac:dyDescent="0.25">
      <c r="A241">
        <v>2020</v>
      </c>
      <c r="B241" t="s">
        <v>632</v>
      </c>
      <c r="C241" t="s">
        <v>715</v>
      </c>
      <c r="D241" t="s">
        <v>730</v>
      </c>
      <c r="E241" t="s">
        <v>131</v>
      </c>
      <c r="F241" t="s">
        <v>637</v>
      </c>
      <c r="G241" t="s">
        <v>638</v>
      </c>
      <c r="H241">
        <v>4</v>
      </c>
      <c r="I241">
        <v>4</v>
      </c>
      <c r="J241" t="str">
        <f t="shared" si="3"/>
        <v/>
      </c>
    </row>
    <row r="242" spans="1:10" x14ac:dyDescent="0.25">
      <c r="A242">
        <v>2020</v>
      </c>
      <c r="B242" t="s">
        <v>632</v>
      </c>
      <c r="C242" t="s">
        <v>715</v>
      </c>
      <c r="D242" t="s">
        <v>730</v>
      </c>
      <c r="E242" t="s">
        <v>131</v>
      </c>
      <c r="F242" t="s">
        <v>634</v>
      </c>
      <c r="G242" t="s">
        <v>635</v>
      </c>
      <c r="H242">
        <v>16</v>
      </c>
      <c r="I242">
        <v>16</v>
      </c>
      <c r="J242" t="str">
        <f t="shared" si="3"/>
        <v/>
      </c>
    </row>
    <row r="243" spans="1:10" x14ac:dyDescent="0.25">
      <c r="A243">
        <v>2020</v>
      </c>
      <c r="B243" t="s">
        <v>632</v>
      </c>
      <c r="C243" t="s">
        <v>715</v>
      </c>
      <c r="D243" t="s">
        <v>731</v>
      </c>
      <c r="E243" t="s">
        <v>732</v>
      </c>
      <c r="F243" t="s">
        <v>648</v>
      </c>
      <c r="G243" t="s">
        <v>635</v>
      </c>
      <c r="H243">
        <v>1</v>
      </c>
      <c r="I243">
        <v>1</v>
      </c>
      <c r="J243" t="str">
        <f t="shared" si="3"/>
        <v/>
      </c>
    </row>
    <row r="244" spans="1:10" x14ac:dyDescent="0.25">
      <c r="A244">
        <v>2020</v>
      </c>
      <c r="B244" t="s">
        <v>632</v>
      </c>
      <c r="C244" t="s">
        <v>132</v>
      </c>
      <c r="D244" t="s">
        <v>733</v>
      </c>
      <c r="E244" t="s">
        <v>133</v>
      </c>
      <c r="F244" t="s">
        <v>637</v>
      </c>
      <c r="G244" t="s">
        <v>638</v>
      </c>
      <c r="H244">
        <v>3</v>
      </c>
      <c r="I244">
        <v>3</v>
      </c>
      <c r="J244" t="str">
        <f t="shared" si="3"/>
        <v/>
      </c>
    </row>
    <row r="245" spans="1:10" x14ac:dyDescent="0.25">
      <c r="A245">
        <v>2020</v>
      </c>
      <c r="B245" t="s">
        <v>632</v>
      </c>
      <c r="C245" t="s">
        <v>132</v>
      </c>
      <c r="D245" t="s">
        <v>733</v>
      </c>
      <c r="E245" t="s">
        <v>133</v>
      </c>
      <c r="F245" t="s">
        <v>634</v>
      </c>
      <c r="G245" t="s">
        <v>635</v>
      </c>
      <c r="H245">
        <v>10</v>
      </c>
      <c r="I245">
        <v>10</v>
      </c>
      <c r="J245" t="str">
        <f t="shared" si="3"/>
        <v/>
      </c>
    </row>
    <row r="246" spans="1:10" x14ac:dyDescent="0.25">
      <c r="A246">
        <v>2020</v>
      </c>
      <c r="B246" t="s">
        <v>632</v>
      </c>
      <c r="C246" t="s">
        <v>132</v>
      </c>
      <c r="D246" t="s">
        <v>733</v>
      </c>
      <c r="E246" t="s">
        <v>133</v>
      </c>
      <c r="F246" t="s">
        <v>641</v>
      </c>
      <c r="G246" t="s">
        <v>638</v>
      </c>
      <c r="H246">
        <v>2</v>
      </c>
      <c r="I246">
        <v>2</v>
      </c>
      <c r="J246" t="str">
        <f t="shared" si="3"/>
        <v/>
      </c>
    </row>
    <row r="247" spans="1:10" x14ac:dyDescent="0.25">
      <c r="A247">
        <v>2020</v>
      </c>
      <c r="B247" t="s">
        <v>632</v>
      </c>
      <c r="C247" t="s">
        <v>134</v>
      </c>
      <c r="D247" t="s">
        <v>734</v>
      </c>
      <c r="E247" t="s">
        <v>135</v>
      </c>
      <c r="F247" t="s">
        <v>637</v>
      </c>
      <c r="G247" t="s">
        <v>638</v>
      </c>
      <c r="H247">
        <v>6</v>
      </c>
      <c r="I247">
        <v>6</v>
      </c>
      <c r="J247" t="str">
        <f t="shared" si="3"/>
        <v/>
      </c>
    </row>
    <row r="248" spans="1:10" x14ac:dyDescent="0.25">
      <c r="A248">
        <v>2020</v>
      </c>
      <c r="B248" t="s">
        <v>632</v>
      </c>
      <c r="C248" t="s">
        <v>134</v>
      </c>
      <c r="D248" t="s">
        <v>734</v>
      </c>
      <c r="E248" t="s">
        <v>135</v>
      </c>
      <c r="F248" t="s">
        <v>634</v>
      </c>
      <c r="G248" t="s">
        <v>635</v>
      </c>
      <c r="H248">
        <v>22</v>
      </c>
      <c r="I248">
        <v>22</v>
      </c>
      <c r="J248" t="str">
        <f t="shared" si="3"/>
        <v/>
      </c>
    </row>
    <row r="249" spans="1:10" x14ac:dyDescent="0.25">
      <c r="A249">
        <v>2020</v>
      </c>
      <c r="B249" t="s">
        <v>632</v>
      </c>
      <c r="C249" t="s">
        <v>134</v>
      </c>
      <c r="D249" t="s">
        <v>734</v>
      </c>
      <c r="E249" t="s">
        <v>135</v>
      </c>
      <c r="F249" t="s">
        <v>641</v>
      </c>
      <c r="G249" t="s">
        <v>638</v>
      </c>
      <c r="H249">
        <v>4</v>
      </c>
      <c r="I249">
        <v>4</v>
      </c>
      <c r="J249" t="str">
        <f t="shared" si="3"/>
        <v/>
      </c>
    </row>
    <row r="250" spans="1:10" x14ac:dyDescent="0.25">
      <c r="A250">
        <v>2020</v>
      </c>
      <c r="B250" t="s">
        <v>632</v>
      </c>
      <c r="C250" t="s">
        <v>136</v>
      </c>
      <c r="D250" t="s">
        <v>735</v>
      </c>
      <c r="E250" t="s">
        <v>137</v>
      </c>
      <c r="F250" t="s">
        <v>637</v>
      </c>
      <c r="G250" t="s">
        <v>638</v>
      </c>
      <c r="H250">
        <v>4</v>
      </c>
      <c r="I250">
        <v>4</v>
      </c>
      <c r="J250" t="str">
        <f t="shared" si="3"/>
        <v/>
      </c>
    </row>
    <row r="251" spans="1:10" x14ac:dyDescent="0.25">
      <c r="A251">
        <v>2020</v>
      </c>
      <c r="B251" t="s">
        <v>632</v>
      </c>
      <c r="C251" t="s">
        <v>136</v>
      </c>
      <c r="D251" t="s">
        <v>735</v>
      </c>
      <c r="E251" t="s">
        <v>137</v>
      </c>
      <c r="F251" t="s">
        <v>634</v>
      </c>
      <c r="G251" t="s">
        <v>635</v>
      </c>
      <c r="H251">
        <v>12</v>
      </c>
      <c r="I251">
        <v>12</v>
      </c>
      <c r="J251" t="str">
        <f t="shared" si="3"/>
        <v/>
      </c>
    </row>
    <row r="252" spans="1:10" x14ac:dyDescent="0.25">
      <c r="A252">
        <v>2020</v>
      </c>
      <c r="B252" t="s">
        <v>632</v>
      </c>
      <c r="C252" t="s">
        <v>136</v>
      </c>
      <c r="D252" t="s">
        <v>735</v>
      </c>
      <c r="E252" t="s">
        <v>137</v>
      </c>
      <c r="F252" t="s">
        <v>641</v>
      </c>
      <c r="G252" t="s">
        <v>638</v>
      </c>
      <c r="H252">
        <v>2</v>
      </c>
      <c r="I252">
        <v>2</v>
      </c>
      <c r="J252" t="str">
        <f t="shared" si="3"/>
        <v/>
      </c>
    </row>
    <row r="253" spans="1:10" x14ac:dyDescent="0.25">
      <c r="A253">
        <v>2020</v>
      </c>
      <c r="B253" t="s">
        <v>632</v>
      </c>
      <c r="C253" t="s">
        <v>136</v>
      </c>
      <c r="D253" t="s">
        <v>736</v>
      </c>
      <c r="E253" t="s">
        <v>138</v>
      </c>
      <c r="F253" t="s">
        <v>637</v>
      </c>
      <c r="G253" t="s">
        <v>638</v>
      </c>
      <c r="H253">
        <v>4</v>
      </c>
      <c r="I253">
        <v>4</v>
      </c>
      <c r="J253" t="str">
        <f t="shared" si="3"/>
        <v/>
      </c>
    </row>
    <row r="254" spans="1:10" x14ac:dyDescent="0.25">
      <c r="A254">
        <v>2020</v>
      </c>
      <c r="B254" t="s">
        <v>632</v>
      </c>
      <c r="C254" t="s">
        <v>136</v>
      </c>
      <c r="D254" t="s">
        <v>736</v>
      </c>
      <c r="E254" t="s">
        <v>138</v>
      </c>
      <c r="F254" t="s">
        <v>634</v>
      </c>
      <c r="G254" t="s">
        <v>635</v>
      </c>
      <c r="H254">
        <v>9</v>
      </c>
      <c r="I254">
        <v>9</v>
      </c>
      <c r="J254" t="str">
        <f t="shared" si="3"/>
        <v/>
      </c>
    </row>
    <row r="255" spans="1:10" x14ac:dyDescent="0.25">
      <c r="A255">
        <v>2020</v>
      </c>
      <c r="B255" t="s">
        <v>632</v>
      </c>
      <c r="C255" t="s">
        <v>136</v>
      </c>
      <c r="D255" t="s">
        <v>736</v>
      </c>
      <c r="E255" t="s">
        <v>138</v>
      </c>
      <c r="F255" t="s">
        <v>641</v>
      </c>
      <c r="G255" t="s">
        <v>638</v>
      </c>
      <c r="H255">
        <v>13</v>
      </c>
      <c r="I255">
        <v>13</v>
      </c>
      <c r="J255" t="str">
        <f t="shared" si="3"/>
        <v/>
      </c>
    </row>
    <row r="256" spans="1:10" x14ac:dyDescent="0.25">
      <c r="A256">
        <v>2020</v>
      </c>
      <c r="B256" t="s">
        <v>632</v>
      </c>
      <c r="C256" t="s">
        <v>136</v>
      </c>
      <c r="D256" t="s">
        <v>737</v>
      </c>
      <c r="E256" t="s">
        <v>140</v>
      </c>
      <c r="F256" t="s">
        <v>637</v>
      </c>
      <c r="G256" t="s">
        <v>638</v>
      </c>
      <c r="H256">
        <v>4</v>
      </c>
      <c r="I256">
        <v>4</v>
      </c>
      <c r="J256" t="str">
        <f t="shared" si="3"/>
        <v/>
      </c>
    </row>
    <row r="257" spans="1:10" x14ac:dyDescent="0.25">
      <c r="A257">
        <v>2020</v>
      </c>
      <c r="B257" t="s">
        <v>632</v>
      </c>
      <c r="C257" t="s">
        <v>136</v>
      </c>
      <c r="D257" t="s">
        <v>737</v>
      </c>
      <c r="E257" t="s">
        <v>140</v>
      </c>
      <c r="F257" t="s">
        <v>634</v>
      </c>
      <c r="G257" t="s">
        <v>635</v>
      </c>
      <c r="H257">
        <v>10</v>
      </c>
      <c r="I257">
        <v>10</v>
      </c>
      <c r="J257" t="str">
        <f t="shared" si="3"/>
        <v/>
      </c>
    </row>
    <row r="258" spans="1:10" x14ac:dyDescent="0.25">
      <c r="A258">
        <v>2020</v>
      </c>
      <c r="B258" t="s">
        <v>632</v>
      </c>
      <c r="C258" t="s">
        <v>136</v>
      </c>
      <c r="D258" t="s">
        <v>737</v>
      </c>
      <c r="E258" t="s">
        <v>140</v>
      </c>
      <c r="F258" t="s">
        <v>641</v>
      </c>
      <c r="G258" t="s">
        <v>638</v>
      </c>
      <c r="H258">
        <v>2</v>
      </c>
      <c r="I258">
        <v>2</v>
      </c>
      <c r="J258" t="str">
        <f t="shared" si="3"/>
        <v/>
      </c>
    </row>
    <row r="259" spans="1:10" x14ac:dyDescent="0.25">
      <c r="A259">
        <v>2020</v>
      </c>
      <c r="B259" t="s">
        <v>632</v>
      </c>
      <c r="C259" t="s">
        <v>142</v>
      </c>
      <c r="D259" t="s">
        <v>738</v>
      </c>
      <c r="E259" t="s">
        <v>143</v>
      </c>
      <c r="F259" t="s">
        <v>637</v>
      </c>
      <c r="G259" t="s">
        <v>638</v>
      </c>
      <c r="H259">
        <v>3</v>
      </c>
      <c r="I259">
        <v>3</v>
      </c>
      <c r="J259" t="str">
        <f t="shared" ref="J259:J322" si="4">IF(H259=I259,"","warning")</f>
        <v/>
      </c>
    </row>
    <row r="260" spans="1:10" x14ac:dyDescent="0.25">
      <c r="A260">
        <v>2020</v>
      </c>
      <c r="B260" t="s">
        <v>632</v>
      </c>
      <c r="C260" t="s">
        <v>142</v>
      </c>
      <c r="D260" t="s">
        <v>738</v>
      </c>
      <c r="E260" t="s">
        <v>143</v>
      </c>
      <c r="F260" t="s">
        <v>634</v>
      </c>
      <c r="G260" t="s">
        <v>635</v>
      </c>
      <c r="H260">
        <v>10</v>
      </c>
      <c r="I260">
        <v>10</v>
      </c>
      <c r="J260" t="str">
        <f t="shared" si="4"/>
        <v/>
      </c>
    </row>
    <row r="261" spans="1:10" x14ac:dyDescent="0.25">
      <c r="A261">
        <v>2020</v>
      </c>
      <c r="B261" t="s">
        <v>632</v>
      </c>
      <c r="C261" t="s">
        <v>142</v>
      </c>
      <c r="D261" t="s">
        <v>738</v>
      </c>
      <c r="E261" t="s">
        <v>143</v>
      </c>
      <c r="F261" t="s">
        <v>641</v>
      </c>
      <c r="G261" t="s">
        <v>638</v>
      </c>
      <c r="H261">
        <v>2</v>
      </c>
      <c r="I261">
        <v>2</v>
      </c>
      <c r="J261" t="str">
        <f t="shared" si="4"/>
        <v/>
      </c>
    </row>
    <row r="262" spans="1:10" x14ac:dyDescent="0.25">
      <c r="A262">
        <v>2020</v>
      </c>
      <c r="B262" t="s">
        <v>632</v>
      </c>
      <c r="C262" t="s">
        <v>145</v>
      </c>
      <c r="D262" t="s">
        <v>739</v>
      </c>
      <c r="E262" t="s">
        <v>146</v>
      </c>
      <c r="F262" t="s">
        <v>637</v>
      </c>
      <c r="G262" t="s">
        <v>638</v>
      </c>
      <c r="H262">
        <v>2</v>
      </c>
      <c r="I262">
        <v>2</v>
      </c>
      <c r="J262" t="str">
        <f t="shared" si="4"/>
        <v/>
      </c>
    </row>
    <row r="263" spans="1:10" x14ac:dyDescent="0.25">
      <c r="A263">
        <v>2020</v>
      </c>
      <c r="B263" t="s">
        <v>632</v>
      </c>
      <c r="C263" t="s">
        <v>145</v>
      </c>
      <c r="D263" t="s">
        <v>739</v>
      </c>
      <c r="E263" t="s">
        <v>146</v>
      </c>
      <c r="F263" t="s">
        <v>634</v>
      </c>
      <c r="G263" t="s">
        <v>635</v>
      </c>
      <c r="H263">
        <v>8</v>
      </c>
      <c r="I263">
        <v>8</v>
      </c>
      <c r="J263" t="str">
        <f t="shared" si="4"/>
        <v/>
      </c>
    </row>
    <row r="264" spans="1:10" x14ac:dyDescent="0.25">
      <c r="A264">
        <v>2020</v>
      </c>
      <c r="B264" t="s">
        <v>632</v>
      </c>
      <c r="C264" t="s">
        <v>145</v>
      </c>
      <c r="D264" t="s">
        <v>739</v>
      </c>
      <c r="E264" t="s">
        <v>146</v>
      </c>
      <c r="F264" t="s">
        <v>641</v>
      </c>
      <c r="G264" t="s">
        <v>638</v>
      </c>
      <c r="H264">
        <v>5</v>
      </c>
      <c r="I264">
        <v>5</v>
      </c>
      <c r="J264" t="str">
        <f t="shared" si="4"/>
        <v/>
      </c>
    </row>
    <row r="265" spans="1:10" x14ac:dyDescent="0.25">
      <c r="A265">
        <v>2020</v>
      </c>
      <c r="B265" t="s">
        <v>632</v>
      </c>
      <c r="C265" t="s">
        <v>144</v>
      </c>
      <c r="D265" t="s">
        <v>740</v>
      </c>
      <c r="E265" t="s">
        <v>86</v>
      </c>
      <c r="F265" t="s">
        <v>637</v>
      </c>
      <c r="G265" t="s">
        <v>638</v>
      </c>
      <c r="H265">
        <v>4</v>
      </c>
      <c r="I265">
        <v>4</v>
      </c>
      <c r="J265" t="str">
        <f t="shared" si="4"/>
        <v/>
      </c>
    </row>
    <row r="266" spans="1:10" x14ac:dyDescent="0.25">
      <c r="A266">
        <v>2020</v>
      </c>
      <c r="B266" t="s">
        <v>632</v>
      </c>
      <c r="C266" t="s">
        <v>144</v>
      </c>
      <c r="D266" t="s">
        <v>740</v>
      </c>
      <c r="E266" t="s">
        <v>86</v>
      </c>
      <c r="F266" t="s">
        <v>634</v>
      </c>
      <c r="G266" t="s">
        <v>635</v>
      </c>
      <c r="H266">
        <v>17</v>
      </c>
      <c r="I266">
        <v>17</v>
      </c>
      <c r="J266" t="str">
        <f t="shared" si="4"/>
        <v/>
      </c>
    </row>
    <row r="267" spans="1:10" x14ac:dyDescent="0.25">
      <c r="A267">
        <v>2020</v>
      </c>
      <c r="B267" t="s">
        <v>632</v>
      </c>
      <c r="C267" t="s">
        <v>144</v>
      </c>
      <c r="D267" t="s">
        <v>740</v>
      </c>
      <c r="E267" t="s">
        <v>86</v>
      </c>
      <c r="F267" t="s">
        <v>641</v>
      </c>
      <c r="G267" t="s">
        <v>638</v>
      </c>
      <c r="H267">
        <v>3</v>
      </c>
      <c r="I267">
        <v>3</v>
      </c>
      <c r="J267" t="str">
        <f t="shared" si="4"/>
        <v/>
      </c>
    </row>
    <row r="268" spans="1:10" x14ac:dyDescent="0.25">
      <c r="A268">
        <v>2020</v>
      </c>
      <c r="B268" t="s">
        <v>632</v>
      </c>
      <c r="C268" t="s">
        <v>147</v>
      </c>
      <c r="D268" t="s">
        <v>741</v>
      </c>
      <c r="E268" t="s">
        <v>148</v>
      </c>
      <c r="F268" t="s">
        <v>637</v>
      </c>
      <c r="G268" t="s">
        <v>638</v>
      </c>
      <c r="H268">
        <v>5</v>
      </c>
      <c r="I268">
        <v>5</v>
      </c>
      <c r="J268" t="str">
        <f t="shared" si="4"/>
        <v/>
      </c>
    </row>
    <row r="269" spans="1:10" x14ac:dyDescent="0.25">
      <c r="A269">
        <v>2020</v>
      </c>
      <c r="B269" t="s">
        <v>632</v>
      </c>
      <c r="C269" t="s">
        <v>147</v>
      </c>
      <c r="D269" t="s">
        <v>741</v>
      </c>
      <c r="E269" t="s">
        <v>148</v>
      </c>
      <c r="F269" t="s">
        <v>634</v>
      </c>
      <c r="G269" t="s">
        <v>635</v>
      </c>
      <c r="H269">
        <v>18</v>
      </c>
      <c r="I269">
        <v>18</v>
      </c>
      <c r="J269" t="str">
        <f t="shared" si="4"/>
        <v/>
      </c>
    </row>
    <row r="270" spans="1:10" x14ac:dyDescent="0.25">
      <c r="A270">
        <v>2020</v>
      </c>
      <c r="B270" t="s">
        <v>632</v>
      </c>
      <c r="C270" t="s">
        <v>147</v>
      </c>
      <c r="D270" t="s">
        <v>741</v>
      </c>
      <c r="E270" t="s">
        <v>148</v>
      </c>
      <c r="F270" t="s">
        <v>641</v>
      </c>
      <c r="G270" t="s">
        <v>638</v>
      </c>
      <c r="H270">
        <v>7</v>
      </c>
      <c r="I270">
        <v>7</v>
      </c>
      <c r="J270" t="str">
        <f t="shared" si="4"/>
        <v/>
      </c>
    </row>
    <row r="271" spans="1:10" x14ac:dyDescent="0.25">
      <c r="A271">
        <v>2020</v>
      </c>
      <c r="B271" t="s">
        <v>632</v>
      </c>
      <c r="C271" t="s">
        <v>149</v>
      </c>
      <c r="D271" t="s">
        <v>742</v>
      </c>
      <c r="E271" t="s">
        <v>150</v>
      </c>
      <c r="F271" t="s">
        <v>637</v>
      </c>
      <c r="G271" t="s">
        <v>638</v>
      </c>
      <c r="H271">
        <v>6</v>
      </c>
      <c r="I271">
        <v>6</v>
      </c>
      <c r="J271" t="str">
        <f t="shared" si="4"/>
        <v/>
      </c>
    </row>
    <row r="272" spans="1:10" x14ac:dyDescent="0.25">
      <c r="A272">
        <v>2020</v>
      </c>
      <c r="B272" t="s">
        <v>632</v>
      </c>
      <c r="C272" t="s">
        <v>149</v>
      </c>
      <c r="D272" t="s">
        <v>742</v>
      </c>
      <c r="E272" t="s">
        <v>150</v>
      </c>
      <c r="F272" t="s">
        <v>634</v>
      </c>
      <c r="G272" t="s">
        <v>635</v>
      </c>
      <c r="H272">
        <v>21</v>
      </c>
      <c r="I272">
        <v>21</v>
      </c>
      <c r="J272" t="str">
        <f t="shared" si="4"/>
        <v/>
      </c>
    </row>
    <row r="273" spans="1:10" x14ac:dyDescent="0.25">
      <c r="A273">
        <v>2020</v>
      </c>
      <c r="B273" t="s">
        <v>632</v>
      </c>
      <c r="C273" t="s">
        <v>149</v>
      </c>
      <c r="D273" t="s">
        <v>742</v>
      </c>
      <c r="E273" t="s">
        <v>150</v>
      </c>
      <c r="F273" t="s">
        <v>641</v>
      </c>
      <c r="G273" t="s">
        <v>638</v>
      </c>
      <c r="H273">
        <v>7</v>
      </c>
      <c r="I273">
        <v>7</v>
      </c>
      <c r="J273" t="str">
        <f t="shared" si="4"/>
        <v/>
      </c>
    </row>
    <row r="274" spans="1:10" x14ac:dyDescent="0.25">
      <c r="A274">
        <v>2020</v>
      </c>
      <c r="B274" t="s">
        <v>632</v>
      </c>
      <c r="C274" t="s">
        <v>149</v>
      </c>
      <c r="D274" t="s">
        <v>743</v>
      </c>
      <c r="E274" t="s">
        <v>151</v>
      </c>
      <c r="F274" t="s">
        <v>637</v>
      </c>
      <c r="G274" t="s">
        <v>638</v>
      </c>
      <c r="H274">
        <v>4</v>
      </c>
      <c r="I274">
        <v>4</v>
      </c>
      <c r="J274" t="str">
        <f t="shared" si="4"/>
        <v/>
      </c>
    </row>
    <row r="275" spans="1:10" x14ac:dyDescent="0.25">
      <c r="A275">
        <v>2020</v>
      </c>
      <c r="B275" t="s">
        <v>632</v>
      </c>
      <c r="C275" t="s">
        <v>149</v>
      </c>
      <c r="D275" t="s">
        <v>743</v>
      </c>
      <c r="E275" t="s">
        <v>151</v>
      </c>
      <c r="F275" t="s">
        <v>634</v>
      </c>
      <c r="G275" t="s">
        <v>635</v>
      </c>
      <c r="H275">
        <v>12</v>
      </c>
      <c r="I275">
        <v>12</v>
      </c>
      <c r="J275" t="str">
        <f t="shared" si="4"/>
        <v/>
      </c>
    </row>
    <row r="276" spans="1:10" x14ac:dyDescent="0.25">
      <c r="A276">
        <v>2020</v>
      </c>
      <c r="B276" t="s">
        <v>632</v>
      </c>
      <c r="C276" t="s">
        <v>149</v>
      </c>
      <c r="D276" t="s">
        <v>743</v>
      </c>
      <c r="E276" t="s">
        <v>151</v>
      </c>
      <c r="F276" t="s">
        <v>641</v>
      </c>
      <c r="G276" t="s">
        <v>638</v>
      </c>
      <c r="H276">
        <v>2</v>
      </c>
      <c r="I276">
        <v>2</v>
      </c>
      <c r="J276" t="str">
        <f t="shared" si="4"/>
        <v/>
      </c>
    </row>
    <row r="277" spans="1:10" x14ac:dyDescent="0.25">
      <c r="A277">
        <v>2020</v>
      </c>
      <c r="B277" t="s">
        <v>632</v>
      </c>
      <c r="C277" t="s">
        <v>152</v>
      </c>
      <c r="D277" t="s">
        <v>744</v>
      </c>
      <c r="E277" t="s">
        <v>153</v>
      </c>
      <c r="F277" t="s">
        <v>637</v>
      </c>
      <c r="G277" t="s">
        <v>638</v>
      </c>
      <c r="H277">
        <v>6</v>
      </c>
      <c r="I277">
        <v>6</v>
      </c>
      <c r="J277" t="str">
        <f t="shared" si="4"/>
        <v/>
      </c>
    </row>
    <row r="278" spans="1:10" x14ac:dyDescent="0.25">
      <c r="A278">
        <v>2020</v>
      </c>
      <c r="B278" t="s">
        <v>632</v>
      </c>
      <c r="C278" t="s">
        <v>152</v>
      </c>
      <c r="D278" t="s">
        <v>744</v>
      </c>
      <c r="E278" t="s">
        <v>153</v>
      </c>
      <c r="F278" t="s">
        <v>634</v>
      </c>
      <c r="G278" t="s">
        <v>635</v>
      </c>
      <c r="H278">
        <v>12</v>
      </c>
      <c r="I278">
        <v>12</v>
      </c>
      <c r="J278" t="str">
        <f t="shared" si="4"/>
        <v/>
      </c>
    </row>
    <row r="279" spans="1:10" x14ac:dyDescent="0.25">
      <c r="A279">
        <v>2020</v>
      </c>
      <c r="B279" t="s">
        <v>632</v>
      </c>
      <c r="C279" t="s">
        <v>152</v>
      </c>
      <c r="D279" t="s">
        <v>744</v>
      </c>
      <c r="E279" t="s">
        <v>153</v>
      </c>
      <c r="F279" t="s">
        <v>641</v>
      </c>
      <c r="G279" t="s">
        <v>638</v>
      </c>
      <c r="H279">
        <v>9</v>
      </c>
      <c r="I279">
        <v>9</v>
      </c>
      <c r="J279" t="str">
        <f t="shared" si="4"/>
        <v/>
      </c>
    </row>
    <row r="280" spans="1:10" x14ac:dyDescent="0.25">
      <c r="A280">
        <v>2020</v>
      </c>
      <c r="B280" t="s">
        <v>632</v>
      </c>
      <c r="C280" t="s">
        <v>152</v>
      </c>
      <c r="D280" t="s">
        <v>745</v>
      </c>
      <c r="E280" t="s">
        <v>154</v>
      </c>
      <c r="F280" t="s">
        <v>637</v>
      </c>
      <c r="G280" t="s">
        <v>638</v>
      </c>
      <c r="H280">
        <v>4</v>
      </c>
      <c r="I280">
        <v>4</v>
      </c>
      <c r="J280" t="str">
        <f t="shared" si="4"/>
        <v/>
      </c>
    </row>
    <row r="281" spans="1:10" x14ac:dyDescent="0.25">
      <c r="A281">
        <v>2020</v>
      </c>
      <c r="B281" t="s">
        <v>632</v>
      </c>
      <c r="C281" t="s">
        <v>152</v>
      </c>
      <c r="D281" t="s">
        <v>745</v>
      </c>
      <c r="E281" t="s">
        <v>154</v>
      </c>
      <c r="F281" t="s">
        <v>634</v>
      </c>
      <c r="G281" t="s">
        <v>635</v>
      </c>
      <c r="H281">
        <v>13</v>
      </c>
      <c r="I281">
        <v>13</v>
      </c>
      <c r="J281" t="str">
        <f t="shared" si="4"/>
        <v/>
      </c>
    </row>
    <row r="282" spans="1:10" x14ac:dyDescent="0.25">
      <c r="A282">
        <v>2020</v>
      </c>
      <c r="B282" t="s">
        <v>632</v>
      </c>
      <c r="C282" t="s">
        <v>152</v>
      </c>
      <c r="D282" t="s">
        <v>745</v>
      </c>
      <c r="E282" t="s">
        <v>154</v>
      </c>
      <c r="F282" t="s">
        <v>641</v>
      </c>
      <c r="G282" t="s">
        <v>638</v>
      </c>
      <c r="H282">
        <v>18</v>
      </c>
      <c r="I282">
        <v>18</v>
      </c>
      <c r="J282" t="str">
        <f t="shared" si="4"/>
        <v/>
      </c>
    </row>
    <row r="283" spans="1:10" x14ac:dyDescent="0.25">
      <c r="A283">
        <v>2020</v>
      </c>
      <c r="B283" t="s">
        <v>632</v>
      </c>
      <c r="C283" t="s">
        <v>156</v>
      </c>
      <c r="D283" t="s">
        <v>746</v>
      </c>
      <c r="E283" t="s">
        <v>157</v>
      </c>
      <c r="F283" t="s">
        <v>637</v>
      </c>
      <c r="G283" t="s">
        <v>638</v>
      </c>
      <c r="H283">
        <v>4</v>
      </c>
      <c r="I283">
        <v>4</v>
      </c>
      <c r="J283" t="str">
        <f t="shared" si="4"/>
        <v/>
      </c>
    </row>
    <row r="284" spans="1:10" x14ac:dyDescent="0.25">
      <c r="A284">
        <v>2020</v>
      </c>
      <c r="B284" t="s">
        <v>632</v>
      </c>
      <c r="C284" t="s">
        <v>156</v>
      </c>
      <c r="D284" t="s">
        <v>746</v>
      </c>
      <c r="E284" t="s">
        <v>157</v>
      </c>
      <c r="F284" t="s">
        <v>634</v>
      </c>
      <c r="G284" t="s">
        <v>635</v>
      </c>
      <c r="H284">
        <v>24</v>
      </c>
      <c r="I284">
        <v>24</v>
      </c>
      <c r="J284" t="str">
        <f t="shared" si="4"/>
        <v/>
      </c>
    </row>
    <row r="285" spans="1:10" x14ac:dyDescent="0.25">
      <c r="A285">
        <v>2020</v>
      </c>
      <c r="B285" t="s">
        <v>632</v>
      </c>
      <c r="C285" t="s">
        <v>156</v>
      </c>
      <c r="D285" t="s">
        <v>746</v>
      </c>
      <c r="E285" t="s">
        <v>157</v>
      </c>
      <c r="F285" t="s">
        <v>641</v>
      </c>
      <c r="G285" t="s">
        <v>638</v>
      </c>
      <c r="H285">
        <v>2</v>
      </c>
      <c r="I285">
        <v>2</v>
      </c>
      <c r="J285" t="str">
        <f t="shared" si="4"/>
        <v/>
      </c>
    </row>
    <row r="286" spans="1:10" x14ac:dyDescent="0.25">
      <c r="A286">
        <v>2020</v>
      </c>
      <c r="B286" t="s">
        <v>632</v>
      </c>
      <c r="C286" t="s">
        <v>156</v>
      </c>
      <c r="D286" t="s">
        <v>746</v>
      </c>
      <c r="E286" t="s">
        <v>157</v>
      </c>
      <c r="F286" t="s">
        <v>648</v>
      </c>
      <c r="G286" t="s">
        <v>635</v>
      </c>
      <c r="H286">
        <v>1</v>
      </c>
      <c r="I286">
        <v>1</v>
      </c>
      <c r="J286" t="str">
        <f t="shared" si="4"/>
        <v/>
      </c>
    </row>
    <row r="287" spans="1:10" x14ac:dyDescent="0.25">
      <c r="A287">
        <v>2020</v>
      </c>
      <c r="B287" t="s">
        <v>632</v>
      </c>
      <c r="C287" t="s">
        <v>158</v>
      </c>
      <c r="D287" t="s">
        <v>747</v>
      </c>
      <c r="E287" t="s">
        <v>159</v>
      </c>
      <c r="F287" t="s">
        <v>637</v>
      </c>
      <c r="G287" t="s">
        <v>638</v>
      </c>
      <c r="H287">
        <v>4</v>
      </c>
      <c r="I287">
        <v>4</v>
      </c>
      <c r="J287" t="str">
        <f t="shared" si="4"/>
        <v/>
      </c>
    </row>
    <row r="288" spans="1:10" x14ac:dyDescent="0.25">
      <c r="A288">
        <v>2020</v>
      </c>
      <c r="B288" t="s">
        <v>632</v>
      </c>
      <c r="C288" t="s">
        <v>158</v>
      </c>
      <c r="D288" t="s">
        <v>747</v>
      </c>
      <c r="E288" t="s">
        <v>159</v>
      </c>
      <c r="F288" t="s">
        <v>634</v>
      </c>
      <c r="G288" t="s">
        <v>635</v>
      </c>
      <c r="H288">
        <v>19</v>
      </c>
      <c r="I288">
        <v>19</v>
      </c>
      <c r="J288" t="str">
        <f t="shared" si="4"/>
        <v/>
      </c>
    </row>
    <row r="289" spans="1:10" x14ac:dyDescent="0.25">
      <c r="A289">
        <v>2020</v>
      </c>
      <c r="B289" t="s">
        <v>632</v>
      </c>
      <c r="C289" t="s">
        <v>158</v>
      </c>
      <c r="D289" t="s">
        <v>747</v>
      </c>
      <c r="E289" t="s">
        <v>159</v>
      </c>
      <c r="F289" t="s">
        <v>641</v>
      </c>
      <c r="G289" t="s">
        <v>638</v>
      </c>
      <c r="H289">
        <v>8</v>
      </c>
      <c r="I289">
        <v>8</v>
      </c>
      <c r="J289" t="str">
        <f t="shared" si="4"/>
        <v/>
      </c>
    </row>
    <row r="290" spans="1:10" x14ac:dyDescent="0.25">
      <c r="A290">
        <v>2020</v>
      </c>
      <c r="B290" t="s">
        <v>632</v>
      </c>
      <c r="C290" t="s">
        <v>158</v>
      </c>
      <c r="D290" t="s">
        <v>747</v>
      </c>
      <c r="E290" t="s">
        <v>159</v>
      </c>
      <c r="F290" t="s">
        <v>648</v>
      </c>
      <c r="G290" t="s">
        <v>635</v>
      </c>
      <c r="H290">
        <v>1</v>
      </c>
      <c r="I290">
        <v>1</v>
      </c>
      <c r="J290" t="str">
        <f t="shared" si="4"/>
        <v/>
      </c>
    </row>
    <row r="291" spans="1:10" x14ac:dyDescent="0.25">
      <c r="A291">
        <v>2020</v>
      </c>
      <c r="B291" t="s">
        <v>632</v>
      </c>
      <c r="C291" t="s">
        <v>160</v>
      </c>
      <c r="D291" t="s">
        <v>748</v>
      </c>
      <c r="E291" t="s">
        <v>161</v>
      </c>
      <c r="F291" t="s">
        <v>637</v>
      </c>
      <c r="G291" t="s">
        <v>638</v>
      </c>
      <c r="H291">
        <v>3</v>
      </c>
      <c r="I291">
        <v>3</v>
      </c>
      <c r="J291" t="str">
        <f t="shared" si="4"/>
        <v/>
      </c>
    </row>
    <row r="292" spans="1:10" x14ac:dyDescent="0.25">
      <c r="A292">
        <v>2020</v>
      </c>
      <c r="B292" t="s">
        <v>632</v>
      </c>
      <c r="C292" t="s">
        <v>160</v>
      </c>
      <c r="D292" t="s">
        <v>748</v>
      </c>
      <c r="E292" t="s">
        <v>161</v>
      </c>
      <c r="F292" t="s">
        <v>634</v>
      </c>
      <c r="G292" t="s">
        <v>635</v>
      </c>
      <c r="H292">
        <v>11</v>
      </c>
      <c r="I292">
        <v>11</v>
      </c>
      <c r="J292" t="str">
        <f t="shared" si="4"/>
        <v/>
      </c>
    </row>
    <row r="293" spans="1:10" x14ac:dyDescent="0.25">
      <c r="A293">
        <v>2020</v>
      </c>
      <c r="B293" t="s">
        <v>632</v>
      </c>
      <c r="C293" t="s">
        <v>160</v>
      </c>
      <c r="D293" t="s">
        <v>748</v>
      </c>
      <c r="E293" t="s">
        <v>161</v>
      </c>
      <c r="F293" t="s">
        <v>641</v>
      </c>
      <c r="G293" t="s">
        <v>638</v>
      </c>
      <c r="H293">
        <v>10</v>
      </c>
      <c r="I293">
        <v>10</v>
      </c>
      <c r="J293" t="str">
        <f t="shared" si="4"/>
        <v/>
      </c>
    </row>
    <row r="294" spans="1:10" x14ac:dyDescent="0.25">
      <c r="A294">
        <v>2020</v>
      </c>
      <c r="B294" t="s">
        <v>632</v>
      </c>
      <c r="C294" t="s">
        <v>162</v>
      </c>
      <c r="D294" t="s">
        <v>749</v>
      </c>
      <c r="E294" t="s">
        <v>163</v>
      </c>
      <c r="F294" t="s">
        <v>634</v>
      </c>
      <c r="G294" t="s">
        <v>635</v>
      </c>
      <c r="H294">
        <v>7</v>
      </c>
      <c r="I294">
        <v>7</v>
      </c>
      <c r="J294" t="str">
        <f t="shared" si="4"/>
        <v/>
      </c>
    </row>
    <row r="295" spans="1:10" x14ac:dyDescent="0.25">
      <c r="A295">
        <v>2020</v>
      </c>
      <c r="B295" t="s">
        <v>632</v>
      </c>
      <c r="C295" t="s">
        <v>164</v>
      </c>
      <c r="D295" t="s">
        <v>750</v>
      </c>
      <c r="E295" t="s">
        <v>165</v>
      </c>
      <c r="F295" t="s">
        <v>637</v>
      </c>
      <c r="G295" t="s">
        <v>638</v>
      </c>
      <c r="H295">
        <v>10</v>
      </c>
      <c r="I295">
        <v>10</v>
      </c>
      <c r="J295" t="str">
        <f t="shared" si="4"/>
        <v/>
      </c>
    </row>
    <row r="296" spans="1:10" x14ac:dyDescent="0.25">
      <c r="A296">
        <v>2020</v>
      </c>
      <c r="B296" t="s">
        <v>632</v>
      </c>
      <c r="C296" t="s">
        <v>164</v>
      </c>
      <c r="D296" t="s">
        <v>750</v>
      </c>
      <c r="E296" t="s">
        <v>165</v>
      </c>
      <c r="F296" t="s">
        <v>637</v>
      </c>
      <c r="G296" t="s">
        <v>640</v>
      </c>
      <c r="H296">
        <v>4</v>
      </c>
      <c r="I296">
        <v>4</v>
      </c>
      <c r="J296" t="str">
        <f t="shared" si="4"/>
        <v/>
      </c>
    </row>
    <row r="297" spans="1:10" x14ac:dyDescent="0.25">
      <c r="A297">
        <v>2020</v>
      </c>
      <c r="B297" t="s">
        <v>632</v>
      </c>
      <c r="C297" t="s">
        <v>164</v>
      </c>
      <c r="D297" t="s">
        <v>750</v>
      </c>
      <c r="E297" t="s">
        <v>165</v>
      </c>
      <c r="F297" t="s">
        <v>634</v>
      </c>
      <c r="G297" t="s">
        <v>635</v>
      </c>
      <c r="H297">
        <v>24</v>
      </c>
      <c r="I297">
        <v>24</v>
      </c>
      <c r="J297" t="str">
        <f t="shared" si="4"/>
        <v/>
      </c>
    </row>
    <row r="298" spans="1:10" x14ac:dyDescent="0.25">
      <c r="A298">
        <v>2020</v>
      </c>
      <c r="B298" t="s">
        <v>632</v>
      </c>
      <c r="C298" t="s">
        <v>164</v>
      </c>
      <c r="D298" t="s">
        <v>750</v>
      </c>
      <c r="E298" t="s">
        <v>165</v>
      </c>
      <c r="F298" t="s">
        <v>641</v>
      </c>
      <c r="G298" t="s">
        <v>638</v>
      </c>
      <c r="H298">
        <v>15</v>
      </c>
      <c r="I298">
        <v>15</v>
      </c>
      <c r="J298" t="str">
        <f t="shared" si="4"/>
        <v/>
      </c>
    </row>
    <row r="299" spans="1:10" x14ac:dyDescent="0.25">
      <c r="A299">
        <v>2020</v>
      </c>
      <c r="B299" t="s">
        <v>632</v>
      </c>
      <c r="C299" t="s">
        <v>164</v>
      </c>
      <c r="D299" t="s">
        <v>751</v>
      </c>
      <c r="E299" t="s">
        <v>166</v>
      </c>
      <c r="F299" t="s">
        <v>637</v>
      </c>
      <c r="G299" t="s">
        <v>638</v>
      </c>
      <c r="H299">
        <v>8</v>
      </c>
      <c r="I299">
        <v>8</v>
      </c>
      <c r="J299" t="str">
        <f t="shared" si="4"/>
        <v/>
      </c>
    </row>
    <row r="300" spans="1:10" x14ac:dyDescent="0.25">
      <c r="A300">
        <v>2020</v>
      </c>
      <c r="B300" t="s">
        <v>632</v>
      </c>
      <c r="C300" t="s">
        <v>164</v>
      </c>
      <c r="D300" t="s">
        <v>751</v>
      </c>
      <c r="E300" t="s">
        <v>166</v>
      </c>
      <c r="F300" t="s">
        <v>634</v>
      </c>
      <c r="G300" t="s">
        <v>635</v>
      </c>
      <c r="H300">
        <v>15</v>
      </c>
      <c r="I300">
        <v>15</v>
      </c>
      <c r="J300" t="str">
        <f t="shared" si="4"/>
        <v/>
      </c>
    </row>
    <row r="301" spans="1:10" x14ac:dyDescent="0.25">
      <c r="A301">
        <v>2020</v>
      </c>
      <c r="B301" t="s">
        <v>632</v>
      </c>
      <c r="C301" t="s">
        <v>164</v>
      </c>
      <c r="D301" t="s">
        <v>751</v>
      </c>
      <c r="E301" t="s">
        <v>166</v>
      </c>
      <c r="F301" t="s">
        <v>641</v>
      </c>
      <c r="G301" t="s">
        <v>638</v>
      </c>
      <c r="H301">
        <v>31</v>
      </c>
      <c r="I301">
        <v>31</v>
      </c>
      <c r="J301" t="str">
        <f t="shared" si="4"/>
        <v/>
      </c>
    </row>
    <row r="302" spans="1:10" x14ac:dyDescent="0.25">
      <c r="A302">
        <v>2020</v>
      </c>
      <c r="B302" t="s">
        <v>632</v>
      </c>
      <c r="C302" t="s">
        <v>164</v>
      </c>
      <c r="D302" t="s">
        <v>752</v>
      </c>
      <c r="E302" t="s">
        <v>167</v>
      </c>
      <c r="F302" t="s">
        <v>637</v>
      </c>
      <c r="G302" t="s">
        <v>638</v>
      </c>
      <c r="H302">
        <v>3</v>
      </c>
      <c r="I302">
        <v>3</v>
      </c>
      <c r="J302" t="str">
        <f t="shared" si="4"/>
        <v/>
      </c>
    </row>
    <row r="303" spans="1:10" x14ac:dyDescent="0.25">
      <c r="A303">
        <v>2020</v>
      </c>
      <c r="B303" t="s">
        <v>632</v>
      </c>
      <c r="C303" t="s">
        <v>164</v>
      </c>
      <c r="D303" t="s">
        <v>752</v>
      </c>
      <c r="E303" t="s">
        <v>167</v>
      </c>
      <c r="F303" t="s">
        <v>634</v>
      </c>
      <c r="G303" t="s">
        <v>635</v>
      </c>
      <c r="H303">
        <v>10</v>
      </c>
      <c r="I303">
        <v>10</v>
      </c>
      <c r="J303" t="str">
        <f t="shared" si="4"/>
        <v/>
      </c>
    </row>
    <row r="304" spans="1:10" x14ac:dyDescent="0.25">
      <c r="A304">
        <v>2020</v>
      </c>
      <c r="B304" t="s">
        <v>632</v>
      </c>
      <c r="C304" t="s">
        <v>164</v>
      </c>
      <c r="D304" t="s">
        <v>752</v>
      </c>
      <c r="E304" t="s">
        <v>167</v>
      </c>
      <c r="F304" t="s">
        <v>641</v>
      </c>
      <c r="G304" t="s">
        <v>638</v>
      </c>
      <c r="H304">
        <v>13</v>
      </c>
      <c r="I304">
        <v>13</v>
      </c>
      <c r="J304" t="str">
        <f t="shared" si="4"/>
        <v/>
      </c>
    </row>
    <row r="305" spans="1:10" x14ac:dyDescent="0.25">
      <c r="A305">
        <v>2020</v>
      </c>
      <c r="B305" t="s">
        <v>632</v>
      </c>
      <c r="C305" t="s">
        <v>164</v>
      </c>
      <c r="D305" t="s">
        <v>753</v>
      </c>
      <c r="E305" t="s">
        <v>169</v>
      </c>
      <c r="F305" t="s">
        <v>637</v>
      </c>
      <c r="G305" t="s">
        <v>638</v>
      </c>
      <c r="H305">
        <v>6</v>
      </c>
      <c r="I305">
        <v>6</v>
      </c>
      <c r="J305" t="str">
        <f t="shared" si="4"/>
        <v/>
      </c>
    </row>
    <row r="306" spans="1:10" x14ac:dyDescent="0.25">
      <c r="A306">
        <v>2020</v>
      </c>
      <c r="B306" t="s">
        <v>632</v>
      </c>
      <c r="C306" t="s">
        <v>164</v>
      </c>
      <c r="D306" t="s">
        <v>753</v>
      </c>
      <c r="E306" t="s">
        <v>169</v>
      </c>
      <c r="F306" t="s">
        <v>634</v>
      </c>
      <c r="G306" t="s">
        <v>635</v>
      </c>
      <c r="H306">
        <v>13</v>
      </c>
      <c r="I306">
        <v>13</v>
      </c>
      <c r="J306" t="str">
        <f t="shared" si="4"/>
        <v/>
      </c>
    </row>
    <row r="307" spans="1:10" x14ac:dyDescent="0.25">
      <c r="A307">
        <v>2020</v>
      </c>
      <c r="B307" t="s">
        <v>632</v>
      </c>
      <c r="C307" t="s">
        <v>164</v>
      </c>
      <c r="D307" t="s">
        <v>754</v>
      </c>
      <c r="E307" t="s">
        <v>98</v>
      </c>
      <c r="F307" t="s">
        <v>637</v>
      </c>
      <c r="G307" t="s">
        <v>638</v>
      </c>
      <c r="H307">
        <v>4</v>
      </c>
      <c r="I307">
        <v>4</v>
      </c>
      <c r="J307" t="str">
        <f t="shared" si="4"/>
        <v/>
      </c>
    </row>
    <row r="308" spans="1:10" x14ac:dyDescent="0.25">
      <c r="A308">
        <v>2020</v>
      </c>
      <c r="B308" t="s">
        <v>632</v>
      </c>
      <c r="C308" t="s">
        <v>164</v>
      </c>
      <c r="D308" t="s">
        <v>754</v>
      </c>
      <c r="E308" t="s">
        <v>98</v>
      </c>
      <c r="F308" t="s">
        <v>634</v>
      </c>
      <c r="G308" t="s">
        <v>635</v>
      </c>
      <c r="H308">
        <v>16</v>
      </c>
      <c r="I308">
        <v>16</v>
      </c>
      <c r="J308" t="str">
        <f t="shared" si="4"/>
        <v/>
      </c>
    </row>
    <row r="309" spans="1:10" x14ac:dyDescent="0.25">
      <c r="A309">
        <v>2020</v>
      </c>
      <c r="B309" t="s">
        <v>632</v>
      </c>
      <c r="C309" t="s">
        <v>164</v>
      </c>
      <c r="D309" t="s">
        <v>754</v>
      </c>
      <c r="E309" t="s">
        <v>98</v>
      </c>
      <c r="F309" t="s">
        <v>641</v>
      </c>
      <c r="G309" t="s">
        <v>638</v>
      </c>
      <c r="H309">
        <v>4</v>
      </c>
      <c r="I309">
        <v>4</v>
      </c>
      <c r="J309" t="str">
        <f t="shared" si="4"/>
        <v/>
      </c>
    </row>
    <row r="310" spans="1:10" x14ac:dyDescent="0.25">
      <c r="A310">
        <v>2020</v>
      </c>
      <c r="B310" t="s">
        <v>632</v>
      </c>
      <c r="C310" t="s">
        <v>170</v>
      </c>
      <c r="D310" t="s">
        <v>755</v>
      </c>
      <c r="E310" t="s">
        <v>171</v>
      </c>
      <c r="F310" t="s">
        <v>637</v>
      </c>
      <c r="G310" t="s">
        <v>638</v>
      </c>
      <c r="H310">
        <v>4</v>
      </c>
      <c r="I310">
        <v>4</v>
      </c>
      <c r="J310" t="str">
        <f t="shared" si="4"/>
        <v/>
      </c>
    </row>
    <row r="311" spans="1:10" x14ac:dyDescent="0.25">
      <c r="A311">
        <v>2020</v>
      </c>
      <c r="B311" t="s">
        <v>632</v>
      </c>
      <c r="C311" t="s">
        <v>170</v>
      </c>
      <c r="D311" t="s">
        <v>755</v>
      </c>
      <c r="E311" t="s">
        <v>171</v>
      </c>
      <c r="F311" t="s">
        <v>634</v>
      </c>
      <c r="G311" t="s">
        <v>635</v>
      </c>
      <c r="H311">
        <v>16</v>
      </c>
      <c r="I311">
        <v>16</v>
      </c>
      <c r="J311" t="str">
        <f t="shared" si="4"/>
        <v/>
      </c>
    </row>
    <row r="312" spans="1:10" x14ac:dyDescent="0.25">
      <c r="A312">
        <v>2020</v>
      </c>
      <c r="B312" t="s">
        <v>632</v>
      </c>
      <c r="C312" t="s">
        <v>170</v>
      </c>
      <c r="D312" t="s">
        <v>755</v>
      </c>
      <c r="E312" t="s">
        <v>171</v>
      </c>
      <c r="F312" t="s">
        <v>641</v>
      </c>
      <c r="G312" t="s">
        <v>638</v>
      </c>
      <c r="H312">
        <v>4</v>
      </c>
      <c r="I312">
        <v>4</v>
      </c>
      <c r="J312" t="str">
        <f t="shared" si="4"/>
        <v/>
      </c>
    </row>
    <row r="313" spans="1:10" x14ac:dyDescent="0.25">
      <c r="A313">
        <v>2020</v>
      </c>
      <c r="B313" t="s">
        <v>632</v>
      </c>
      <c r="C313" t="s">
        <v>172</v>
      </c>
      <c r="D313" t="s">
        <v>756</v>
      </c>
      <c r="E313" t="s">
        <v>86</v>
      </c>
      <c r="F313" t="s">
        <v>637</v>
      </c>
      <c r="G313" t="s">
        <v>638</v>
      </c>
      <c r="H313">
        <v>4</v>
      </c>
      <c r="I313">
        <v>4</v>
      </c>
      <c r="J313" t="str">
        <f t="shared" si="4"/>
        <v/>
      </c>
    </row>
    <row r="314" spans="1:10" x14ac:dyDescent="0.25">
      <c r="A314">
        <v>2020</v>
      </c>
      <c r="B314" t="s">
        <v>632</v>
      </c>
      <c r="C314" t="s">
        <v>172</v>
      </c>
      <c r="D314" t="s">
        <v>756</v>
      </c>
      <c r="E314" t="s">
        <v>86</v>
      </c>
      <c r="F314" t="s">
        <v>634</v>
      </c>
      <c r="G314" t="s">
        <v>635</v>
      </c>
      <c r="H314">
        <v>13</v>
      </c>
      <c r="I314">
        <v>13</v>
      </c>
      <c r="J314" t="str">
        <f t="shared" si="4"/>
        <v/>
      </c>
    </row>
    <row r="315" spans="1:10" x14ac:dyDescent="0.25">
      <c r="A315">
        <v>2020</v>
      </c>
      <c r="B315" t="s">
        <v>632</v>
      </c>
      <c r="C315" t="s">
        <v>172</v>
      </c>
      <c r="D315" t="s">
        <v>756</v>
      </c>
      <c r="E315" t="s">
        <v>86</v>
      </c>
      <c r="F315" t="s">
        <v>641</v>
      </c>
      <c r="G315" t="s">
        <v>638</v>
      </c>
      <c r="H315">
        <v>6</v>
      </c>
      <c r="I315">
        <v>6</v>
      </c>
      <c r="J315" t="str">
        <f t="shared" si="4"/>
        <v/>
      </c>
    </row>
    <row r="316" spans="1:10" x14ac:dyDescent="0.25">
      <c r="A316">
        <v>2020</v>
      </c>
      <c r="B316" t="s">
        <v>632</v>
      </c>
      <c r="C316" t="s">
        <v>173</v>
      </c>
      <c r="D316" t="s">
        <v>757</v>
      </c>
      <c r="E316" t="s">
        <v>174</v>
      </c>
      <c r="F316" t="s">
        <v>637</v>
      </c>
      <c r="G316" t="s">
        <v>638</v>
      </c>
      <c r="H316">
        <v>6</v>
      </c>
      <c r="I316">
        <v>6</v>
      </c>
      <c r="J316" t="str">
        <f t="shared" si="4"/>
        <v/>
      </c>
    </row>
    <row r="317" spans="1:10" x14ac:dyDescent="0.25">
      <c r="A317">
        <v>2020</v>
      </c>
      <c r="B317" t="s">
        <v>632</v>
      </c>
      <c r="C317" t="s">
        <v>173</v>
      </c>
      <c r="D317" t="s">
        <v>757</v>
      </c>
      <c r="E317" t="s">
        <v>174</v>
      </c>
      <c r="F317" t="s">
        <v>637</v>
      </c>
      <c r="G317" t="s">
        <v>640</v>
      </c>
      <c r="H317">
        <v>2</v>
      </c>
      <c r="I317">
        <v>2</v>
      </c>
      <c r="J317" t="str">
        <f t="shared" si="4"/>
        <v/>
      </c>
    </row>
    <row r="318" spans="1:10" x14ac:dyDescent="0.25">
      <c r="A318">
        <v>2020</v>
      </c>
      <c r="B318" t="s">
        <v>632</v>
      </c>
      <c r="C318" t="s">
        <v>173</v>
      </c>
      <c r="D318" t="s">
        <v>757</v>
      </c>
      <c r="E318" t="s">
        <v>174</v>
      </c>
      <c r="F318" t="s">
        <v>634</v>
      </c>
      <c r="G318" t="s">
        <v>635</v>
      </c>
      <c r="H318">
        <v>18</v>
      </c>
      <c r="I318">
        <v>18</v>
      </c>
      <c r="J318" t="str">
        <f t="shared" si="4"/>
        <v/>
      </c>
    </row>
    <row r="319" spans="1:10" x14ac:dyDescent="0.25">
      <c r="A319">
        <v>2020</v>
      </c>
      <c r="B319" t="s">
        <v>632</v>
      </c>
      <c r="C319" t="s">
        <v>173</v>
      </c>
      <c r="D319" t="s">
        <v>757</v>
      </c>
      <c r="E319" t="s">
        <v>174</v>
      </c>
      <c r="F319" t="s">
        <v>641</v>
      </c>
      <c r="G319" t="s">
        <v>638</v>
      </c>
      <c r="H319">
        <v>2</v>
      </c>
      <c r="I319">
        <v>2</v>
      </c>
      <c r="J319" t="str">
        <f t="shared" si="4"/>
        <v/>
      </c>
    </row>
    <row r="320" spans="1:10" x14ac:dyDescent="0.25">
      <c r="A320">
        <v>2020</v>
      </c>
      <c r="B320" t="s">
        <v>632</v>
      </c>
      <c r="C320" t="s">
        <v>173</v>
      </c>
      <c r="D320" t="s">
        <v>758</v>
      </c>
      <c r="E320" t="s">
        <v>176</v>
      </c>
      <c r="F320" t="s">
        <v>637</v>
      </c>
      <c r="G320" t="s">
        <v>638</v>
      </c>
      <c r="H320">
        <v>8</v>
      </c>
      <c r="I320">
        <v>8</v>
      </c>
      <c r="J320" t="str">
        <f t="shared" si="4"/>
        <v/>
      </c>
    </row>
    <row r="321" spans="1:10" x14ac:dyDescent="0.25">
      <c r="A321">
        <v>2020</v>
      </c>
      <c r="B321" t="s">
        <v>632</v>
      </c>
      <c r="C321" t="s">
        <v>173</v>
      </c>
      <c r="D321" t="s">
        <v>758</v>
      </c>
      <c r="E321" t="s">
        <v>176</v>
      </c>
      <c r="F321" t="s">
        <v>634</v>
      </c>
      <c r="G321" t="s">
        <v>635</v>
      </c>
      <c r="H321">
        <v>19</v>
      </c>
      <c r="I321">
        <v>19</v>
      </c>
      <c r="J321" t="str">
        <f t="shared" si="4"/>
        <v/>
      </c>
    </row>
    <row r="322" spans="1:10" x14ac:dyDescent="0.25">
      <c r="A322">
        <v>2020</v>
      </c>
      <c r="B322" t="s">
        <v>632</v>
      </c>
      <c r="C322" t="s">
        <v>173</v>
      </c>
      <c r="D322" t="s">
        <v>758</v>
      </c>
      <c r="E322" t="s">
        <v>176</v>
      </c>
      <c r="F322" t="s">
        <v>641</v>
      </c>
      <c r="G322" t="s">
        <v>638</v>
      </c>
      <c r="H322">
        <v>13</v>
      </c>
      <c r="I322">
        <v>13</v>
      </c>
      <c r="J322" t="str">
        <f t="shared" si="4"/>
        <v/>
      </c>
    </row>
    <row r="323" spans="1:10" x14ac:dyDescent="0.25">
      <c r="A323">
        <v>2020</v>
      </c>
      <c r="B323" t="s">
        <v>632</v>
      </c>
      <c r="C323" t="s">
        <v>173</v>
      </c>
      <c r="D323" t="s">
        <v>759</v>
      </c>
      <c r="E323" t="s">
        <v>177</v>
      </c>
      <c r="F323" t="s">
        <v>637</v>
      </c>
      <c r="G323" t="s">
        <v>638</v>
      </c>
      <c r="H323">
        <v>4</v>
      </c>
      <c r="I323">
        <v>4</v>
      </c>
      <c r="J323" t="str">
        <f t="shared" ref="J323:J386" si="5">IF(H323=I323,"","warning")</f>
        <v/>
      </c>
    </row>
    <row r="324" spans="1:10" x14ac:dyDescent="0.25">
      <c r="A324">
        <v>2020</v>
      </c>
      <c r="B324" t="s">
        <v>632</v>
      </c>
      <c r="C324" t="s">
        <v>173</v>
      </c>
      <c r="D324" t="s">
        <v>759</v>
      </c>
      <c r="E324" t="s">
        <v>177</v>
      </c>
      <c r="F324" t="s">
        <v>634</v>
      </c>
      <c r="G324" t="s">
        <v>635</v>
      </c>
      <c r="H324">
        <v>20</v>
      </c>
      <c r="I324">
        <v>20</v>
      </c>
      <c r="J324" t="str">
        <f t="shared" si="5"/>
        <v/>
      </c>
    </row>
    <row r="325" spans="1:10" x14ac:dyDescent="0.25">
      <c r="A325">
        <v>2020</v>
      </c>
      <c r="B325" t="s">
        <v>632</v>
      </c>
      <c r="C325" t="s">
        <v>173</v>
      </c>
      <c r="D325" t="s">
        <v>759</v>
      </c>
      <c r="E325" t="s">
        <v>177</v>
      </c>
      <c r="F325" t="s">
        <v>641</v>
      </c>
      <c r="G325" t="s">
        <v>638</v>
      </c>
      <c r="H325">
        <v>11</v>
      </c>
      <c r="I325">
        <v>11</v>
      </c>
      <c r="J325" t="str">
        <f t="shared" si="5"/>
        <v/>
      </c>
    </row>
    <row r="326" spans="1:10" x14ac:dyDescent="0.25">
      <c r="A326">
        <v>2020</v>
      </c>
      <c r="B326" t="s">
        <v>632</v>
      </c>
      <c r="C326" t="s">
        <v>178</v>
      </c>
      <c r="D326" t="s">
        <v>760</v>
      </c>
      <c r="E326" t="s">
        <v>179</v>
      </c>
      <c r="F326" t="s">
        <v>637</v>
      </c>
      <c r="G326" t="s">
        <v>638</v>
      </c>
      <c r="H326">
        <v>7</v>
      </c>
      <c r="I326">
        <v>7</v>
      </c>
      <c r="J326" t="str">
        <f t="shared" si="5"/>
        <v/>
      </c>
    </row>
    <row r="327" spans="1:10" x14ac:dyDescent="0.25">
      <c r="A327">
        <v>2020</v>
      </c>
      <c r="B327" t="s">
        <v>632</v>
      </c>
      <c r="C327" t="s">
        <v>178</v>
      </c>
      <c r="D327" t="s">
        <v>760</v>
      </c>
      <c r="E327" t="s">
        <v>179</v>
      </c>
      <c r="F327" t="s">
        <v>634</v>
      </c>
      <c r="G327" t="s">
        <v>635</v>
      </c>
      <c r="H327">
        <v>29</v>
      </c>
      <c r="I327">
        <v>29</v>
      </c>
      <c r="J327" t="str">
        <f t="shared" si="5"/>
        <v/>
      </c>
    </row>
    <row r="328" spans="1:10" x14ac:dyDescent="0.25">
      <c r="A328">
        <v>2020</v>
      </c>
      <c r="B328" t="s">
        <v>632</v>
      </c>
      <c r="C328" t="s">
        <v>178</v>
      </c>
      <c r="D328" t="s">
        <v>760</v>
      </c>
      <c r="E328" t="s">
        <v>179</v>
      </c>
      <c r="F328" t="s">
        <v>641</v>
      </c>
      <c r="G328" t="s">
        <v>638</v>
      </c>
      <c r="H328">
        <v>5</v>
      </c>
      <c r="I328">
        <v>5</v>
      </c>
      <c r="J328" t="str">
        <f t="shared" si="5"/>
        <v/>
      </c>
    </row>
    <row r="329" spans="1:10" x14ac:dyDescent="0.25">
      <c r="A329">
        <v>2020</v>
      </c>
      <c r="B329" t="s">
        <v>632</v>
      </c>
      <c r="C329" t="s">
        <v>180</v>
      </c>
      <c r="D329" t="s">
        <v>761</v>
      </c>
      <c r="E329" t="s">
        <v>181</v>
      </c>
      <c r="F329" t="s">
        <v>637</v>
      </c>
      <c r="G329" t="s">
        <v>638</v>
      </c>
      <c r="H329">
        <v>4</v>
      </c>
      <c r="I329">
        <v>4</v>
      </c>
      <c r="J329" t="str">
        <f t="shared" si="5"/>
        <v/>
      </c>
    </row>
    <row r="330" spans="1:10" x14ac:dyDescent="0.25">
      <c r="A330">
        <v>2020</v>
      </c>
      <c r="B330" t="s">
        <v>632</v>
      </c>
      <c r="C330" t="s">
        <v>180</v>
      </c>
      <c r="D330" t="s">
        <v>761</v>
      </c>
      <c r="E330" t="s">
        <v>181</v>
      </c>
      <c r="F330" t="s">
        <v>634</v>
      </c>
      <c r="G330" t="s">
        <v>635</v>
      </c>
      <c r="H330">
        <v>16</v>
      </c>
      <c r="I330">
        <v>16</v>
      </c>
      <c r="J330" t="str">
        <f t="shared" si="5"/>
        <v/>
      </c>
    </row>
    <row r="331" spans="1:10" x14ac:dyDescent="0.25">
      <c r="A331">
        <v>2020</v>
      </c>
      <c r="B331" t="s">
        <v>632</v>
      </c>
      <c r="C331" t="s">
        <v>180</v>
      </c>
      <c r="D331" t="s">
        <v>761</v>
      </c>
      <c r="E331" t="s">
        <v>181</v>
      </c>
      <c r="F331" t="s">
        <v>641</v>
      </c>
      <c r="G331" t="s">
        <v>638</v>
      </c>
      <c r="H331">
        <v>2</v>
      </c>
      <c r="I331">
        <v>2</v>
      </c>
      <c r="J331" t="str">
        <f t="shared" si="5"/>
        <v/>
      </c>
    </row>
    <row r="332" spans="1:10" x14ac:dyDescent="0.25">
      <c r="A332">
        <v>2020</v>
      </c>
      <c r="B332" t="s">
        <v>632</v>
      </c>
      <c r="C332" t="s">
        <v>182</v>
      </c>
      <c r="D332" t="s">
        <v>762</v>
      </c>
      <c r="E332" t="s">
        <v>183</v>
      </c>
      <c r="F332" t="s">
        <v>637</v>
      </c>
      <c r="G332" t="s">
        <v>638</v>
      </c>
      <c r="H332">
        <v>2</v>
      </c>
      <c r="I332">
        <v>2</v>
      </c>
      <c r="J332" t="str">
        <f t="shared" si="5"/>
        <v/>
      </c>
    </row>
    <row r="333" spans="1:10" x14ac:dyDescent="0.25">
      <c r="A333">
        <v>2020</v>
      </c>
      <c r="B333" t="s">
        <v>632</v>
      </c>
      <c r="C333" t="s">
        <v>182</v>
      </c>
      <c r="D333" t="s">
        <v>762</v>
      </c>
      <c r="E333" t="s">
        <v>183</v>
      </c>
      <c r="F333" t="s">
        <v>634</v>
      </c>
      <c r="G333" t="s">
        <v>635</v>
      </c>
      <c r="H333">
        <v>10</v>
      </c>
      <c r="I333">
        <v>10</v>
      </c>
      <c r="J333" t="str">
        <f t="shared" si="5"/>
        <v/>
      </c>
    </row>
    <row r="334" spans="1:10" x14ac:dyDescent="0.25">
      <c r="A334">
        <v>2020</v>
      </c>
      <c r="B334" t="s">
        <v>632</v>
      </c>
      <c r="C334" t="s">
        <v>184</v>
      </c>
      <c r="D334" t="s">
        <v>763</v>
      </c>
      <c r="E334" t="s">
        <v>185</v>
      </c>
      <c r="F334" t="s">
        <v>637</v>
      </c>
      <c r="G334" t="s">
        <v>638</v>
      </c>
      <c r="H334">
        <v>3</v>
      </c>
      <c r="I334">
        <v>3</v>
      </c>
      <c r="J334" t="str">
        <f t="shared" si="5"/>
        <v/>
      </c>
    </row>
    <row r="335" spans="1:10" x14ac:dyDescent="0.25">
      <c r="A335">
        <v>2020</v>
      </c>
      <c r="B335" t="s">
        <v>632</v>
      </c>
      <c r="C335" t="s">
        <v>184</v>
      </c>
      <c r="D335" t="s">
        <v>763</v>
      </c>
      <c r="E335" t="s">
        <v>185</v>
      </c>
      <c r="F335" t="s">
        <v>634</v>
      </c>
      <c r="G335" t="s">
        <v>635</v>
      </c>
      <c r="H335">
        <v>13</v>
      </c>
      <c r="I335">
        <v>13</v>
      </c>
      <c r="J335" t="str">
        <f t="shared" si="5"/>
        <v/>
      </c>
    </row>
    <row r="336" spans="1:10" x14ac:dyDescent="0.25">
      <c r="A336">
        <v>2020</v>
      </c>
      <c r="B336" t="s">
        <v>632</v>
      </c>
      <c r="C336" t="s">
        <v>186</v>
      </c>
      <c r="D336" t="s">
        <v>764</v>
      </c>
      <c r="E336" t="s">
        <v>187</v>
      </c>
      <c r="F336" t="s">
        <v>637</v>
      </c>
      <c r="G336" t="s">
        <v>638</v>
      </c>
      <c r="H336">
        <v>4</v>
      </c>
      <c r="I336">
        <v>4</v>
      </c>
      <c r="J336" t="str">
        <f t="shared" si="5"/>
        <v/>
      </c>
    </row>
    <row r="337" spans="1:10" x14ac:dyDescent="0.25">
      <c r="A337">
        <v>2020</v>
      </c>
      <c r="B337" t="s">
        <v>632</v>
      </c>
      <c r="C337" t="s">
        <v>186</v>
      </c>
      <c r="D337" t="s">
        <v>764</v>
      </c>
      <c r="E337" t="s">
        <v>187</v>
      </c>
      <c r="F337" t="s">
        <v>634</v>
      </c>
      <c r="G337" t="s">
        <v>635</v>
      </c>
      <c r="H337">
        <v>19</v>
      </c>
      <c r="I337">
        <v>19</v>
      </c>
      <c r="J337" t="str">
        <f t="shared" si="5"/>
        <v/>
      </c>
    </row>
    <row r="338" spans="1:10" x14ac:dyDescent="0.25">
      <c r="A338">
        <v>2020</v>
      </c>
      <c r="B338" t="s">
        <v>632</v>
      </c>
      <c r="C338" t="s">
        <v>186</v>
      </c>
      <c r="D338" t="s">
        <v>764</v>
      </c>
      <c r="E338" t="s">
        <v>187</v>
      </c>
      <c r="F338" t="s">
        <v>641</v>
      </c>
      <c r="G338" t="s">
        <v>638</v>
      </c>
      <c r="H338">
        <v>15</v>
      </c>
      <c r="I338">
        <v>15</v>
      </c>
      <c r="J338" t="str">
        <f t="shared" si="5"/>
        <v/>
      </c>
    </row>
    <row r="339" spans="1:10" x14ac:dyDescent="0.25">
      <c r="A339">
        <v>2020</v>
      </c>
      <c r="B339" t="s">
        <v>632</v>
      </c>
      <c r="C339" t="s">
        <v>188</v>
      </c>
      <c r="D339" t="s">
        <v>765</v>
      </c>
      <c r="E339" t="s">
        <v>189</v>
      </c>
      <c r="F339" t="s">
        <v>634</v>
      </c>
      <c r="G339" t="s">
        <v>635</v>
      </c>
      <c r="H339">
        <v>7</v>
      </c>
      <c r="I339">
        <v>7</v>
      </c>
      <c r="J339" t="str">
        <f t="shared" si="5"/>
        <v/>
      </c>
    </row>
    <row r="340" spans="1:10" x14ac:dyDescent="0.25">
      <c r="A340">
        <v>2020</v>
      </c>
      <c r="B340" t="s">
        <v>632</v>
      </c>
      <c r="C340" t="s">
        <v>190</v>
      </c>
      <c r="D340" t="s">
        <v>766</v>
      </c>
      <c r="E340" t="s">
        <v>191</v>
      </c>
      <c r="F340" t="s">
        <v>637</v>
      </c>
      <c r="G340" t="s">
        <v>638</v>
      </c>
      <c r="H340">
        <v>4</v>
      </c>
      <c r="I340">
        <v>4</v>
      </c>
      <c r="J340" t="str">
        <f t="shared" si="5"/>
        <v/>
      </c>
    </row>
    <row r="341" spans="1:10" x14ac:dyDescent="0.25">
      <c r="A341">
        <v>2020</v>
      </c>
      <c r="B341" t="s">
        <v>632</v>
      </c>
      <c r="C341" t="s">
        <v>190</v>
      </c>
      <c r="D341" t="s">
        <v>766</v>
      </c>
      <c r="E341" t="s">
        <v>191</v>
      </c>
      <c r="F341" t="s">
        <v>634</v>
      </c>
      <c r="G341" t="s">
        <v>635</v>
      </c>
      <c r="H341">
        <v>13</v>
      </c>
      <c r="I341">
        <v>13</v>
      </c>
      <c r="J341" t="str">
        <f t="shared" si="5"/>
        <v/>
      </c>
    </row>
    <row r="342" spans="1:10" x14ac:dyDescent="0.25">
      <c r="A342">
        <v>2020</v>
      </c>
      <c r="B342" t="s">
        <v>632</v>
      </c>
      <c r="C342" t="s">
        <v>190</v>
      </c>
      <c r="D342" t="s">
        <v>766</v>
      </c>
      <c r="E342" t="s">
        <v>191</v>
      </c>
      <c r="F342" t="s">
        <v>641</v>
      </c>
      <c r="G342" t="s">
        <v>638</v>
      </c>
      <c r="H342">
        <v>2</v>
      </c>
      <c r="I342">
        <v>2</v>
      </c>
      <c r="J342" t="str">
        <f t="shared" si="5"/>
        <v/>
      </c>
    </row>
    <row r="343" spans="1:10" x14ac:dyDescent="0.25">
      <c r="A343">
        <v>2020</v>
      </c>
      <c r="B343" t="s">
        <v>632</v>
      </c>
      <c r="C343" t="s">
        <v>192</v>
      </c>
      <c r="D343" t="s">
        <v>767</v>
      </c>
      <c r="E343" t="s">
        <v>193</v>
      </c>
      <c r="F343" t="s">
        <v>637</v>
      </c>
      <c r="G343" t="s">
        <v>638</v>
      </c>
      <c r="H343">
        <v>4</v>
      </c>
      <c r="I343">
        <v>4</v>
      </c>
      <c r="J343" t="str">
        <f t="shared" si="5"/>
        <v/>
      </c>
    </row>
    <row r="344" spans="1:10" x14ac:dyDescent="0.25">
      <c r="A344">
        <v>2020</v>
      </c>
      <c r="B344" t="s">
        <v>632</v>
      </c>
      <c r="C344" t="s">
        <v>192</v>
      </c>
      <c r="D344" t="s">
        <v>767</v>
      </c>
      <c r="E344" t="s">
        <v>193</v>
      </c>
      <c r="F344" t="s">
        <v>634</v>
      </c>
      <c r="G344" t="s">
        <v>635</v>
      </c>
      <c r="H344">
        <v>16</v>
      </c>
      <c r="I344">
        <v>16</v>
      </c>
      <c r="J344" t="str">
        <f t="shared" si="5"/>
        <v/>
      </c>
    </row>
    <row r="345" spans="1:10" x14ac:dyDescent="0.25">
      <c r="A345">
        <v>2020</v>
      </c>
      <c r="B345" t="s">
        <v>632</v>
      </c>
      <c r="C345" t="s">
        <v>192</v>
      </c>
      <c r="D345" t="s">
        <v>767</v>
      </c>
      <c r="E345" t="s">
        <v>193</v>
      </c>
      <c r="F345" t="s">
        <v>641</v>
      </c>
      <c r="G345" t="s">
        <v>638</v>
      </c>
      <c r="H345">
        <v>4</v>
      </c>
      <c r="I345">
        <v>4</v>
      </c>
      <c r="J345" t="str">
        <f t="shared" si="5"/>
        <v/>
      </c>
    </row>
    <row r="346" spans="1:10" x14ac:dyDescent="0.25">
      <c r="A346">
        <v>2020</v>
      </c>
      <c r="B346" t="s">
        <v>632</v>
      </c>
      <c r="C346" t="s">
        <v>192</v>
      </c>
      <c r="D346" t="s">
        <v>768</v>
      </c>
      <c r="E346" t="s">
        <v>194</v>
      </c>
      <c r="F346" t="s">
        <v>637</v>
      </c>
      <c r="G346" t="s">
        <v>638</v>
      </c>
      <c r="H346">
        <v>4</v>
      </c>
      <c r="I346">
        <v>4</v>
      </c>
      <c r="J346" t="str">
        <f t="shared" si="5"/>
        <v/>
      </c>
    </row>
    <row r="347" spans="1:10" x14ac:dyDescent="0.25">
      <c r="A347">
        <v>2020</v>
      </c>
      <c r="B347" t="s">
        <v>632</v>
      </c>
      <c r="C347" t="s">
        <v>192</v>
      </c>
      <c r="D347" t="s">
        <v>768</v>
      </c>
      <c r="E347" t="s">
        <v>194</v>
      </c>
      <c r="F347" t="s">
        <v>634</v>
      </c>
      <c r="G347" t="s">
        <v>635</v>
      </c>
      <c r="H347">
        <v>13</v>
      </c>
      <c r="I347">
        <v>13</v>
      </c>
      <c r="J347" t="str">
        <f t="shared" si="5"/>
        <v/>
      </c>
    </row>
    <row r="348" spans="1:10" x14ac:dyDescent="0.25">
      <c r="A348">
        <v>2020</v>
      </c>
      <c r="B348" t="s">
        <v>632</v>
      </c>
      <c r="C348" t="s">
        <v>192</v>
      </c>
      <c r="D348" t="s">
        <v>768</v>
      </c>
      <c r="E348" t="s">
        <v>194</v>
      </c>
      <c r="F348" t="s">
        <v>641</v>
      </c>
      <c r="G348" t="s">
        <v>638</v>
      </c>
      <c r="H348">
        <v>10</v>
      </c>
      <c r="I348">
        <v>10</v>
      </c>
      <c r="J348" t="str">
        <f t="shared" si="5"/>
        <v/>
      </c>
    </row>
    <row r="349" spans="1:10" x14ac:dyDescent="0.25">
      <c r="A349">
        <v>2020</v>
      </c>
      <c r="B349" t="s">
        <v>632</v>
      </c>
      <c r="C349" t="s">
        <v>192</v>
      </c>
      <c r="D349" t="s">
        <v>769</v>
      </c>
      <c r="E349" t="s">
        <v>770</v>
      </c>
      <c r="F349" t="s">
        <v>648</v>
      </c>
      <c r="G349" t="s">
        <v>635</v>
      </c>
      <c r="H349">
        <v>1</v>
      </c>
      <c r="I349">
        <v>1</v>
      </c>
      <c r="J349" t="str">
        <f t="shared" si="5"/>
        <v/>
      </c>
    </row>
    <row r="350" spans="1:10" x14ac:dyDescent="0.25">
      <c r="A350">
        <v>2020</v>
      </c>
      <c r="B350" t="s">
        <v>632</v>
      </c>
      <c r="C350" t="s">
        <v>771</v>
      </c>
      <c r="D350" t="s">
        <v>772</v>
      </c>
      <c r="E350" t="s">
        <v>195</v>
      </c>
      <c r="F350" t="s">
        <v>637</v>
      </c>
      <c r="G350" t="s">
        <v>638</v>
      </c>
      <c r="H350">
        <v>10</v>
      </c>
      <c r="I350">
        <v>10</v>
      </c>
      <c r="J350" t="str">
        <f t="shared" si="5"/>
        <v/>
      </c>
    </row>
    <row r="351" spans="1:10" x14ac:dyDescent="0.25">
      <c r="A351">
        <v>2020</v>
      </c>
      <c r="B351" t="s">
        <v>632</v>
      </c>
      <c r="C351" t="s">
        <v>771</v>
      </c>
      <c r="D351" t="s">
        <v>772</v>
      </c>
      <c r="E351" t="s">
        <v>195</v>
      </c>
      <c r="F351" t="s">
        <v>634</v>
      </c>
      <c r="G351" t="s">
        <v>635</v>
      </c>
      <c r="H351">
        <v>26</v>
      </c>
      <c r="I351">
        <v>26</v>
      </c>
      <c r="J351" t="str">
        <f t="shared" si="5"/>
        <v/>
      </c>
    </row>
    <row r="352" spans="1:10" x14ac:dyDescent="0.25">
      <c r="A352">
        <v>2020</v>
      </c>
      <c r="B352" t="s">
        <v>632</v>
      </c>
      <c r="C352" t="s">
        <v>771</v>
      </c>
      <c r="D352" t="s">
        <v>772</v>
      </c>
      <c r="E352" t="s">
        <v>195</v>
      </c>
      <c r="F352" t="s">
        <v>641</v>
      </c>
      <c r="G352" t="s">
        <v>638</v>
      </c>
      <c r="H352">
        <v>22</v>
      </c>
      <c r="I352">
        <v>22</v>
      </c>
      <c r="J352" t="str">
        <f t="shared" si="5"/>
        <v/>
      </c>
    </row>
    <row r="353" spans="1:10" x14ac:dyDescent="0.25">
      <c r="A353">
        <v>2020</v>
      </c>
      <c r="B353" t="s">
        <v>632</v>
      </c>
      <c r="C353" t="s">
        <v>771</v>
      </c>
      <c r="D353" t="s">
        <v>773</v>
      </c>
      <c r="E353" t="s">
        <v>196</v>
      </c>
      <c r="F353" t="s">
        <v>641</v>
      </c>
      <c r="G353" t="s">
        <v>638</v>
      </c>
      <c r="H353">
        <v>47</v>
      </c>
      <c r="I353">
        <v>47</v>
      </c>
      <c r="J353" t="str">
        <f t="shared" si="5"/>
        <v/>
      </c>
    </row>
    <row r="354" spans="1:10" x14ac:dyDescent="0.25">
      <c r="A354">
        <v>2020</v>
      </c>
      <c r="B354" t="s">
        <v>632</v>
      </c>
      <c r="C354" t="s">
        <v>771</v>
      </c>
      <c r="D354" t="s">
        <v>773</v>
      </c>
      <c r="E354" t="s">
        <v>196</v>
      </c>
      <c r="F354" t="s">
        <v>641</v>
      </c>
      <c r="G354" t="s">
        <v>640</v>
      </c>
      <c r="H354">
        <v>18</v>
      </c>
      <c r="I354">
        <v>18</v>
      </c>
      <c r="J354" t="str">
        <f t="shared" si="5"/>
        <v/>
      </c>
    </row>
    <row r="355" spans="1:10" x14ac:dyDescent="0.25">
      <c r="A355">
        <v>2020</v>
      </c>
      <c r="B355" t="s">
        <v>632</v>
      </c>
      <c r="C355" t="s">
        <v>771</v>
      </c>
      <c r="D355" t="s">
        <v>773</v>
      </c>
      <c r="E355" t="s">
        <v>196</v>
      </c>
      <c r="F355" t="s">
        <v>648</v>
      </c>
      <c r="G355" t="s">
        <v>635</v>
      </c>
      <c r="H355">
        <v>11</v>
      </c>
      <c r="I355">
        <v>11</v>
      </c>
      <c r="J355" t="str">
        <f t="shared" si="5"/>
        <v/>
      </c>
    </row>
    <row r="356" spans="1:10" x14ac:dyDescent="0.25">
      <c r="A356">
        <v>2020</v>
      </c>
      <c r="B356" t="s">
        <v>632</v>
      </c>
      <c r="C356" t="s">
        <v>771</v>
      </c>
      <c r="D356" t="s">
        <v>774</v>
      </c>
      <c r="E356" t="s">
        <v>198</v>
      </c>
      <c r="F356" t="s">
        <v>637</v>
      </c>
      <c r="G356" t="s">
        <v>638</v>
      </c>
      <c r="H356">
        <v>6</v>
      </c>
      <c r="I356">
        <v>6</v>
      </c>
      <c r="J356" t="str">
        <f t="shared" si="5"/>
        <v/>
      </c>
    </row>
    <row r="357" spans="1:10" x14ac:dyDescent="0.25">
      <c r="A357">
        <v>2020</v>
      </c>
      <c r="B357" t="s">
        <v>632</v>
      </c>
      <c r="C357" t="s">
        <v>771</v>
      </c>
      <c r="D357" t="s">
        <v>774</v>
      </c>
      <c r="E357" t="s">
        <v>198</v>
      </c>
      <c r="F357" t="s">
        <v>634</v>
      </c>
      <c r="G357" t="s">
        <v>635</v>
      </c>
      <c r="H357">
        <v>18</v>
      </c>
      <c r="I357">
        <v>18</v>
      </c>
      <c r="J357" t="str">
        <f t="shared" si="5"/>
        <v/>
      </c>
    </row>
    <row r="358" spans="1:10" x14ac:dyDescent="0.25">
      <c r="A358">
        <v>2020</v>
      </c>
      <c r="B358" t="s">
        <v>632</v>
      </c>
      <c r="C358" t="s">
        <v>771</v>
      </c>
      <c r="D358" t="s">
        <v>774</v>
      </c>
      <c r="E358" t="s">
        <v>198</v>
      </c>
      <c r="F358" t="s">
        <v>641</v>
      </c>
      <c r="G358" t="s">
        <v>638</v>
      </c>
      <c r="H358">
        <v>10</v>
      </c>
      <c r="I358">
        <v>10</v>
      </c>
      <c r="J358" t="str">
        <f t="shared" si="5"/>
        <v/>
      </c>
    </row>
    <row r="359" spans="1:10" x14ac:dyDescent="0.25">
      <c r="A359">
        <v>2020</v>
      </c>
      <c r="B359" t="s">
        <v>632</v>
      </c>
      <c r="C359" t="s">
        <v>771</v>
      </c>
      <c r="D359" t="s">
        <v>775</v>
      </c>
      <c r="E359" t="s">
        <v>199</v>
      </c>
      <c r="F359" t="s">
        <v>637</v>
      </c>
      <c r="G359" t="s">
        <v>638</v>
      </c>
      <c r="H359">
        <v>6</v>
      </c>
      <c r="I359">
        <v>6</v>
      </c>
      <c r="J359" t="str">
        <f t="shared" si="5"/>
        <v/>
      </c>
    </row>
    <row r="360" spans="1:10" x14ac:dyDescent="0.25">
      <c r="A360">
        <v>2020</v>
      </c>
      <c r="B360" t="s">
        <v>632</v>
      </c>
      <c r="C360" t="s">
        <v>771</v>
      </c>
      <c r="D360" t="s">
        <v>775</v>
      </c>
      <c r="E360" t="s">
        <v>199</v>
      </c>
      <c r="F360" t="s">
        <v>634</v>
      </c>
      <c r="G360" t="s">
        <v>635</v>
      </c>
      <c r="H360">
        <v>23</v>
      </c>
      <c r="I360">
        <v>23</v>
      </c>
      <c r="J360" t="str">
        <f t="shared" si="5"/>
        <v/>
      </c>
    </row>
    <row r="361" spans="1:10" x14ac:dyDescent="0.25">
      <c r="A361">
        <v>2020</v>
      </c>
      <c r="B361" t="s">
        <v>632</v>
      </c>
      <c r="C361" t="s">
        <v>771</v>
      </c>
      <c r="D361" t="s">
        <v>775</v>
      </c>
      <c r="E361" t="s">
        <v>199</v>
      </c>
      <c r="F361" t="s">
        <v>641</v>
      </c>
      <c r="G361" t="s">
        <v>638</v>
      </c>
      <c r="H361">
        <v>2</v>
      </c>
      <c r="I361">
        <v>2</v>
      </c>
      <c r="J361" t="str">
        <f t="shared" si="5"/>
        <v/>
      </c>
    </row>
    <row r="362" spans="1:10" x14ac:dyDescent="0.25">
      <c r="A362">
        <v>2020</v>
      </c>
      <c r="B362" t="s">
        <v>632</v>
      </c>
      <c r="C362" t="s">
        <v>771</v>
      </c>
      <c r="D362" t="s">
        <v>776</v>
      </c>
      <c r="E362" t="s">
        <v>200</v>
      </c>
      <c r="F362" t="s">
        <v>637</v>
      </c>
      <c r="G362" t="s">
        <v>638</v>
      </c>
      <c r="H362">
        <v>8</v>
      </c>
      <c r="I362">
        <v>8</v>
      </c>
      <c r="J362" t="str">
        <f t="shared" si="5"/>
        <v/>
      </c>
    </row>
    <row r="363" spans="1:10" x14ac:dyDescent="0.25">
      <c r="A363">
        <v>2020</v>
      </c>
      <c r="B363" t="s">
        <v>632</v>
      </c>
      <c r="C363" t="s">
        <v>771</v>
      </c>
      <c r="D363" t="s">
        <v>776</v>
      </c>
      <c r="E363" t="s">
        <v>200</v>
      </c>
      <c r="F363" t="s">
        <v>637</v>
      </c>
      <c r="G363" t="s">
        <v>640</v>
      </c>
      <c r="H363">
        <v>2</v>
      </c>
      <c r="I363">
        <v>2</v>
      </c>
      <c r="J363" t="str">
        <f t="shared" si="5"/>
        <v/>
      </c>
    </row>
    <row r="364" spans="1:10" x14ac:dyDescent="0.25">
      <c r="A364">
        <v>2020</v>
      </c>
      <c r="B364" t="s">
        <v>632</v>
      </c>
      <c r="C364" t="s">
        <v>771</v>
      </c>
      <c r="D364" t="s">
        <v>776</v>
      </c>
      <c r="E364" t="s">
        <v>200</v>
      </c>
      <c r="F364" t="s">
        <v>634</v>
      </c>
      <c r="G364" t="s">
        <v>635</v>
      </c>
      <c r="H364">
        <v>26</v>
      </c>
      <c r="I364">
        <v>26</v>
      </c>
      <c r="J364" t="str">
        <f t="shared" si="5"/>
        <v/>
      </c>
    </row>
    <row r="365" spans="1:10" x14ac:dyDescent="0.25">
      <c r="A365">
        <v>2020</v>
      </c>
      <c r="B365" t="s">
        <v>632</v>
      </c>
      <c r="C365" t="s">
        <v>771</v>
      </c>
      <c r="D365" t="s">
        <v>776</v>
      </c>
      <c r="E365" t="s">
        <v>200</v>
      </c>
      <c r="F365" t="s">
        <v>641</v>
      </c>
      <c r="G365" t="s">
        <v>638</v>
      </c>
      <c r="H365">
        <v>4</v>
      </c>
      <c r="I365">
        <v>4</v>
      </c>
      <c r="J365" t="str">
        <f t="shared" si="5"/>
        <v/>
      </c>
    </row>
    <row r="366" spans="1:10" x14ac:dyDescent="0.25">
      <c r="A366">
        <v>2020</v>
      </c>
      <c r="B366" t="s">
        <v>632</v>
      </c>
      <c r="C366" t="s">
        <v>202</v>
      </c>
      <c r="D366" t="s">
        <v>777</v>
      </c>
      <c r="E366" t="s">
        <v>203</v>
      </c>
      <c r="F366" t="s">
        <v>637</v>
      </c>
      <c r="G366" t="s">
        <v>638</v>
      </c>
      <c r="H366">
        <v>5</v>
      </c>
      <c r="I366">
        <v>5</v>
      </c>
      <c r="J366" t="str">
        <f t="shared" si="5"/>
        <v/>
      </c>
    </row>
    <row r="367" spans="1:10" x14ac:dyDescent="0.25">
      <c r="A367">
        <v>2020</v>
      </c>
      <c r="B367" t="s">
        <v>632</v>
      </c>
      <c r="C367" t="s">
        <v>202</v>
      </c>
      <c r="D367" t="s">
        <v>777</v>
      </c>
      <c r="E367" t="s">
        <v>203</v>
      </c>
      <c r="F367" t="s">
        <v>634</v>
      </c>
      <c r="G367" t="s">
        <v>635</v>
      </c>
      <c r="H367">
        <v>25</v>
      </c>
      <c r="I367">
        <v>25</v>
      </c>
      <c r="J367" t="str">
        <f t="shared" si="5"/>
        <v/>
      </c>
    </row>
    <row r="368" spans="1:10" x14ac:dyDescent="0.25">
      <c r="A368">
        <v>2020</v>
      </c>
      <c r="B368" t="s">
        <v>632</v>
      </c>
      <c r="C368" t="s">
        <v>202</v>
      </c>
      <c r="D368" t="s">
        <v>777</v>
      </c>
      <c r="E368" t="s">
        <v>203</v>
      </c>
      <c r="F368" t="s">
        <v>641</v>
      </c>
      <c r="G368" t="s">
        <v>638</v>
      </c>
      <c r="H368">
        <v>18</v>
      </c>
      <c r="I368">
        <v>18</v>
      </c>
      <c r="J368" t="str">
        <f t="shared" si="5"/>
        <v/>
      </c>
    </row>
    <row r="369" spans="1:10" x14ac:dyDescent="0.25">
      <c r="A369">
        <v>2020</v>
      </c>
      <c r="B369" t="s">
        <v>632</v>
      </c>
      <c r="C369" t="s">
        <v>202</v>
      </c>
      <c r="D369" t="s">
        <v>778</v>
      </c>
      <c r="E369" t="s">
        <v>204</v>
      </c>
      <c r="F369" t="s">
        <v>637</v>
      </c>
      <c r="G369" t="s">
        <v>638</v>
      </c>
      <c r="H369">
        <v>6</v>
      </c>
      <c r="I369">
        <v>6</v>
      </c>
      <c r="J369" t="str">
        <f t="shared" si="5"/>
        <v/>
      </c>
    </row>
    <row r="370" spans="1:10" x14ac:dyDescent="0.25">
      <c r="A370">
        <v>2020</v>
      </c>
      <c r="B370" t="s">
        <v>632</v>
      </c>
      <c r="C370" t="s">
        <v>202</v>
      </c>
      <c r="D370" t="s">
        <v>778</v>
      </c>
      <c r="E370" t="s">
        <v>204</v>
      </c>
      <c r="F370" t="s">
        <v>634</v>
      </c>
      <c r="G370" t="s">
        <v>635</v>
      </c>
      <c r="H370">
        <v>19</v>
      </c>
      <c r="I370">
        <v>19</v>
      </c>
      <c r="J370" t="str">
        <f t="shared" si="5"/>
        <v/>
      </c>
    </row>
    <row r="371" spans="1:10" x14ac:dyDescent="0.25">
      <c r="A371">
        <v>2020</v>
      </c>
      <c r="B371" t="s">
        <v>632</v>
      </c>
      <c r="C371" t="s">
        <v>202</v>
      </c>
      <c r="D371" t="s">
        <v>778</v>
      </c>
      <c r="E371" t="s">
        <v>204</v>
      </c>
      <c r="F371" t="s">
        <v>641</v>
      </c>
      <c r="G371" t="s">
        <v>638</v>
      </c>
      <c r="H371">
        <v>2</v>
      </c>
      <c r="I371">
        <v>2</v>
      </c>
      <c r="J371" t="str">
        <f t="shared" si="5"/>
        <v/>
      </c>
    </row>
    <row r="372" spans="1:10" x14ac:dyDescent="0.25">
      <c r="A372">
        <v>2020</v>
      </c>
      <c r="B372" t="s">
        <v>632</v>
      </c>
      <c r="C372" t="s">
        <v>205</v>
      </c>
      <c r="D372" t="s">
        <v>779</v>
      </c>
      <c r="E372" t="s">
        <v>206</v>
      </c>
      <c r="F372" t="s">
        <v>637</v>
      </c>
      <c r="G372" t="s">
        <v>638</v>
      </c>
      <c r="H372">
        <v>4</v>
      </c>
      <c r="I372">
        <v>4</v>
      </c>
      <c r="J372" t="str">
        <f t="shared" si="5"/>
        <v/>
      </c>
    </row>
    <row r="373" spans="1:10" x14ac:dyDescent="0.25">
      <c r="A373">
        <v>2020</v>
      </c>
      <c r="B373" t="s">
        <v>632</v>
      </c>
      <c r="C373" t="s">
        <v>205</v>
      </c>
      <c r="D373" t="s">
        <v>779</v>
      </c>
      <c r="E373" t="s">
        <v>206</v>
      </c>
      <c r="F373" t="s">
        <v>634</v>
      </c>
      <c r="G373" t="s">
        <v>635</v>
      </c>
      <c r="H373">
        <v>17</v>
      </c>
      <c r="I373">
        <v>17</v>
      </c>
      <c r="J373" t="str">
        <f t="shared" si="5"/>
        <v/>
      </c>
    </row>
    <row r="374" spans="1:10" x14ac:dyDescent="0.25">
      <c r="A374">
        <v>2020</v>
      </c>
      <c r="B374" t="s">
        <v>632</v>
      </c>
      <c r="C374" t="s">
        <v>205</v>
      </c>
      <c r="D374" t="s">
        <v>779</v>
      </c>
      <c r="E374" t="s">
        <v>206</v>
      </c>
      <c r="F374" t="s">
        <v>641</v>
      </c>
      <c r="G374" t="s">
        <v>638</v>
      </c>
      <c r="H374">
        <v>4</v>
      </c>
      <c r="I374">
        <v>4</v>
      </c>
      <c r="J374" t="str">
        <f t="shared" si="5"/>
        <v/>
      </c>
    </row>
    <row r="375" spans="1:10" x14ac:dyDescent="0.25">
      <c r="A375">
        <v>2020</v>
      </c>
      <c r="B375" t="s">
        <v>632</v>
      </c>
      <c r="C375" t="s">
        <v>207</v>
      </c>
      <c r="D375" t="s">
        <v>780</v>
      </c>
      <c r="E375" t="s">
        <v>208</v>
      </c>
      <c r="F375" t="s">
        <v>637</v>
      </c>
      <c r="G375" t="s">
        <v>638</v>
      </c>
      <c r="H375">
        <v>5</v>
      </c>
      <c r="I375">
        <v>5</v>
      </c>
      <c r="J375" t="str">
        <f t="shared" si="5"/>
        <v/>
      </c>
    </row>
    <row r="376" spans="1:10" x14ac:dyDescent="0.25">
      <c r="A376">
        <v>2020</v>
      </c>
      <c r="B376" t="s">
        <v>632</v>
      </c>
      <c r="C376" t="s">
        <v>207</v>
      </c>
      <c r="D376" t="s">
        <v>780</v>
      </c>
      <c r="E376" t="s">
        <v>208</v>
      </c>
      <c r="F376" t="s">
        <v>634</v>
      </c>
      <c r="G376" t="s">
        <v>635</v>
      </c>
      <c r="H376">
        <v>17</v>
      </c>
      <c r="I376">
        <v>17</v>
      </c>
      <c r="J376" t="str">
        <f t="shared" si="5"/>
        <v/>
      </c>
    </row>
    <row r="377" spans="1:10" x14ac:dyDescent="0.25">
      <c r="A377">
        <v>2020</v>
      </c>
      <c r="B377" t="s">
        <v>632</v>
      </c>
      <c r="C377" t="s">
        <v>207</v>
      </c>
      <c r="D377" t="s">
        <v>780</v>
      </c>
      <c r="E377" t="s">
        <v>208</v>
      </c>
      <c r="F377" t="s">
        <v>641</v>
      </c>
      <c r="G377" t="s">
        <v>638</v>
      </c>
      <c r="H377">
        <v>2</v>
      </c>
      <c r="I377">
        <v>2</v>
      </c>
      <c r="J377" t="str">
        <f t="shared" si="5"/>
        <v/>
      </c>
    </row>
    <row r="378" spans="1:10" x14ac:dyDescent="0.25">
      <c r="A378">
        <v>2020</v>
      </c>
      <c r="B378" t="s">
        <v>632</v>
      </c>
      <c r="C378" t="s">
        <v>210</v>
      </c>
      <c r="D378" t="s">
        <v>781</v>
      </c>
      <c r="E378" t="s">
        <v>211</v>
      </c>
      <c r="F378" t="s">
        <v>637</v>
      </c>
      <c r="G378" t="s">
        <v>638</v>
      </c>
      <c r="H378">
        <v>4</v>
      </c>
      <c r="I378">
        <v>4</v>
      </c>
      <c r="J378" t="str">
        <f t="shared" si="5"/>
        <v/>
      </c>
    </row>
    <row r="379" spans="1:10" x14ac:dyDescent="0.25">
      <c r="A379">
        <v>2020</v>
      </c>
      <c r="B379" t="s">
        <v>632</v>
      </c>
      <c r="C379" t="s">
        <v>210</v>
      </c>
      <c r="D379" t="s">
        <v>781</v>
      </c>
      <c r="E379" t="s">
        <v>211</v>
      </c>
      <c r="F379" t="s">
        <v>637</v>
      </c>
      <c r="G379" t="s">
        <v>640</v>
      </c>
      <c r="H379">
        <v>2</v>
      </c>
      <c r="I379">
        <v>2</v>
      </c>
      <c r="J379" t="str">
        <f t="shared" si="5"/>
        <v/>
      </c>
    </row>
    <row r="380" spans="1:10" x14ac:dyDescent="0.25">
      <c r="A380">
        <v>2020</v>
      </c>
      <c r="B380" t="s">
        <v>632</v>
      </c>
      <c r="C380" t="s">
        <v>210</v>
      </c>
      <c r="D380" t="s">
        <v>781</v>
      </c>
      <c r="E380" t="s">
        <v>211</v>
      </c>
      <c r="F380" t="s">
        <v>634</v>
      </c>
      <c r="G380" t="s">
        <v>635</v>
      </c>
      <c r="H380">
        <v>15</v>
      </c>
      <c r="I380">
        <v>15</v>
      </c>
      <c r="J380" t="str">
        <f t="shared" si="5"/>
        <v/>
      </c>
    </row>
    <row r="381" spans="1:10" x14ac:dyDescent="0.25">
      <c r="A381">
        <v>2020</v>
      </c>
      <c r="B381" t="s">
        <v>632</v>
      </c>
      <c r="C381" t="s">
        <v>210</v>
      </c>
      <c r="D381" t="s">
        <v>781</v>
      </c>
      <c r="E381" t="s">
        <v>211</v>
      </c>
      <c r="F381" t="s">
        <v>641</v>
      </c>
      <c r="G381" t="s">
        <v>638</v>
      </c>
      <c r="H381">
        <v>16</v>
      </c>
      <c r="I381">
        <v>16</v>
      </c>
      <c r="J381" t="str">
        <f t="shared" si="5"/>
        <v/>
      </c>
    </row>
    <row r="382" spans="1:10" x14ac:dyDescent="0.25">
      <c r="A382">
        <v>2020</v>
      </c>
      <c r="B382" t="s">
        <v>632</v>
      </c>
      <c r="C382" t="s">
        <v>210</v>
      </c>
      <c r="D382" t="s">
        <v>781</v>
      </c>
      <c r="E382" t="s">
        <v>211</v>
      </c>
      <c r="F382" t="s">
        <v>641</v>
      </c>
      <c r="G382" t="s">
        <v>640</v>
      </c>
      <c r="H382">
        <v>2</v>
      </c>
      <c r="I382">
        <v>2</v>
      </c>
      <c r="J382" t="str">
        <f t="shared" si="5"/>
        <v/>
      </c>
    </row>
    <row r="383" spans="1:10" x14ac:dyDescent="0.25">
      <c r="A383">
        <v>2020</v>
      </c>
      <c r="B383" t="s">
        <v>632</v>
      </c>
      <c r="C383" t="s">
        <v>210</v>
      </c>
      <c r="D383" t="s">
        <v>782</v>
      </c>
      <c r="E383" t="s">
        <v>212</v>
      </c>
      <c r="F383" t="s">
        <v>637</v>
      </c>
      <c r="G383" t="s">
        <v>638</v>
      </c>
      <c r="H383">
        <v>4</v>
      </c>
      <c r="I383">
        <v>4</v>
      </c>
      <c r="J383" t="str">
        <f t="shared" si="5"/>
        <v/>
      </c>
    </row>
    <row r="384" spans="1:10" x14ac:dyDescent="0.25">
      <c r="A384">
        <v>2020</v>
      </c>
      <c r="B384" t="s">
        <v>632</v>
      </c>
      <c r="C384" t="s">
        <v>210</v>
      </c>
      <c r="D384" t="s">
        <v>782</v>
      </c>
      <c r="E384" t="s">
        <v>212</v>
      </c>
      <c r="F384" t="s">
        <v>634</v>
      </c>
      <c r="G384" t="s">
        <v>635</v>
      </c>
      <c r="H384">
        <v>20</v>
      </c>
      <c r="I384">
        <v>20</v>
      </c>
      <c r="J384" t="str">
        <f t="shared" si="5"/>
        <v/>
      </c>
    </row>
    <row r="385" spans="1:10" x14ac:dyDescent="0.25">
      <c r="A385">
        <v>2020</v>
      </c>
      <c r="B385" t="s">
        <v>632</v>
      </c>
      <c r="C385" t="s">
        <v>210</v>
      </c>
      <c r="D385" t="s">
        <v>782</v>
      </c>
      <c r="E385" t="s">
        <v>212</v>
      </c>
      <c r="F385" t="s">
        <v>641</v>
      </c>
      <c r="G385" t="s">
        <v>638</v>
      </c>
      <c r="H385">
        <v>9</v>
      </c>
      <c r="I385">
        <v>9</v>
      </c>
      <c r="J385" t="str">
        <f t="shared" si="5"/>
        <v/>
      </c>
    </row>
    <row r="386" spans="1:10" x14ac:dyDescent="0.25">
      <c r="A386">
        <v>2020</v>
      </c>
      <c r="B386" t="s">
        <v>632</v>
      </c>
      <c r="C386" t="s">
        <v>210</v>
      </c>
      <c r="D386" t="s">
        <v>783</v>
      </c>
      <c r="E386" t="s">
        <v>22</v>
      </c>
      <c r="F386" t="s">
        <v>637</v>
      </c>
      <c r="G386" t="s">
        <v>638</v>
      </c>
      <c r="H386">
        <v>4</v>
      </c>
      <c r="I386">
        <v>4</v>
      </c>
      <c r="J386" t="str">
        <f t="shared" si="5"/>
        <v/>
      </c>
    </row>
    <row r="387" spans="1:10" x14ac:dyDescent="0.25">
      <c r="A387">
        <v>2020</v>
      </c>
      <c r="B387" t="s">
        <v>632</v>
      </c>
      <c r="C387" t="s">
        <v>210</v>
      </c>
      <c r="D387" t="s">
        <v>783</v>
      </c>
      <c r="E387" t="s">
        <v>22</v>
      </c>
      <c r="F387" t="s">
        <v>634</v>
      </c>
      <c r="G387" t="s">
        <v>635</v>
      </c>
      <c r="H387">
        <v>21</v>
      </c>
      <c r="I387">
        <v>21</v>
      </c>
      <c r="J387" t="str">
        <f t="shared" ref="J387:J450" si="6">IF(H387=I387,"","warning")</f>
        <v/>
      </c>
    </row>
    <row r="388" spans="1:10" x14ac:dyDescent="0.25">
      <c r="A388">
        <v>2020</v>
      </c>
      <c r="B388" t="s">
        <v>632</v>
      </c>
      <c r="C388" t="s">
        <v>210</v>
      </c>
      <c r="D388" t="s">
        <v>783</v>
      </c>
      <c r="E388" t="s">
        <v>22</v>
      </c>
      <c r="F388" t="s">
        <v>641</v>
      </c>
      <c r="G388" t="s">
        <v>638</v>
      </c>
      <c r="H388">
        <v>8</v>
      </c>
      <c r="I388">
        <v>8</v>
      </c>
      <c r="J388" t="str">
        <f t="shared" si="6"/>
        <v/>
      </c>
    </row>
    <row r="389" spans="1:10" x14ac:dyDescent="0.25">
      <c r="A389">
        <v>2020</v>
      </c>
      <c r="B389" t="s">
        <v>632</v>
      </c>
      <c r="C389" t="s">
        <v>210</v>
      </c>
      <c r="D389" t="s">
        <v>784</v>
      </c>
      <c r="E389" t="s">
        <v>213</v>
      </c>
      <c r="F389" t="s">
        <v>637</v>
      </c>
      <c r="G389" t="s">
        <v>638</v>
      </c>
      <c r="H389">
        <v>8</v>
      </c>
      <c r="I389">
        <v>8</v>
      </c>
      <c r="J389" t="str">
        <f t="shared" si="6"/>
        <v/>
      </c>
    </row>
    <row r="390" spans="1:10" x14ac:dyDescent="0.25">
      <c r="A390">
        <v>2020</v>
      </c>
      <c r="B390" t="s">
        <v>632</v>
      </c>
      <c r="C390" t="s">
        <v>210</v>
      </c>
      <c r="D390" t="s">
        <v>784</v>
      </c>
      <c r="E390" t="s">
        <v>213</v>
      </c>
      <c r="F390" t="s">
        <v>634</v>
      </c>
      <c r="G390" t="s">
        <v>635</v>
      </c>
      <c r="H390">
        <v>25</v>
      </c>
      <c r="I390">
        <v>25</v>
      </c>
      <c r="J390" t="str">
        <f t="shared" si="6"/>
        <v/>
      </c>
    </row>
    <row r="391" spans="1:10" x14ac:dyDescent="0.25">
      <c r="A391">
        <v>2020</v>
      </c>
      <c r="B391" t="s">
        <v>632</v>
      </c>
      <c r="C391" t="s">
        <v>210</v>
      </c>
      <c r="D391" t="s">
        <v>784</v>
      </c>
      <c r="E391" t="s">
        <v>213</v>
      </c>
      <c r="F391" t="s">
        <v>641</v>
      </c>
      <c r="G391" t="s">
        <v>638</v>
      </c>
      <c r="H391">
        <v>2</v>
      </c>
      <c r="I391">
        <v>2</v>
      </c>
      <c r="J391" t="str">
        <f t="shared" si="6"/>
        <v/>
      </c>
    </row>
    <row r="392" spans="1:10" x14ac:dyDescent="0.25">
      <c r="A392">
        <v>2020</v>
      </c>
      <c r="B392" t="s">
        <v>632</v>
      </c>
      <c r="C392" t="s">
        <v>210</v>
      </c>
      <c r="D392" t="s">
        <v>785</v>
      </c>
      <c r="E392" t="s">
        <v>214</v>
      </c>
      <c r="F392" t="s">
        <v>637</v>
      </c>
      <c r="G392" t="s">
        <v>638</v>
      </c>
      <c r="H392">
        <v>6</v>
      </c>
      <c r="I392">
        <v>6</v>
      </c>
      <c r="J392" t="str">
        <f t="shared" si="6"/>
        <v/>
      </c>
    </row>
    <row r="393" spans="1:10" x14ac:dyDescent="0.25">
      <c r="A393">
        <v>2020</v>
      </c>
      <c r="B393" t="s">
        <v>632</v>
      </c>
      <c r="C393" t="s">
        <v>210</v>
      </c>
      <c r="D393" t="s">
        <v>785</v>
      </c>
      <c r="E393" t="s">
        <v>214</v>
      </c>
      <c r="F393" t="s">
        <v>634</v>
      </c>
      <c r="G393" t="s">
        <v>635</v>
      </c>
      <c r="H393">
        <v>23</v>
      </c>
      <c r="I393">
        <v>23</v>
      </c>
      <c r="J393" t="str">
        <f t="shared" si="6"/>
        <v/>
      </c>
    </row>
    <row r="394" spans="1:10" x14ac:dyDescent="0.25">
      <c r="A394">
        <v>2020</v>
      </c>
      <c r="B394" t="s">
        <v>632</v>
      </c>
      <c r="C394" t="s">
        <v>210</v>
      </c>
      <c r="D394" t="s">
        <v>785</v>
      </c>
      <c r="E394" t="s">
        <v>214</v>
      </c>
      <c r="F394" t="s">
        <v>641</v>
      </c>
      <c r="G394" t="s">
        <v>638</v>
      </c>
      <c r="H394">
        <v>4</v>
      </c>
      <c r="I394">
        <v>4</v>
      </c>
      <c r="J394" t="str">
        <f t="shared" si="6"/>
        <v/>
      </c>
    </row>
    <row r="395" spans="1:10" x14ac:dyDescent="0.25">
      <c r="A395">
        <v>2020</v>
      </c>
      <c r="B395" t="s">
        <v>632</v>
      </c>
      <c r="C395" t="s">
        <v>210</v>
      </c>
      <c r="D395" t="s">
        <v>785</v>
      </c>
      <c r="E395" t="s">
        <v>214</v>
      </c>
      <c r="F395" t="s">
        <v>648</v>
      </c>
      <c r="G395" t="s">
        <v>635</v>
      </c>
      <c r="H395">
        <v>1</v>
      </c>
      <c r="I395">
        <v>1</v>
      </c>
      <c r="J395" t="str">
        <f t="shared" si="6"/>
        <v/>
      </c>
    </row>
    <row r="396" spans="1:10" x14ac:dyDescent="0.25">
      <c r="A396">
        <v>2020</v>
      </c>
      <c r="B396" t="s">
        <v>632</v>
      </c>
      <c r="C396" t="s">
        <v>215</v>
      </c>
      <c r="D396" t="s">
        <v>786</v>
      </c>
      <c r="E396" t="s">
        <v>216</v>
      </c>
      <c r="F396" t="s">
        <v>637</v>
      </c>
      <c r="G396" t="s">
        <v>638</v>
      </c>
      <c r="H396">
        <v>5</v>
      </c>
      <c r="I396">
        <v>5</v>
      </c>
      <c r="J396" t="str">
        <f t="shared" si="6"/>
        <v/>
      </c>
    </row>
    <row r="397" spans="1:10" x14ac:dyDescent="0.25">
      <c r="A397">
        <v>2020</v>
      </c>
      <c r="B397" t="s">
        <v>632</v>
      </c>
      <c r="C397" t="s">
        <v>215</v>
      </c>
      <c r="D397" t="s">
        <v>786</v>
      </c>
      <c r="E397" t="s">
        <v>216</v>
      </c>
      <c r="F397" t="s">
        <v>634</v>
      </c>
      <c r="G397" t="s">
        <v>635</v>
      </c>
      <c r="H397">
        <v>15</v>
      </c>
      <c r="I397">
        <v>15</v>
      </c>
      <c r="J397" t="str">
        <f t="shared" si="6"/>
        <v/>
      </c>
    </row>
    <row r="398" spans="1:10" x14ac:dyDescent="0.25">
      <c r="A398">
        <v>2020</v>
      </c>
      <c r="B398" t="s">
        <v>632</v>
      </c>
      <c r="C398" t="s">
        <v>215</v>
      </c>
      <c r="D398" t="s">
        <v>786</v>
      </c>
      <c r="E398" t="s">
        <v>216</v>
      </c>
      <c r="F398" t="s">
        <v>641</v>
      </c>
      <c r="G398" t="s">
        <v>638</v>
      </c>
      <c r="H398">
        <v>23</v>
      </c>
      <c r="I398">
        <v>23</v>
      </c>
      <c r="J398" t="str">
        <f t="shared" si="6"/>
        <v/>
      </c>
    </row>
    <row r="399" spans="1:10" x14ac:dyDescent="0.25">
      <c r="A399">
        <v>2020</v>
      </c>
      <c r="B399" t="s">
        <v>632</v>
      </c>
      <c r="C399" t="s">
        <v>215</v>
      </c>
      <c r="D399" t="s">
        <v>787</v>
      </c>
      <c r="E399" t="s">
        <v>217</v>
      </c>
      <c r="F399" t="s">
        <v>637</v>
      </c>
      <c r="G399" t="s">
        <v>638</v>
      </c>
      <c r="H399">
        <v>4</v>
      </c>
      <c r="I399">
        <v>4</v>
      </c>
      <c r="J399" t="str">
        <f t="shared" si="6"/>
        <v/>
      </c>
    </row>
    <row r="400" spans="1:10" x14ac:dyDescent="0.25">
      <c r="A400">
        <v>2020</v>
      </c>
      <c r="B400" t="s">
        <v>632</v>
      </c>
      <c r="C400" t="s">
        <v>215</v>
      </c>
      <c r="D400" t="s">
        <v>787</v>
      </c>
      <c r="E400" t="s">
        <v>217</v>
      </c>
      <c r="F400" t="s">
        <v>634</v>
      </c>
      <c r="G400" t="s">
        <v>635</v>
      </c>
      <c r="H400">
        <v>22</v>
      </c>
      <c r="I400">
        <v>22</v>
      </c>
      <c r="J400" t="str">
        <f t="shared" si="6"/>
        <v/>
      </c>
    </row>
    <row r="401" spans="1:10" x14ac:dyDescent="0.25">
      <c r="A401">
        <v>2020</v>
      </c>
      <c r="B401" t="s">
        <v>632</v>
      </c>
      <c r="C401" t="s">
        <v>215</v>
      </c>
      <c r="D401" t="s">
        <v>787</v>
      </c>
      <c r="E401" t="s">
        <v>217</v>
      </c>
      <c r="F401" t="s">
        <v>641</v>
      </c>
      <c r="G401" t="s">
        <v>638</v>
      </c>
      <c r="H401">
        <v>15</v>
      </c>
      <c r="I401">
        <v>15</v>
      </c>
      <c r="J401" t="str">
        <f t="shared" si="6"/>
        <v/>
      </c>
    </row>
    <row r="402" spans="1:10" x14ac:dyDescent="0.25">
      <c r="A402">
        <v>2020</v>
      </c>
      <c r="B402" t="s">
        <v>632</v>
      </c>
      <c r="C402" t="s">
        <v>215</v>
      </c>
      <c r="D402" t="s">
        <v>788</v>
      </c>
      <c r="E402" t="s">
        <v>789</v>
      </c>
      <c r="F402" t="s">
        <v>648</v>
      </c>
      <c r="G402" t="s">
        <v>635</v>
      </c>
      <c r="H402">
        <v>1</v>
      </c>
      <c r="I402">
        <v>1</v>
      </c>
      <c r="J402" t="str">
        <f t="shared" si="6"/>
        <v/>
      </c>
    </row>
    <row r="403" spans="1:10" x14ac:dyDescent="0.25">
      <c r="A403">
        <v>2020</v>
      </c>
      <c r="B403" t="s">
        <v>632</v>
      </c>
      <c r="C403" t="s">
        <v>215</v>
      </c>
      <c r="D403" t="s">
        <v>790</v>
      </c>
      <c r="E403" t="s">
        <v>218</v>
      </c>
      <c r="F403" t="s">
        <v>637</v>
      </c>
      <c r="G403" t="s">
        <v>638</v>
      </c>
      <c r="H403">
        <v>4</v>
      </c>
      <c r="I403">
        <v>4</v>
      </c>
      <c r="J403" t="str">
        <f t="shared" si="6"/>
        <v/>
      </c>
    </row>
    <row r="404" spans="1:10" x14ac:dyDescent="0.25">
      <c r="A404">
        <v>2020</v>
      </c>
      <c r="B404" t="s">
        <v>632</v>
      </c>
      <c r="C404" t="s">
        <v>215</v>
      </c>
      <c r="D404" t="s">
        <v>790</v>
      </c>
      <c r="E404" t="s">
        <v>218</v>
      </c>
      <c r="F404" t="s">
        <v>634</v>
      </c>
      <c r="G404" t="s">
        <v>635</v>
      </c>
      <c r="H404">
        <v>18</v>
      </c>
      <c r="I404">
        <v>18</v>
      </c>
      <c r="J404" t="str">
        <f t="shared" si="6"/>
        <v/>
      </c>
    </row>
    <row r="405" spans="1:10" x14ac:dyDescent="0.25">
      <c r="A405">
        <v>2020</v>
      </c>
      <c r="B405" t="s">
        <v>632</v>
      </c>
      <c r="C405" t="s">
        <v>215</v>
      </c>
      <c r="D405" t="s">
        <v>790</v>
      </c>
      <c r="E405" t="s">
        <v>218</v>
      </c>
      <c r="F405" t="s">
        <v>641</v>
      </c>
      <c r="G405" t="s">
        <v>638</v>
      </c>
      <c r="H405">
        <v>2</v>
      </c>
      <c r="I405">
        <v>2</v>
      </c>
      <c r="J405" t="str">
        <f t="shared" si="6"/>
        <v/>
      </c>
    </row>
    <row r="406" spans="1:10" x14ac:dyDescent="0.25">
      <c r="A406">
        <v>2020</v>
      </c>
      <c r="B406" t="s">
        <v>632</v>
      </c>
      <c r="C406" t="s">
        <v>219</v>
      </c>
      <c r="D406" t="s">
        <v>791</v>
      </c>
      <c r="E406" t="s">
        <v>220</v>
      </c>
      <c r="F406" t="s">
        <v>637</v>
      </c>
      <c r="G406" t="s">
        <v>638</v>
      </c>
      <c r="H406">
        <v>4</v>
      </c>
      <c r="I406">
        <v>4</v>
      </c>
      <c r="J406" t="str">
        <f t="shared" si="6"/>
        <v/>
      </c>
    </row>
    <row r="407" spans="1:10" x14ac:dyDescent="0.25">
      <c r="A407">
        <v>2020</v>
      </c>
      <c r="B407" t="s">
        <v>632</v>
      </c>
      <c r="C407" t="s">
        <v>219</v>
      </c>
      <c r="D407" t="s">
        <v>791</v>
      </c>
      <c r="E407" t="s">
        <v>220</v>
      </c>
      <c r="F407" t="s">
        <v>637</v>
      </c>
      <c r="G407" t="s">
        <v>640</v>
      </c>
      <c r="H407">
        <v>2</v>
      </c>
      <c r="I407">
        <v>2</v>
      </c>
      <c r="J407" t="str">
        <f t="shared" si="6"/>
        <v/>
      </c>
    </row>
    <row r="408" spans="1:10" x14ac:dyDescent="0.25">
      <c r="A408">
        <v>2020</v>
      </c>
      <c r="B408" t="s">
        <v>632</v>
      </c>
      <c r="C408" t="s">
        <v>219</v>
      </c>
      <c r="D408" t="s">
        <v>791</v>
      </c>
      <c r="E408" t="s">
        <v>220</v>
      </c>
      <c r="F408" t="s">
        <v>634</v>
      </c>
      <c r="G408" t="s">
        <v>635</v>
      </c>
      <c r="H408">
        <v>16</v>
      </c>
      <c r="I408">
        <v>16</v>
      </c>
      <c r="J408" t="str">
        <f t="shared" si="6"/>
        <v/>
      </c>
    </row>
    <row r="409" spans="1:10" x14ac:dyDescent="0.25">
      <c r="A409">
        <v>2020</v>
      </c>
      <c r="B409" t="s">
        <v>632</v>
      </c>
      <c r="C409" t="s">
        <v>219</v>
      </c>
      <c r="D409" t="s">
        <v>791</v>
      </c>
      <c r="E409" t="s">
        <v>220</v>
      </c>
      <c r="F409" t="s">
        <v>641</v>
      </c>
      <c r="G409" t="s">
        <v>638</v>
      </c>
      <c r="H409">
        <v>7</v>
      </c>
      <c r="I409">
        <v>7</v>
      </c>
      <c r="J409" t="str">
        <f t="shared" si="6"/>
        <v/>
      </c>
    </row>
    <row r="410" spans="1:10" x14ac:dyDescent="0.25">
      <c r="A410">
        <v>2020</v>
      </c>
      <c r="B410" t="s">
        <v>632</v>
      </c>
      <c r="C410" t="s">
        <v>219</v>
      </c>
      <c r="D410" t="s">
        <v>792</v>
      </c>
      <c r="E410" t="s">
        <v>221</v>
      </c>
      <c r="F410" t="s">
        <v>637</v>
      </c>
      <c r="G410" t="s">
        <v>638</v>
      </c>
      <c r="H410">
        <v>4</v>
      </c>
      <c r="I410">
        <v>4</v>
      </c>
      <c r="J410" t="str">
        <f t="shared" si="6"/>
        <v/>
      </c>
    </row>
    <row r="411" spans="1:10" x14ac:dyDescent="0.25">
      <c r="A411">
        <v>2020</v>
      </c>
      <c r="B411" t="s">
        <v>632</v>
      </c>
      <c r="C411" t="s">
        <v>219</v>
      </c>
      <c r="D411" t="s">
        <v>792</v>
      </c>
      <c r="E411" t="s">
        <v>221</v>
      </c>
      <c r="F411" t="s">
        <v>634</v>
      </c>
      <c r="G411" t="s">
        <v>635</v>
      </c>
      <c r="H411">
        <v>12</v>
      </c>
      <c r="I411">
        <v>12</v>
      </c>
      <c r="J411" t="str">
        <f t="shared" si="6"/>
        <v/>
      </c>
    </row>
    <row r="412" spans="1:10" x14ac:dyDescent="0.25">
      <c r="A412">
        <v>2020</v>
      </c>
      <c r="B412" t="s">
        <v>632</v>
      </c>
      <c r="C412" t="s">
        <v>219</v>
      </c>
      <c r="D412" t="s">
        <v>792</v>
      </c>
      <c r="E412" t="s">
        <v>221</v>
      </c>
      <c r="F412" t="s">
        <v>641</v>
      </c>
      <c r="G412" t="s">
        <v>638</v>
      </c>
      <c r="H412">
        <v>14</v>
      </c>
      <c r="I412">
        <v>14</v>
      </c>
      <c r="J412" t="str">
        <f t="shared" si="6"/>
        <v/>
      </c>
    </row>
    <row r="413" spans="1:10" x14ac:dyDescent="0.25">
      <c r="A413">
        <v>2020</v>
      </c>
      <c r="B413" t="s">
        <v>632</v>
      </c>
      <c r="C413" t="s">
        <v>219</v>
      </c>
      <c r="D413" t="s">
        <v>792</v>
      </c>
      <c r="E413" t="s">
        <v>221</v>
      </c>
      <c r="F413" t="s">
        <v>648</v>
      </c>
      <c r="G413" t="s">
        <v>635</v>
      </c>
      <c r="H413">
        <v>1</v>
      </c>
      <c r="I413">
        <v>1</v>
      </c>
      <c r="J413" t="str">
        <f t="shared" si="6"/>
        <v/>
      </c>
    </row>
    <row r="414" spans="1:10" x14ac:dyDescent="0.25">
      <c r="A414">
        <v>2020</v>
      </c>
      <c r="B414" t="s">
        <v>632</v>
      </c>
      <c r="C414" t="s">
        <v>219</v>
      </c>
      <c r="D414" t="s">
        <v>793</v>
      </c>
      <c r="E414" t="s">
        <v>223</v>
      </c>
      <c r="F414" t="s">
        <v>637</v>
      </c>
      <c r="G414" t="s">
        <v>638</v>
      </c>
      <c r="H414">
        <v>6</v>
      </c>
      <c r="I414">
        <v>6</v>
      </c>
      <c r="J414" t="str">
        <f t="shared" si="6"/>
        <v/>
      </c>
    </row>
    <row r="415" spans="1:10" x14ac:dyDescent="0.25">
      <c r="A415">
        <v>2020</v>
      </c>
      <c r="B415" t="s">
        <v>632</v>
      </c>
      <c r="C415" t="s">
        <v>219</v>
      </c>
      <c r="D415" t="s">
        <v>793</v>
      </c>
      <c r="E415" t="s">
        <v>223</v>
      </c>
      <c r="F415" t="s">
        <v>634</v>
      </c>
      <c r="G415" t="s">
        <v>635</v>
      </c>
      <c r="H415">
        <v>11</v>
      </c>
      <c r="I415">
        <v>11</v>
      </c>
      <c r="J415" t="str">
        <f t="shared" si="6"/>
        <v/>
      </c>
    </row>
    <row r="416" spans="1:10" x14ac:dyDescent="0.25">
      <c r="A416">
        <v>2020</v>
      </c>
      <c r="B416" t="s">
        <v>632</v>
      </c>
      <c r="C416" t="s">
        <v>219</v>
      </c>
      <c r="D416" t="s">
        <v>793</v>
      </c>
      <c r="E416" t="s">
        <v>223</v>
      </c>
      <c r="F416" t="s">
        <v>641</v>
      </c>
      <c r="G416" t="s">
        <v>638</v>
      </c>
      <c r="H416">
        <v>13</v>
      </c>
      <c r="I416">
        <v>13</v>
      </c>
      <c r="J416" t="str">
        <f t="shared" si="6"/>
        <v/>
      </c>
    </row>
    <row r="417" spans="1:10" x14ac:dyDescent="0.25">
      <c r="A417">
        <v>2020</v>
      </c>
      <c r="B417" t="s">
        <v>632</v>
      </c>
      <c r="C417" t="s">
        <v>219</v>
      </c>
      <c r="D417" t="s">
        <v>794</v>
      </c>
      <c r="E417" t="s">
        <v>224</v>
      </c>
      <c r="F417" t="s">
        <v>634</v>
      </c>
      <c r="G417" t="s">
        <v>635</v>
      </c>
      <c r="H417">
        <v>4</v>
      </c>
      <c r="I417">
        <v>4</v>
      </c>
      <c r="J417" t="str">
        <f t="shared" si="6"/>
        <v/>
      </c>
    </row>
    <row r="418" spans="1:10" x14ac:dyDescent="0.25">
      <c r="A418">
        <v>2020</v>
      </c>
      <c r="B418" t="s">
        <v>632</v>
      </c>
      <c r="C418" t="s">
        <v>219</v>
      </c>
      <c r="D418" t="s">
        <v>794</v>
      </c>
      <c r="E418" t="s">
        <v>224</v>
      </c>
      <c r="F418" t="s">
        <v>648</v>
      </c>
      <c r="G418" t="s">
        <v>635</v>
      </c>
      <c r="H418">
        <v>3</v>
      </c>
      <c r="I418">
        <v>3</v>
      </c>
      <c r="J418" t="str">
        <f t="shared" si="6"/>
        <v/>
      </c>
    </row>
    <row r="419" spans="1:10" x14ac:dyDescent="0.25">
      <c r="A419">
        <v>2020</v>
      </c>
      <c r="B419" t="s">
        <v>632</v>
      </c>
      <c r="C419" t="s">
        <v>795</v>
      </c>
      <c r="D419" t="s">
        <v>796</v>
      </c>
      <c r="E419" t="s">
        <v>229</v>
      </c>
      <c r="F419" t="s">
        <v>637</v>
      </c>
      <c r="G419" t="s">
        <v>638</v>
      </c>
      <c r="H419">
        <v>2</v>
      </c>
      <c r="I419">
        <v>2</v>
      </c>
      <c r="J419" t="str">
        <f t="shared" si="6"/>
        <v/>
      </c>
    </row>
    <row r="420" spans="1:10" x14ac:dyDescent="0.25">
      <c r="A420">
        <v>2020</v>
      </c>
      <c r="B420" t="s">
        <v>632</v>
      </c>
      <c r="C420" t="s">
        <v>795</v>
      </c>
      <c r="D420" t="s">
        <v>796</v>
      </c>
      <c r="E420" t="s">
        <v>229</v>
      </c>
      <c r="F420" t="s">
        <v>634</v>
      </c>
      <c r="G420" t="s">
        <v>635</v>
      </c>
      <c r="H420">
        <v>12</v>
      </c>
      <c r="I420">
        <v>12</v>
      </c>
      <c r="J420" t="str">
        <f t="shared" si="6"/>
        <v/>
      </c>
    </row>
    <row r="421" spans="1:10" x14ac:dyDescent="0.25">
      <c r="A421">
        <v>2020</v>
      </c>
      <c r="B421" t="s">
        <v>632</v>
      </c>
      <c r="C421" t="s">
        <v>795</v>
      </c>
      <c r="D421" t="s">
        <v>796</v>
      </c>
      <c r="E421" t="s">
        <v>229</v>
      </c>
      <c r="F421" t="s">
        <v>641</v>
      </c>
      <c r="G421" t="s">
        <v>638</v>
      </c>
      <c r="H421">
        <v>3</v>
      </c>
      <c r="I421">
        <v>3</v>
      </c>
      <c r="J421" t="str">
        <f t="shared" si="6"/>
        <v/>
      </c>
    </row>
    <row r="422" spans="1:10" x14ac:dyDescent="0.25">
      <c r="A422">
        <v>2020</v>
      </c>
      <c r="B422" t="s">
        <v>632</v>
      </c>
      <c r="C422" t="s">
        <v>797</v>
      </c>
      <c r="D422" t="s">
        <v>798</v>
      </c>
      <c r="E422" t="s">
        <v>226</v>
      </c>
      <c r="F422" t="s">
        <v>637</v>
      </c>
      <c r="G422" t="s">
        <v>638</v>
      </c>
      <c r="H422">
        <v>4</v>
      </c>
      <c r="I422">
        <v>4</v>
      </c>
      <c r="J422" t="str">
        <f t="shared" si="6"/>
        <v/>
      </c>
    </row>
    <row r="423" spans="1:10" x14ac:dyDescent="0.25">
      <c r="A423">
        <v>2020</v>
      </c>
      <c r="B423" t="s">
        <v>632</v>
      </c>
      <c r="C423" t="s">
        <v>797</v>
      </c>
      <c r="D423" t="s">
        <v>798</v>
      </c>
      <c r="E423" t="s">
        <v>226</v>
      </c>
      <c r="F423" t="s">
        <v>634</v>
      </c>
      <c r="G423" t="s">
        <v>635</v>
      </c>
      <c r="H423">
        <v>16</v>
      </c>
      <c r="I423">
        <v>16</v>
      </c>
      <c r="J423" t="str">
        <f t="shared" si="6"/>
        <v/>
      </c>
    </row>
    <row r="424" spans="1:10" x14ac:dyDescent="0.25">
      <c r="A424">
        <v>2020</v>
      </c>
      <c r="B424" t="s">
        <v>632</v>
      </c>
      <c r="C424" t="s">
        <v>797</v>
      </c>
      <c r="D424" t="s">
        <v>798</v>
      </c>
      <c r="E424" t="s">
        <v>226</v>
      </c>
      <c r="F424" t="s">
        <v>641</v>
      </c>
      <c r="G424" t="s">
        <v>638</v>
      </c>
      <c r="H424">
        <v>2</v>
      </c>
      <c r="I424">
        <v>2</v>
      </c>
      <c r="J424" t="str">
        <f t="shared" si="6"/>
        <v/>
      </c>
    </row>
    <row r="425" spans="1:10" x14ac:dyDescent="0.25">
      <c r="A425">
        <v>2020</v>
      </c>
      <c r="B425" t="s">
        <v>632</v>
      </c>
      <c r="C425" t="s">
        <v>797</v>
      </c>
      <c r="D425" t="s">
        <v>799</v>
      </c>
      <c r="E425" t="s">
        <v>227</v>
      </c>
      <c r="F425" t="s">
        <v>637</v>
      </c>
      <c r="G425" t="s">
        <v>638</v>
      </c>
      <c r="H425">
        <v>4</v>
      </c>
      <c r="I425">
        <v>4</v>
      </c>
      <c r="J425" t="str">
        <f t="shared" si="6"/>
        <v/>
      </c>
    </row>
    <row r="426" spans="1:10" x14ac:dyDescent="0.25">
      <c r="A426">
        <v>2020</v>
      </c>
      <c r="B426" t="s">
        <v>632</v>
      </c>
      <c r="C426" t="s">
        <v>797</v>
      </c>
      <c r="D426" t="s">
        <v>799</v>
      </c>
      <c r="E426" t="s">
        <v>227</v>
      </c>
      <c r="F426" t="s">
        <v>634</v>
      </c>
      <c r="G426" t="s">
        <v>635</v>
      </c>
      <c r="H426">
        <v>16</v>
      </c>
      <c r="I426">
        <v>16</v>
      </c>
      <c r="J426" t="str">
        <f t="shared" si="6"/>
        <v/>
      </c>
    </row>
    <row r="427" spans="1:10" x14ac:dyDescent="0.25">
      <c r="A427">
        <v>2020</v>
      </c>
      <c r="B427" t="s">
        <v>632</v>
      </c>
      <c r="C427" t="s">
        <v>797</v>
      </c>
      <c r="D427" t="s">
        <v>799</v>
      </c>
      <c r="E427" t="s">
        <v>227</v>
      </c>
      <c r="F427" t="s">
        <v>641</v>
      </c>
      <c r="G427" t="s">
        <v>638</v>
      </c>
      <c r="H427">
        <v>19</v>
      </c>
      <c r="I427">
        <v>19</v>
      </c>
      <c r="J427" t="str">
        <f t="shared" si="6"/>
        <v/>
      </c>
    </row>
    <row r="428" spans="1:10" x14ac:dyDescent="0.25">
      <c r="A428">
        <v>2020</v>
      </c>
      <c r="B428" t="s">
        <v>800</v>
      </c>
      <c r="C428" t="s">
        <v>232</v>
      </c>
      <c r="D428">
        <v>12007309</v>
      </c>
      <c r="E428" t="s">
        <v>233</v>
      </c>
      <c r="F428" t="s">
        <v>641</v>
      </c>
      <c r="G428" t="s">
        <v>638</v>
      </c>
      <c r="H428">
        <v>2</v>
      </c>
      <c r="I428">
        <v>2</v>
      </c>
      <c r="J428" t="str">
        <f t="shared" si="6"/>
        <v/>
      </c>
    </row>
    <row r="429" spans="1:10" x14ac:dyDescent="0.25">
      <c r="A429">
        <v>2020</v>
      </c>
      <c r="B429" t="s">
        <v>800</v>
      </c>
      <c r="C429" t="s">
        <v>234</v>
      </c>
      <c r="D429">
        <v>12004394</v>
      </c>
      <c r="E429" t="s">
        <v>235</v>
      </c>
      <c r="F429" t="s">
        <v>637</v>
      </c>
      <c r="G429" t="s">
        <v>638</v>
      </c>
      <c r="H429">
        <v>2</v>
      </c>
      <c r="I429">
        <v>2</v>
      </c>
      <c r="J429" t="str">
        <f t="shared" si="6"/>
        <v/>
      </c>
    </row>
    <row r="430" spans="1:10" x14ac:dyDescent="0.25">
      <c r="A430">
        <v>2020</v>
      </c>
      <c r="B430" t="s">
        <v>800</v>
      </c>
      <c r="C430" t="s">
        <v>234</v>
      </c>
      <c r="D430">
        <v>12004394</v>
      </c>
      <c r="E430" t="s">
        <v>235</v>
      </c>
      <c r="F430" t="s">
        <v>634</v>
      </c>
      <c r="G430" t="s">
        <v>635</v>
      </c>
      <c r="H430">
        <v>10</v>
      </c>
      <c r="I430">
        <v>10</v>
      </c>
      <c r="J430" t="str">
        <f t="shared" si="6"/>
        <v/>
      </c>
    </row>
    <row r="431" spans="1:10" x14ac:dyDescent="0.25">
      <c r="A431">
        <v>2020</v>
      </c>
      <c r="B431" t="s">
        <v>800</v>
      </c>
      <c r="C431" t="s">
        <v>234</v>
      </c>
      <c r="D431">
        <v>12004394</v>
      </c>
      <c r="E431" t="s">
        <v>235</v>
      </c>
      <c r="F431" t="s">
        <v>641</v>
      </c>
      <c r="G431" t="s">
        <v>638</v>
      </c>
      <c r="H431">
        <v>8</v>
      </c>
      <c r="I431">
        <v>8</v>
      </c>
      <c r="J431" t="str">
        <f t="shared" si="6"/>
        <v/>
      </c>
    </row>
    <row r="432" spans="1:10" x14ac:dyDescent="0.25">
      <c r="A432">
        <v>2020</v>
      </c>
      <c r="B432" t="s">
        <v>800</v>
      </c>
      <c r="C432" t="s">
        <v>236</v>
      </c>
      <c r="D432">
        <v>12004011</v>
      </c>
      <c r="E432" t="s">
        <v>237</v>
      </c>
      <c r="F432" t="s">
        <v>637</v>
      </c>
      <c r="G432" t="s">
        <v>638</v>
      </c>
      <c r="H432">
        <v>4</v>
      </c>
      <c r="I432">
        <v>4</v>
      </c>
      <c r="J432" t="str">
        <f t="shared" si="6"/>
        <v/>
      </c>
    </row>
    <row r="433" spans="1:10" x14ac:dyDescent="0.25">
      <c r="A433">
        <v>2020</v>
      </c>
      <c r="B433" t="s">
        <v>800</v>
      </c>
      <c r="C433" t="s">
        <v>236</v>
      </c>
      <c r="D433">
        <v>12004011</v>
      </c>
      <c r="E433" t="s">
        <v>237</v>
      </c>
      <c r="F433" t="s">
        <v>634</v>
      </c>
      <c r="G433" t="s">
        <v>635</v>
      </c>
      <c r="H433">
        <v>9</v>
      </c>
      <c r="I433">
        <v>9</v>
      </c>
      <c r="J433" t="str">
        <f t="shared" si="6"/>
        <v/>
      </c>
    </row>
    <row r="434" spans="1:10" x14ac:dyDescent="0.25">
      <c r="A434">
        <v>2020</v>
      </c>
      <c r="B434" t="s">
        <v>800</v>
      </c>
      <c r="C434" t="s">
        <v>236</v>
      </c>
      <c r="D434">
        <v>12004011</v>
      </c>
      <c r="E434" t="s">
        <v>237</v>
      </c>
      <c r="F434" t="s">
        <v>641</v>
      </c>
      <c r="G434" t="s">
        <v>638</v>
      </c>
      <c r="H434">
        <v>9</v>
      </c>
      <c r="I434">
        <v>9</v>
      </c>
      <c r="J434" t="str">
        <f t="shared" si="6"/>
        <v/>
      </c>
    </row>
    <row r="435" spans="1:10" x14ac:dyDescent="0.25">
      <c r="A435">
        <v>2020</v>
      </c>
      <c r="B435" t="s">
        <v>800</v>
      </c>
      <c r="C435" t="s">
        <v>236</v>
      </c>
      <c r="D435">
        <v>12005659</v>
      </c>
      <c r="E435" t="s">
        <v>238</v>
      </c>
      <c r="F435" t="s">
        <v>637</v>
      </c>
      <c r="G435" t="s">
        <v>638</v>
      </c>
      <c r="H435">
        <v>2</v>
      </c>
      <c r="I435">
        <v>2</v>
      </c>
      <c r="J435" t="str">
        <f t="shared" si="6"/>
        <v/>
      </c>
    </row>
    <row r="436" spans="1:10" x14ac:dyDescent="0.25">
      <c r="A436">
        <v>2020</v>
      </c>
      <c r="B436" t="s">
        <v>800</v>
      </c>
      <c r="C436" t="s">
        <v>236</v>
      </c>
      <c r="D436">
        <v>12005659</v>
      </c>
      <c r="E436" t="s">
        <v>238</v>
      </c>
      <c r="F436" t="s">
        <v>634</v>
      </c>
      <c r="G436" t="s">
        <v>635</v>
      </c>
      <c r="H436">
        <v>11</v>
      </c>
      <c r="I436">
        <v>11</v>
      </c>
      <c r="J436" t="str">
        <f t="shared" si="6"/>
        <v/>
      </c>
    </row>
    <row r="437" spans="1:10" x14ac:dyDescent="0.25">
      <c r="A437">
        <v>2020</v>
      </c>
      <c r="B437" t="s">
        <v>800</v>
      </c>
      <c r="C437" t="s">
        <v>239</v>
      </c>
      <c r="D437">
        <v>12000251</v>
      </c>
      <c r="E437" t="s">
        <v>240</v>
      </c>
      <c r="F437" t="s">
        <v>637</v>
      </c>
      <c r="G437" t="s">
        <v>638</v>
      </c>
      <c r="H437">
        <v>4</v>
      </c>
      <c r="I437">
        <v>4</v>
      </c>
      <c r="J437" t="str">
        <f t="shared" si="6"/>
        <v/>
      </c>
    </row>
    <row r="438" spans="1:10" x14ac:dyDescent="0.25">
      <c r="A438">
        <v>2020</v>
      </c>
      <c r="B438" t="s">
        <v>800</v>
      </c>
      <c r="C438" t="s">
        <v>239</v>
      </c>
      <c r="D438">
        <v>12000251</v>
      </c>
      <c r="E438" t="s">
        <v>240</v>
      </c>
      <c r="F438" t="s">
        <v>634</v>
      </c>
      <c r="G438" t="s">
        <v>635</v>
      </c>
      <c r="H438">
        <v>23</v>
      </c>
      <c r="I438">
        <v>23</v>
      </c>
      <c r="J438" t="str">
        <f t="shared" si="6"/>
        <v/>
      </c>
    </row>
    <row r="439" spans="1:10" x14ac:dyDescent="0.25">
      <c r="A439">
        <v>2020</v>
      </c>
      <c r="B439" t="s">
        <v>800</v>
      </c>
      <c r="C439" t="s">
        <v>239</v>
      </c>
      <c r="D439">
        <v>12000251</v>
      </c>
      <c r="E439" t="s">
        <v>240</v>
      </c>
      <c r="F439" t="s">
        <v>641</v>
      </c>
      <c r="G439" t="s">
        <v>638</v>
      </c>
      <c r="H439">
        <v>3</v>
      </c>
      <c r="I439">
        <v>3</v>
      </c>
      <c r="J439" t="str">
        <f t="shared" si="6"/>
        <v/>
      </c>
    </row>
    <row r="440" spans="1:10" x14ac:dyDescent="0.25">
      <c r="A440">
        <v>2020</v>
      </c>
      <c r="B440" t="s">
        <v>800</v>
      </c>
      <c r="C440" t="s">
        <v>239</v>
      </c>
      <c r="D440">
        <v>12005647</v>
      </c>
      <c r="E440" t="s">
        <v>241</v>
      </c>
      <c r="F440" t="s">
        <v>637</v>
      </c>
      <c r="G440" t="s">
        <v>638</v>
      </c>
      <c r="H440">
        <v>4</v>
      </c>
      <c r="I440">
        <v>4</v>
      </c>
      <c r="J440" t="str">
        <f t="shared" si="6"/>
        <v/>
      </c>
    </row>
    <row r="441" spans="1:10" x14ac:dyDescent="0.25">
      <c r="A441">
        <v>2020</v>
      </c>
      <c r="B441" t="s">
        <v>800</v>
      </c>
      <c r="C441" t="s">
        <v>239</v>
      </c>
      <c r="D441">
        <v>12005647</v>
      </c>
      <c r="E441" t="s">
        <v>241</v>
      </c>
      <c r="F441" t="s">
        <v>634</v>
      </c>
      <c r="G441" t="s">
        <v>635</v>
      </c>
      <c r="H441">
        <v>19</v>
      </c>
      <c r="I441">
        <v>19</v>
      </c>
      <c r="J441" t="str">
        <f t="shared" si="6"/>
        <v/>
      </c>
    </row>
    <row r="442" spans="1:10" x14ac:dyDescent="0.25">
      <c r="A442">
        <v>2020</v>
      </c>
      <c r="B442" t="s">
        <v>800</v>
      </c>
      <c r="C442" t="s">
        <v>239</v>
      </c>
      <c r="D442">
        <v>12005647</v>
      </c>
      <c r="E442" t="s">
        <v>241</v>
      </c>
      <c r="F442" t="s">
        <v>641</v>
      </c>
      <c r="G442" t="s">
        <v>638</v>
      </c>
      <c r="H442">
        <v>7</v>
      </c>
      <c r="I442">
        <v>7</v>
      </c>
      <c r="J442" t="str">
        <f t="shared" si="6"/>
        <v/>
      </c>
    </row>
    <row r="443" spans="1:10" x14ac:dyDescent="0.25">
      <c r="A443">
        <v>2020</v>
      </c>
      <c r="B443" t="s">
        <v>800</v>
      </c>
      <c r="C443" t="s">
        <v>242</v>
      </c>
      <c r="D443">
        <v>12005568</v>
      </c>
      <c r="E443" t="s">
        <v>243</v>
      </c>
      <c r="F443" t="s">
        <v>637</v>
      </c>
      <c r="G443" t="s">
        <v>638</v>
      </c>
      <c r="H443">
        <v>3</v>
      </c>
      <c r="I443">
        <v>3</v>
      </c>
      <c r="J443" t="str">
        <f t="shared" si="6"/>
        <v/>
      </c>
    </row>
    <row r="444" spans="1:10" x14ac:dyDescent="0.25">
      <c r="A444">
        <v>2020</v>
      </c>
      <c r="B444" t="s">
        <v>800</v>
      </c>
      <c r="C444" t="s">
        <v>242</v>
      </c>
      <c r="D444">
        <v>12005568</v>
      </c>
      <c r="E444" t="s">
        <v>243</v>
      </c>
      <c r="F444" t="s">
        <v>634</v>
      </c>
      <c r="G444" t="s">
        <v>635</v>
      </c>
      <c r="H444">
        <v>13</v>
      </c>
      <c r="I444">
        <v>13</v>
      </c>
      <c r="J444" t="str">
        <f t="shared" si="6"/>
        <v/>
      </c>
    </row>
    <row r="445" spans="1:10" x14ac:dyDescent="0.25">
      <c r="A445">
        <v>2020</v>
      </c>
      <c r="B445" t="s">
        <v>800</v>
      </c>
      <c r="C445" t="s">
        <v>242</v>
      </c>
      <c r="D445">
        <v>12005568</v>
      </c>
      <c r="E445" t="s">
        <v>243</v>
      </c>
      <c r="F445" t="s">
        <v>641</v>
      </c>
      <c r="G445" t="s">
        <v>638</v>
      </c>
      <c r="H445">
        <v>2</v>
      </c>
      <c r="I445">
        <v>2</v>
      </c>
      <c r="J445" t="str">
        <f t="shared" si="6"/>
        <v/>
      </c>
    </row>
    <row r="446" spans="1:10" x14ac:dyDescent="0.25">
      <c r="A446">
        <v>2020</v>
      </c>
      <c r="B446" t="s">
        <v>800</v>
      </c>
      <c r="C446" t="s">
        <v>940</v>
      </c>
      <c r="D446">
        <v>12007826</v>
      </c>
      <c r="E446" t="s">
        <v>941</v>
      </c>
      <c r="F446" t="s">
        <v>634</v>
      </c>
      <c r="G446" t="s">
        <v>635</v>
      </c>
      <c r="H446">
        <v>1</v>
      </c>
      <c r="I446">
        <v>1</v>
      </c>
      <c r="J446" t="str">
        <f t="shared" si="6"/>
        <v/>
      </c>
    </row>
    <row r="447" spans="1:10" x14ac:dyDescent="0.25">
      <c r="A447">
        <v>2020</v>
      </c>
      <c r="B447" t="s">
        <v>800</v>
      </c>
      <c r="C447" t="s">
        <v>244</v>
      </c>
      <c r="D447">
        <v>12005507</v>
      </c>
      <c r="E447" t="s">
        <v>937</v>
      </c>
      <c r="F447" t="s">
        <v>637</v>
      </c>
      <c r="G447" t="s">
        <v>638</v>
      </c>
      <c r="H447">
        <v>2</v>
      </c>
      <c r="I447">
        <v>2</v>
      </c>
      <c r="J447" t="str">
        <f t="shared" si="6"/>
        <v/>
      </c>
    </row>
    <row r="448" spans="1:10" x14ac:dyDescent="0.25">
      <c r="A448">
        <v>2020</v>
      </c>
      <c r="B448" t="s">
        <v>800</v>
      </c>
      <c r="C448" t="s">
        <v>244</v>
      </c>
      <c r="D448">
        <v>12005507</v>
      </c>
      <c r="E448" t="s">
        <v>937</v>
      </c>
      <c r="F448" t="s">
        <v>634</v>
      </c>
      <c r="G448" t="s">
        <v>635</v>
      </c>
      <c r="H448">
        <v>4</v>
      </c>
      <c r="I448">
        <v>4</v>
      </c>
      <c r="J448" t="str">
        <f t="shared" si="6"/>
        <v/>
      </c>
    </row>
    <row r="449" spans="1:10" x14ac:dyDescent="0.25">
      <c r="A449">
        <v>2020</v>
      </c>
      <c r="B449" t="s">
        <v>800</v>
      </c>
      <c r="C449" t="s">
        <v>245</v>
      </c>
      <c r="D449">
        <v>12000480</v>
      </c>
      <c r="E449" t="s">
        <v>246</v>
      </c>
      <c r="F449" t="s">
        <v>637</v>
      </c>
      <c r="G449" t="s">
        <v>638</v>
      </c>
      <c r="H449">
        <v>6</v>
      </c>
      <c r="I449">
        <v>6</v>
      </c>
      <c r="J449" t="str">
        <f t="shared" si="6"/>
        <v/>
      </c>
    </row>
    <row r="450" spans="1:10" x14ac:dyDescent="0.25">
      <c r="A450">
        <v>2020</v>
      </c>
      <c r="B450" t="s">
        <v>800</v>
      </c>
      <c r="C450" t="s">
        <v>245</v>
      </c>
      <c r="D450">
        <v>12000480</v>
      </c>
      <c r="E450" t="s">
        <v>246</v>
      </c>
      <c r="F450" t="s">
        <v>634</v>
      </c>
      <c r="G450" t="s">
        <v>635</v>
      </c>
      <c r="H450">
        <v>21</v>
      </c>
      <c r="I450">
        <v>21</v>
      </c>
      <c r="J450" t="str">
        <f t="shared" si="6"/>
        <v/>
      </c>
    </row>
    <row r="451" spans="1:10" x14ac:dyDescent="0.25">
      <c r="A451">
        <v>2020</v>
      </c>
      <c r="B451" t="s">
        <v>800</v>
      </c>
      <c r="C451" t="s">
        <v>245</v>
      </c>
      <c r="D451">
        <v>12000480</v>
      </c>
      <c r="E451" t="s">
        <v>246</v>
      </c>
      <c r="F451" t="s">
        <v>641</v>
      </c>
      <c r="G451" t="s">
        <v>638</v>
      </c>
      <c r="H451">
        <v>9</v>
      </c>
      <c r="I451">
        <v>9</v>
      </c>
      <c r="J451" t="str">
        <f t="shared" ref="J451:J514" si="7">IF(H451=I451,"","warning")</f>
        <v/>
      </c>
    </row>
    <row r="452" spans="1:10" x14ac:dyDescent="0.25">
      <c r="A452">
        <v>2020</v>
      </c>
      <c r="B452" t="s">
        <v>800</v>
      </c>
      <c r="C452" t="s">
        <v>245</v>
      </c>
      <c r="D452">
        <v>12003390</v>
      </c>
      <c r="E452" t="s">
        <v>247</v>
      </c>
      <c r="F452" t="s">
        <v>637</v>
      </c>
      <c r="G452" t="s">
        <v>638</v>
      </c>
      <c r="H452">
        <v>2</v>
      </c>
      <c r="I452">
        <v>2</v>
      </c>
      <c r="J452" t="str">
        <f t="shared" si="7"/>
        <v/>
      </c>
    </row>
    <row r="453" spans="1:10" x14ac:dyDescent="0.25">
      <c r="A453">
        <v>2020</v>
      </c>
      <c r="B453" t="s">
        <v>800</v>
      </c>
      <c r="C453" t="s">
        <v>245</v>
      </c>
      <c r="D453">
        <v>12003390</v>
      </c>
      <c r="E453" t="s">
        <v>247</v>
      </c>
      <c r="F453" t="s">
        <v>634</v>
      </c>
      <c r="G453" t="s">
        <v>635</v>
      </c>
      <c r="H453">
        <v>12</v>
      </c>
      <c r="I453">
        <v>12</v>
      </c>
      <c r="J453" t="str">
        <f t="shared" si="7"/>
        <v/>
      </c>
    </row>
    <row r="454" spans="1:10" x14ac:dyDescent="0.25">
      <c r="A454">
        <v>2020</v>
      </c>
      <c r="B454" t="s">
        <v>800</v>
      </c>
      <c r="C454" t="s">
        <v>245</v>
      </c>
      <c r="D454">
        <v>12003390</v>
      </c>
      <c r="E454" t="s">
        <v>247</v>
      </c>
      <c r="F454" t="s">
        <v>641</v>
      </c>
      <c r="G454" t="s">
        <v>638</v>
      </c>
      <c r="H454">
        <v>12</v>
      </c>
      <c r="I454">
        <v>12</v>
      </c>
      <c r="J454" t="str">
        <f t="shared" si="7"/>
        <v/>
      </c>
    </row>
    <row r="455" spans="1:10" x14ac:dyDescent="0.25">
      <c r="A455">
        <v>2020</v>
      </c>
      <c r="B455" t="s">
        <v>800</v>
      </c>
      <c r="C455" t="s">
        <v>245</v>
      </c>
      <c r="D455">
        <v>12003390</v>
      </c>
      <c r="E455" t="s">
        <v>247</v>
      </c>
      <c r="F455" t="s">
        <v>641</v>
      </c>
      <c r="G455" t="s">
        <v>640</v>
      </c>
      <c r="H455">
        <v>1</v>
      </c>
      <c r="I455">
        <v>1</v>
      </c>
      <c r="J455" t="str">
        <f t="shared" si="7"/>
        <v/>
      </c>
    </row>
    <row r="456" spans="1:10" x14ac:dyDescent="0.25">
      <c r="A456">
        <v>2020</v>
      </c>
      <c r="B456" t="s">
        <v>800</v>
      </c>
      <c r="C456" t="s">
        <v>245</v>
      </c>
      <c r="D456">
        <v>12007334</v>
      </c>
      <c r="E456" t="s">
        <v>249</v>
      </c>
      <c r="F456" t="s">
        <v>641</v>
      </c>
      <c r="G456" t="s">
        <v>638</v>
      </c>
      <c r="H456">
        <v>20</v>
      </c>
      <c r="I456">
        <v>20</v>
      </c>
      <c r="J456" t="str">
        <f t="shared" si="7"/>
        <v/>
      </c>
    </row>
    <row r="457" spans="1:10" x14ac:dyDescent="0.25">
      <c r="A457">
        <v>2020</v>
      </c>
      <c r="B457" t="s">
        <v>800</v>
      </c>
      <c r="C457" t="s">
        <v>801</v>
      </c>
      <c r="D457">
        <v>12005283</v>
      </c>
      <c r="E457" t="s">
        <v>250</v>
      </c>
      <c r="F457" t="s">
        <v>637</v>
      </c>
      <c r="G457" t="s">
        <v>638</v>
      </c>
      <c r="H457">
        <v>6</v>
      </c>
      <c r="I457">
        <v>6</v>
      </c>
      <c r="J457" t="str">
        <f t="shared" si="7"/>
        <v/>
      </c>
    </row>
    <row r="458" spans="1:10" x14ac:dyDescent="0.25">
      <c r="A458">
        <v>2020</v>
      </c>
      <c r="B458" t="s">
        <v>800</v>
      </c>
      <c r="C458" t="s">
        <v>801</v>
      </c>
      <c r="D458">
        <v>12005283</v>
      </c>
      <c r="E458" t="s">
        <v>250</v>
      </c>
      <c r="F458" t="s">
        <v>634</v>
      </c>
      <c r="G458" t="s">
        <v>635</v>
      </c>
      <c r="H458">
        <v>19</v>
      </c>
      <c r="I458">
        <v>19</v>
      </c>
      <c r="J458" t="str">
        <f t="shared" si="7"/>
        <v/>
      </c>
    </row>
    <row r="459" spans="1:10" x14ac:dyDescent="0.25">
      <c r="A459">
        <v>2020</v>
      </c>
      <c r="B459" t="s">
        <v>800</v>
      </c>
      <c r="C459" t="s">
        <v>801</v>
      </c>
      <c r="D459">
        <v>12005283</v>
      </c>
      <c r="E459" t="s">
        <v>250</v>
      </c>
      <c r="F459" t="s">
        <v>641</v>
      </c>
      <c r="G459" t="s">
        <v>638</v>
      </c>
      <c r="H459">
        <v>8</v>
      </c>
      <c r="I459">
        <v>8</v>
      </c>
      <c r="J459" t="str">
        <f t="shared" si="7"/>
        <v/>
      </c>
    </row>
    <row r="460" spans="1:10" x14ac:dyDescent="0.25">
      <c r="A460">
        <v>2020</v>
      </c>
      <c r="B460" t="s">
        <v>800</v>
      </c>
      <c r="C460" t="s">
        <v>251</v>
      </c>
      <c r="D460">
        <v>12000406</v>
      </c>
      <c r="E460" t="s">
        <v>252</v>
      </c>
      <c r="F460" t="s">
        <v>637</v>
      </c>
      <c r="G460" t="s">
        <v>638</v>
      </c>
      <c r="H460">
        <v>4</v>
      </c>
      <c r="I460">
        <v>4</v>
      </c>
      <c r="J460" t="str">
        <f t="shared" si="7"/>
        <v/>
      </c>
    </row>
    <row r="461" spans="1:10" x14ac:dyDescent="0.25">
      <c r="A461">
        <v>2020</v>
      </c>
      <c r="B461" t="s">
        <v>800</v>
      </c>
      <c r="C461" t="s">
        <v>251</v>
      </c>
      <c r="D461">
        <v>12000406</v>
      </c>
      <c r="E461" t="s">
        <v>252</v>
      </c>
      <c r="F461" t="s">
        <v>634</v>
      </c>
      <c r="G461" t="s">
        <v>635</v>
      </c>
      <c r="H461">
        <v>13</v>
      </c>
      <c r="I461">
        <v>13</v>
      </c>
      <c r="J461" t="str">
        <f t="shared" si="7"/>
        <v/>
      </c>
    </row>
    <row r="462" spans="1:10" x14ac:dyDescent="0.25">
      <c r="A462">
        <v>2020</v>
      </c>
      <c r="B462" t="s">
        <v>800</v>
      </c>
      <c r="C462" t="s">
        <v>251</v>
      </c>
      <c r="D462">
        <v>12000406</v>
      </c>
      <c r="E462" t="s">
        <v>252</v>
      </c>
      <c r="F462" t="s">
        <v>641</v>
      </c>
      <c r="G462" t="s">
        <v>638</v>
      </c>
      <c r="H462">
        <v>2</v>
      </c>
      <c r="I462">
        <v>2</v>
      </c>
      <c r="J462" t="str">
        <f t="shared" si="7"/>
        <v/>
      </c>
    </row>
    <row r="463" spans="1:10" x14ac:dyDescent="0.25">
      <c r="A463">
        <v>2020</v>
      </c>
      <c r="B463" t="s">
        <v>800</v>
      </c>
      <c r="C463" t="s">
        <v>802</v>
      </c>
      <c r="D463">
        <v>12000704</v>
      </c>
      <c r="E463" t="s">
        <v>253</v>
      </c>
      <c r="F463" t="s">
        <v>637</v>
      </c>
      <c r="G463" t="s">
        <v>638</v>
      </c>
      <c r="H463">
        <v>4</v>
      </c>
      <c r="I463">
        <v>4</v>
      </c>
      <c r="J463" t="str">
        <f t="shared" si="7"/>
        <v/>
      </c>
    </row>
    <row r="464" spans="1:10" x14ac:dyDescent="0.25">
      <c r="A464">
        <v>2020</v>
      </c>
      <c r="B464" t="s">
        <v>800</v>
      </c>
      <c r="C464" t="s">
        <v>802</v>
      </c>
      <c r="D464">
        <v>12000704</v>
      </c>
      <c r="E464" t="s">
        <v>253</v>
      </c>
      <c r="F464" t="s">
        <v>634</v>
      </c>
      <c r="G464" t="s">
        <v>635</v>
      </c>
      <c r="H464">
        <v>23</v>
      </c>
      <c r="I464">
        <v>23</v>
      </c>
      <c r="J464" t="str">
        <f t="shared" si="7"/>
        <v/>
      </c>
    </row>
    <row r="465" spans="1:10" x14ac:dyDescent="0.25">
      <c r="A465">
        <v>2020</v>
      </c>
      <c r="B465" t="s">
        <v>800</v>
      </c>
      <c r="C465" t="s">
        <v>802</v>
      </c>
      <c r="D465">
        <v>12000704</v>
      </c>
      <c r="E465" t="s">
        <v>253</v>
      </c>
      <c r="F465" t="s">
        <v>641</v>
      </c>
      <c r="G465" t="s">
        <v>638</v>
      </c>
      <c r="H465">
        <v>12</v>
      </c>
      <c r="I465">
        <v>12</v>
      </c>
      <c r="J465" t="str">
        <f t="shared" si="7"/>
        <v/>
      </c>
    </row>
    <row r="466" spans="1:10" x14ac:dyDescent="0.25">
      <c r="A466">
        <v>2020</v>
      </c>
      <c r="B466" t="s">
        <v>800</v>
      </c>
      <c r="C466" t="s">
        <v>802</v>
      </c>
      <c r="D466">
        <v>12000704</v>
      </c>
      <c r="E466" t="s">
        <v>253</v>
      </c>
      <c r="F466" t="s">
        <v>648</v>
      </c>
      <c r="G466" t="s">
        <v>635</v>
      </c>
      <c r="H466">
        <v>1</v>
      </c>
      <c r="I466">
        <v>1</v>
      </c>
      <c r="J466" t="str">
        <f t="shared" si="7"/>
        <v/>
      </c>
    </row>
    <row r="467" spans="1:10" x14ac:dyDescent="0.25">
      <c r="A467">
        <v>2020</v>
      </c>
      <c r="B467" t="s">
        <v>800</v>
      </c>
      <c r="C467" t="s">
        <v>802</v>
      </c>
      <c r="D467">
        <v>12003328</v>
      </c>
      <c r="E467" t="s">
        <v>254</v>
      </c>
      <c r="F467" t="s">
        <v>637</v>
      </c>
      <c r="G467" t="s">
        <v>638</v>
      </c>
      <c r="H467">
        <v>6</v>
      </c>
      <c r="I467">
        <v>6</v>
      </c>
      <c r="J467" t="str">
        <f t="shared" si="7"/>
        <v/>
      </c>
    </row>
    <row r="468" spans="1:10" x14ac:dyDescent="0.25">
      <c r="A468">
        <v>2020</v>
      </c>
      <c r="B468" t="s">
        <v>800</v>
      </c>
      <c r="C468" t="s">
        <v>802</v>
      </c>
      <c r="D468">
        <v>12003328</v>
      </c>
      <c r="E468" t="s">
        <v>254</v>
      </c>
      <c r="F468" t="s">
        <v>634</v>
      </c>
      <c r="G468" t="s">
        <v>635</v>
      </c>
      <c r="H468">
        <v>23</v>
      </c>
      <c r="I468">
        <v>23</v>
      </c>
      <c r="J468" t="str">
        <f t="shared" si="7"/>
        <v/>
      </c>
    </row>
    <row r="469" spans="1:10" x14ac:dyDescent="0.25">
      <c r="A469">
        <v>2020</v>
      </c>
      <c r="B469" t="s">
        <v>800</v>
      </c>
      <c r="C469" t="s">
        <v>802</v>
      </c>
      <c r="D469">
        <v>12003328</v>
      </c>
      <c r="E469" t="s">
        <v>254</v>
      </c>
      <c r="F469" t="s">
        <v>641</v>
      </c>
      <c r="G469" t="s">
        <v>638</v>
      </c>
      <c r="H469">
        <v>17</v>
      </c>
      <c r="I469">
        <v>17</v>
      </c>
      <c r="J469" t="str">
        <f t="shared" si="7"/>
        <v/>
      </c>
    </row>
    <row r="470" spans="1:10" x14ac:dyDescent="0.25">
      <c r="A470">
        <v>2020</v>
      </c>
      <c r="B470" t="s">
        <v>800</v>
      </c>
      <c r="C470" t="s">
        <v>802</v>
      </c>
      <c r="D470">
        <v>12004734</v>
      </c>
      <c r="E470" t="s">
        <v>803</v>
      </c>
      <c r="F470" t="s">
        <v>648</v>
      </c>
      <c r="G470" t="s">
        <v>635</v>
      </c>
      <c r="H470">
        <v>2</v>
      </c>
      <c r="I470">
        <v>2</v>
      </c>
      <c r="J470" t="str">
        <f t="shared" si="7"/>
        <v/>
      </c>
    </row>
    <row r="471" spans="1:10" x14ac:dyDescent="0.25">
      <c r="A471">
        <v>2020</v>
      </c>
      <c r="B471" t="s">
        <v>800</v>
      </c>
      <c r="C471" t="s">
        <v>804</v>
      </c>
      <c r="D471">
        <v>12008296</v>
      </c>
      <c r="E471" t="s">
        <v>805</v>
      </c>
      <c r="F471" t="s">
        <v>634</v>
      </c>
      <c r="G471" t="s">
        <v>635</v>
      </c>
      <c r="H471">
        <v>7</v>
      </c>
      <c r="I471">
        <v>7</v>
      </c>
      <c r="J471" t="str">
        <f t="shared" si="7"/>
        <v/>
      </c>
    </row>
    <row r="472" spans="1:10" x14ac:dyDescent="0.25">
      <c r="A472">
        <v>2020</v>
      </c>
      <c r="B472" t="s">
        <v>800</v>
      </c>
      <c r="C472" t="s">
        <v>256</v>
      </c>
      <c r="D472">
        <v>12005519</v>
      </c>
      <c r="E472" t="s">
        <v>935</v>
      </c>
      <c r="F472" t="s">
        <v>634</v>
      </c>
      <c r="G472" t="s">
        <v>635</v>
      </c>
      <c r="H472">
        <v>8</v>
      </c>
      <c r="I472">
        <v>8</v>
      </c>
      <c r="J472" t="str">
        <f t="shared" si="7"/>
        <v/>
      </c>
    </row>
    <row r="473" spans="1:10" x14ac:dyDescent="0.25">
      <c r="A473">
        <v>2020</v>
      </c>
      <c r="B473" t="s">
        <v>800</v>
      </c>
      <c r="C473" t="s">
        <v>257</v>
      </c>
      <c r="D473">
        <v>12001228</v>
      </c>
      <c r="E473" t="s">
        <v>258</v>
      </c>
      <c r="F473" t="s">
        <v>637</v>
      </c>
      <c r="G473" t="s">
        <v>638</v>
      </c>
      <c r="H473">
        <v>12</v>
      </c>
      <c r="I473">
        <v>12</v>
      </c>
      <c r="J473" t="str">
        <f t="shared" si="7"/>
        <v/>
      </c>
    </row>
    <row r="474" spans="1:10" x14ac:dyDescent="0.25">
      <c r="A474">
        <v>2020</v>
      </c>
      <c r="B474" t="s">
        <v>800</v>
      </c>
      <c r="C474" t="s">
        <v>257</v>
      </c>
      <c r="D474">
        <v>12001228</v>
      </c>
      <c r="E474" t="s">
        <v>258</v>
      </c>
      <c r="F474" t="s">
        <v>637</v>
      </c>
      <c r="G474" t="s">
        <v>640</v>
      </c>
      <c r="H474">
        <v>4</v>
      </c>
      <c r="I474">
        <v>4</v>
      </c>
      <c r="J474" t="str">
        <f t="shared" si="7"/>
        <v/>
      </c>
    </row>
    <row r="475" spans="1:10" x14ac:dyDescent="0.25">
      <c r="A475">
        <v>2020</v>
      </c>
      <c r="B475" t="s">
        <v>800</v>
      </c>
      <c r="C475" t="s">
        <v>257</v>
      </c>
      <c r="D475">
        <v>12001228</v>
      </c>
      <c r="E475" t="s">
        <v>258</v>
      </c>
      <c r="F475" t="s">
        <v>637</v>
      </c>
      <c r="G475" t="s">
        <v>644</v>
      </c>
      <c r="H475">
        <v>0.8</v>
      </c>
      <c r="I475">
        <v>0.8</v>
      </c>
      <c r="J475" t="str">
        <f t="shared" si="7"/>
        <v/>
      </c>
    </row>
    <row r="476" spans="1:10" x14ac:dyDescent="0.25">
      <c r="A476">
        <v>2020</v>
      </c>
      <c r="B476" t="s">
        <v>800</v>
      </c>
      <c r="C476" t="s">
        <v>257</v>
      </c>
      <c r="D476">
        <v>12001228</v>
      </c>
      <c r="E476" t="s">
        <v>258</v>
      </c>
      <c r="F476" t="s">
        <v>634</v>
      </c>
      <c r="G476" t="s">
        <v>635</v>
      </c>
      <c r="H476">
        <v>25</v>
      </c>
      <c r="I476">
        <v>25</v>
      </c>
      <c r="J476" t="str">
        <f t="shared" si="7"/>
        <v/>
      </c>
    </row>
    <row r="477" spans="1:10" x14ac:dyDescent="0.25">
      <c r="A477">
        <v>2020</v>
      </c>
      <c r="B477" t="s">
        <v>800</v>
      </c>
      <c r="C477" t="s">
        <v>257</v>
      </c>
      <c r="D477">
        <v>12001228</v>
      </c>
      <c r="E477" t="s">
        <v>258</v>
      </c>
      <c r="F477" t="s">
        <v>641</v>
      </c>
      <c r="G477" t="s">
        <v>638</v>
      </c>
      <c r="H477">
        <v>15</v>
      </c>
      <c r="I477">
        <v>15</v>
      </c>
      <c r="J477" t="str">
        <f t="shared" si="7"/>
        <v/>
      </c>
    </row>
    <row r="478" spans="1:10" x14ac:dyDescent="0.25">
      <c r="A478">
        <v>2020</v>
      </c>
      <c r="B478" t="s">
        <v>800</v>
      </c>
      <c r="C478" t="s">
        <v>257</v>
      </c>
      <c r="D478">
        <v>12001231</v>
      </c>
      <c r="E478" t="s">
        <v>259</v>
      </c>
      <c r="F478" t="s">
        <v>637</v>
      </c>
      <c r="G478" t="s">
        <v>638</v>
      </c>
      <c r="H478">
        <v>7</v>
      </c>
      <c r="I478">
        <v>7</v>
      </c>
      <c r="J478" t="str">
        <f t="shared" si="7"/>
        <v/>
      </c>
    </row>
    <row r="479" spans="1:10" x14ac:dyDescent="0.25">
      <c r="A479">
        <v>2020</v>
      </c>
      <c r="B479" t="s">
        <v>800</v>
      </c>
      <c r="C479" t="s">
        <v>257</v>
      </c>
      <c r="D479">
        <v>12001231</v>
      </c>
      <c r="E479" t="s">
        <v>259</v>
      </c>
      <c r="F479" t="s">
        <v>634</v>
      </c>
      <c r="G479" t="s">
        <v>635</v>
      </c>
      <c r="H479">
        <v>18</v>
      </c>
      <c r="I479">
        <v>18</v>
      </c>
      <c r="J479" t="str">
        <f t="shared" si="7"/>
        <v/>
      </c>
    </row>
    <row r="480" spans="1:10" x14ac:dyDescent="0.25">
      <c r="A480">
        <v>2020</v>
      </c>
      <c r="B480" t="s">
        <v>800</v>
      </c>
      <c r="C480" t="s">
        <v>257</v>
      </c>
      <c r="D480">
        <v>12001231</v>
      </c>
      <c r="E480" t="s">
        <v>259</v>
      </c>
      <c r="F480" t="s">
        <v>641</v>
      </c>
      <c r="G480" t="s">
        <v>638</v>
      </c>
      <c r="H480">
        <v>2</v>
      </c>
      <c r="I480">
        <v>2</v>
      </c>
      <c r="J480" t="str">
        <f t="shared" si="7"/>
        <v/>
      </c>
    </row>
    <row r="481" spans="1:10" x14ac:dyDescent="0.25">
      <c r="A481">
        <v>2020</v>
      </c>
      <c r="B481" t="s">
        <v>800</v>
      </c>
      <c r="C481" t="s">
        <v>257</v>
      </c>
      <c r="D481">
        <v>12001241</v>
      </c>
      <c r="E481" t="s">
        <v>273</v>
      </c>
      <c r="F481" t="s">
        <v>641</v>
      </c>
      <c r="G481" t="s">
        <v>638</v>
      </c>
      <c r="H481">
        <v>20</v>
      </c>
      <c r="I481">
        <v>20</v>
      </c>
      <c r="J481" t="str">
        <f t="shared" si="7"/>
        <v/>
      </c>
    </row>
    <row r="482" spans="1:10" x14ac:dyDescent="0.25">
      <c r="A482">
        <v>2020</v>
      </c>
      <c r="B482" t="s">
        <v>800</v>
      </c>
      <c r="C482" t="s">
        <v>257</v>
      </c>
      <c r="D482">
        <v>12001241</v>
      </c>
      <c r="E482" t="s">
        <v>273</v>
      </c>
      <c r="F482" t="s">
        <v>648</v>
      </c>
      <c r="G482" t="s">
        <v>635</v>
      </c>
      <c r="H482">
        <v>1</v>
      </c>
      <c r="I482">
        <v>1</v>
      </c>
      <c r="J482" t="str">
        <f t="shared" si="7"/>
        <v/>
      </c>
    </row>
    <row r="483" spans="1:10" x14ac:dyDescent="0.25">
      <c r="A483">
        <v>2020</v>
      </c>
      <c r="B483" t="s">
        <v>800</v>
      </c>
      <c r="C483" t="s">
        <v>257</v>
      </c>
      <c r="D483">
        <v>12001307</v>
      </c>
      <c r="E483" t="s">
        <v>260</v>
      </c>
      <c r="F483" t="s">
        <v>637</v>
      </c>
      <c r="G483" t="s">
        <v>638</v>
      </c>
      <c r="H483">
        <v>6</v>
      </c>
      <c r="I483">
        <v>6</v>
      </c>
      <c r="J483" t="str">
        <f t="shared" si="7"/>
        <v/>
      </c>
    </row>
    <row r="484" spans="1:10" x14ac:dyDescent="0.25">
      <c r="A484">
        <v>2020</v>
      </c>
      <c r="B484" t="s">
        <v>800</v>
      </c>
      <c r="C484" t="s">
        <v>257</v>
      </c>
      <c r="D484">
        <v>12001307</v>
      </c>
      <c r="E484" t="s">
        <v>260</v>
      </c>
      <c r="F484" t="s">
        <v>634</v>
      </c>
      <c r="G484" t="s">
        <v>635</v>
      </c>
      <c r="H484">
        <v>20</v>
      </c>
      <c r="I484">
        <v>20</v>
      </c>
      <c r="J484" t="str">
        <f t="shared" si="7"/>
        <v/>
      </c>
    </row>
    <row r="485" spans="1:10" x14ac:dyDescent="0.25">
      <c r="A485">
        <v>2020</v>
      </c>
      <c r="B485" t="s">
        <v>800</v>
      </c>
      <c r="C485" t="s">
        <v>257</v>
      </c>
      <c r="D485">
        <v>12001307</v>
      </c>
      <c r="E485" t="s">
        <v>260</v>
      </c>
      <c r="F485" t="s">
        <v>641</v>
      </c>
      <c r="G485" t="s">
        <v>638</v>
      </c>
      <c r="H485">
        <v>38</v>
      </c>
      <c r="I485">
        <v>38</v>
      </c>
      <c r="J485" t="str">
        <f t="shared" si="7"/>
        <v/>
      </c>
    </row>
    <row r="486" spans="1:10" x14ac:dyDescent="0.25">
      <c r="A486">
        <v>2020</v>
      </c>
      <c r="B486" t="s">
        <v>800</v>
      </c>
      <c r="C486" t="s">
        <v>257</v>
      </c>
      <c r="D486">
        <v>12001307</v>
      </c>
      <c r="E486" t="s">
        <v>260</v>
      </c>
      <c r="F486" t="s">
        <v>641</v>
      </c>
      <c r="G486" t="s">
        <v>640</v>
      </c>
      <c r="H486">
        <v>3</v>
      </c>
      <c r="I486">
        <v>3</v>
      </c>
      <c r="J486" t="str">
        <f t="shared" si="7"/>
        <v/>
      </c>
    </row>
    <row r="487" spans="1:10" x14ac:dyDescent="0.25">
      <c r="A487">
        <v>2020</v>
      </c>
      <c r="B487" t="s">
        <v>800</v>
      </c>
      <c r="C487" t="s">
        <v>257</v>
      </c>
      <c r="D487">
        <v>12001502</v>
      </c>
      <c r="E487" t="s">
        <v>806</v>
      </c>
      <c r="F487" t="s">
        <v>634</v>
      </c>
      <c r="G487" t="s">
        <v>635</v>
      </c>
      <c r="H487">
        <v>3</v>
      </c>
      <c r="I487">
        <v>3</v>
      </c>
      <c r="J487" t="str">
        <f t="shared" si="7"/>
        <v/>
      </c>
    </row>
    <row r="488" spans="1:10" x14ac:dyDescent="0.25">
      <c r="A488">
        <v>2020</v>
      </c>
      <c r="B488" t="s">
        <v>800</v>
      </c>
      <c r="C488" t="s">
        <v>257</v>
      </c>
      <c r="D488">
        <v>12003523</v>
      </c>
      <c r="E488" t="s">
        <v>261</v>
      </c>
      <c r="F488" t="s">
        <v>637</v>
      </c>
      <c r="G488" t="s">
        <v>638</v>
      </c>
      <c r="H488">
        <v>6</v>
      </c>
      <c r="I488">
        <v>6</v>
      </c>
      <c r="J488" t="str">
        <f t="shared" si="7"/>
        <v/>
      </c>
    </row>
    <row r="489" spans="1:10" x14ac:dyDescent="0.25">
      <c r="A489">
        <v>2020</v>
      </c>
      <c r="B489" t="s">
        <v>800</v>
      </c>
      <c r="C489" t="s">
        <v>257</v>
      </c>
      <c r="D489">
        <v>12003523</v>
      </c>
      <c r="E489" t="s">
        <v>261</v>
      </c>
      <c r="F489" t="s">
        <v>634</v>
      </c>
      <c r="G489" t="s">
        <v>635</v>
      </c>
      <c r="H489">
        <v>15</v>
      </c>
      <c r="I489">
        <v>15</v>
      </c>
      <c r="J489" t="str">
        <f t="shared" si="7"/>
        <v/>
      </c>
    </row>
    <row r="490" spans="1:10" x14ac:dyDescent="0.25">
      <c r="A490">
        <v>2020</v>
      </c>
      <c r="B490" t="s">
        <v>800</v>
      </c>
      <c r="C490" t="s">
        <v>257</v>
      </c>
      <c r="D490">
        <v>12003705</v>
      </c>
      <c r="E490" t="s">
        <v>807</v>
      </c>
      <c r="F490" t="s">
        <v>634</v>
      </c>
      <c r="G490" t="s">
        <v>635</v>
      </c>
      <c r="H490">
        <v>2</v>
      </c>
      <c r="I490">
        <v>2</v>
      </c>
      <c r="J490" t="str">
        <f t="shared" si="7"/>
        <v/>
      </c>
    </row>
    <row r="491" spans="1:10" x14ac:dyDescent="0.25">
      <c r="A491">
        <v>2020</v>
      </c>
      <c r="B491" t="s">
        <v>800</v>
      </c>
      <c r="C491" t="s">
        <v>257</v>
      </c>
      <c r="D491">
        <v>12003997</v>
      </c>
      <c r="E491" t="s">
        <v>274</v>
      </c>
      <c r="F491" t="s">
        <v>637</v>
      </c>
      <c r="G491" t="s">
        <v>638</v>
      </c>
      <c r="H491">
        <v>4</v>
      </c>
      <c r="I491">
        <v>4</v>
      </c>
      <c r="J491" t="str">
        <f t="shared" si="7"/>
        <v/>
      </c>
    </row>
    <row r="492" spans="1:10" x14ac:dyDescent="0.25">
      <c r="A492">
        <v>2020</v>
      </c>
      <c r="B492" t="s">
        <v>800</v>
      </c>
      <c r="C492" t="s">
        <v>257</v>
      </c>
      <c r="D492">
        <v>12003997</v>
      </c>
      <c r="E492" t="s">
        <v>274</v>
      </c>
      <c r="F492" t="s">
        <v>634</v>
      </c>
      <c r="G492" t="s">
        <v>635</v>
      </c>
      <c r="H492">
        <v>17</v>
      </c>
      <c r="I492">
        <v>17</v>
      </c>
      <c r="J492" t="str">
        <f t="shared" si="7"/>
        <v/>
      </c>
    </row>
    <row r="493" spans="1:10" x14ac:dyDescent="0.25">
      <c r="A493">
        <v>2020</v>
      </c>
      <c r="B493" t="s">
        <v>800</v>
      </c>
      <c r="C493" t="s">
        <v>257</v>
      </c>
      <c r="D493">
        <v>12003997</v>
      </c>
      <c r="E493" t="s">
        <v>274</v>
      </c>
      <c r="F493" t="s">
        <v>641</v>
      </c>
      <c r="G493" t="s">
        <v>638</v>
      </c>
      <c r="H493">
        <v>2</v>
      </c>
      <c r="I493">
        <v>2</v>
      </c>
      <c r="J493" t="str">
        <f t="shared" si="7"/>
        <v/>
      </c>
    </row>
    <row r="494" spans="1:10" x14ac:dyDescent="0.25">
      <c r="A494">
        <v>2020</v>
      </c>
      <c r="B494" t="s">
        <v>800</v>
      </c>
      <c r="C494" t="s">
        <v>257</v>
      </c>
      <c r="D494">
        <v>12004205</v>
      </c>
      <c r="E494" t="s">
        <v>263</v>
      </c>
      <c r="F494" t="s">
        <v>637</v>
      </c>
      <c r="G494" t="s">
        <v>638</v>
      </c>
      <c r="H494">
        <v>4</v>
      </c>
      <c r="I494">
        <v>4</v>
      </c>
      <c r="J494" t="str">
        <f t="shared" si="7"/>
        <v/>
      </c>
    </row>
    <row r="495" spans="1:10" x14ac:dyDescent="0.25">
      <c r="A495">
        <v>2020</v>
      </c>
      <c r="B495" t="s">
        <v>800</v>
      </c>
      <c r="C495" t="s">
        <v>257</v>
      </c>
      <c r="D495">
        <v>12004205</v>
      </c>
      <c r="E495" t="s">
        <v>263</v>
      </c>
      <c r="F495" t="s">
        <v>634</v>
      </c>
      <c r="G495" t="s">
        <v>635</v>
      </c>
      <c r="H495">
        <v>21</v>
      </c>
      <c r="I495">
        <v>21</v>
      </c>
      <c r="J495" t="str">
        <f t="shared" si="7"/>
        <v/>
      </c>
    </row>
    <row r="496" spans="1:10" x14ac:dyDescent="0.25">
      <c r="A496">
        <v>2020</v>
      </c>
      <c r="B496" t="s">
        <v>800</v>
      </c>
      <c r="C496" t="s">
        <v>257</v>
      </c>
      <c r="D496">
        <v>12004205</v>
      </c>
      <c r="E496" t="s">
        <v>263</v>
      </c>
      <c r="F496" t="s">
        <v>641</v>
      </c>
      <c r="G496" t="s">
        <v>638</v>
      </c>
      <c r="H496">
        <v>8</v>
      </c>
      <c r="I496">
        <v>8</v>
      </c>
      <c r="J496" t="str">
        <f t="shared" si="7"/>
        <v/>
      </c>
    </row>
    <row r="497" spans="1:10" x14ac:dyDescent="0.25">
      <c r="A497">
        <v>2020</v>
      </c>
      <c r="B497" t="s">
        <v>800</v>
      </c>
      <c r="C497" t="s">
        <v>257</v>
      </c>
      <c r="D497">
        <v>12004217</v>
      </c>
      <c r="E497" t="s">
        <v>264</v>
      </c>
      <c r="F497" t="s">
        <v>637</v>
      </c>
      <c r="G497" t="s">
        <v>638</v>
      </c>
      <c r="H497">
        <v>4</v>
      </c>
      <c r="I497">
        <v>4</v>
      </c>
      <c r="J497" t="str">
        <f t="shared" si="7"/>
        <v/>
      </c>
    </row>
    <row r="498" spans="1:10" x14ac:dyDescent="0.25">
      <c r="A498">
        <v>2020</v>
      </c>
      <c r="B498" t="s">
        <v>800</v>
      </c>
      <c r="C498" t="s">
        <v>257</v>
      </c>
      <c r="D498">
        <v>12004217</v>
      </c>
      <c r="E498" t="s">
        <v>264</v>
      </c>
      <c r="F498" t="s">
        <v>634</v>
      </c>
      <c r="G498" t="s">
        <v>635</v>
      </c>
      <c r="H498">
        <v>16</v>
      </c>
      <c r="I498">
        <v>16</v>
      </c>
      <c r="J498" t="str">
        <f t="shared" si="7"/>
        <v/>
      </c>
    </row>
    <row r="499" spans="1:10" x14ac:dyDescent="0.25">
      <c r="A499">
        <v>2020</v>
      </c>
      <c r="B499" t="s">
        <v>800</v>
      </c>
      <c r="C499" t="s">
        <v>257</v>
      </c>
      <c r="D499">
        <v>12004217</v>
      </c>
      <c r="E499" t="s">
        <v>264</v>
      </c>
      <c r="F499" t="s">
        <v>641</v>
      </c>
      <c r="G499" t="s">
        <v>638</v>
      </c>
      <c r="H499">
        <v>37</v>
      </c>
      <c r="I499">
        <v>37</v>
      </c>
      <c r="J499" t="str">
        <f t="shared" si="7"/>
        <v/>
      </c>
    </row>
    <row r="500" spans="1:10" x14ac:dyDescent="0.25">
      <c r="A500">
        <v>2020</v>
      </c>
      <c r="B500" t="s">
        <v>800</v>
      </c>
      <c r="C500" t="s">
        <v>257</v>
      </c>
      <c r="D500">
        <v>12005261</v>
      </c>
      <c r="E500" t="s">
        <v>265</v>
      </c>
      <c r="F500" t="s">
        <v>637</v>
      </c>
      <c r="G500" t="s">
        <v>638</v>
      </c>
      <c r="H500">
        <v>4</v>
      </c>
      <c r="I500">
        <v>4</v>
      </c>
      <c r="J500" t="str">
        <f t="shared" si="7"/>
        <v/>
      </c>
    </row>
    <row r="501" spans="1:10" x14ac:dyDescent="0.25">
      <c r="A501">
        <v>2020</v>
      </c>
      <c r="B501" t="s">
        <v>800</v>
      </c>
      <c r="C501" t="s">
        <v>257</v>
      </c>
      <c r="D501">
        <v>12005261</v>
      </c>
      <c r="E501" t="s">
        <v>265</v>
      </c>
      <c r="F501" t="s">
        <v>634</v>
      </c>
      <c r="G501" t="s">
        <v>635</v>
      </c>
      <c r="H501">
        <v>13</v>
      </c>
      <c r="I501">
        <v>13</v>
      </c>
      <c r="J501" t="str">
        <f t="shared" si="7"/>
        <v/>
      </c>
    </row>
    <row r="502" spans="1:10" x14ac:dyDescent="0.25">
      <c r="A502">
        <v>2020</v>
      </c>
      <c r="B502" t="s">
        <v>800</v>
      </c>
      <c r="C502" t="s">
        <v>257</v>
      </c>
      <c r="D502">
        <v>12005261</v>
      </c>
      <c r="E502" t="s">
        <v>265</v>
      </c>
      <c r="F502" t="s">
        <v>641</v>
      </c>
      <c r="G502" t="s">
        <v>638</v>
      </c>
      <c r="H502">
        <v>26</v>
      </c>
      <c r="I502">
        <v>26</v>
      </c>
      <c r="J502" t="str">
        <f t="shared" si="7"/>
        <v/>
      </c>
    </row>
    <row r="503" spans="1:10" x14ac:dyDescent="0.25">
      <c r="A503">
        <v>2020</v>
      </c>
      <c r="B503" t="s">
        <v>800</v>
      </c>
      <c r="C503" t="s">
        <v>257</v>
      </c>
      <c r="D503">
        <v>12005261</v>
      </c>
      <c r="E503" t="s">
        <v>265</v>
      </c>
      <c r="F503" t="s">
        <v>641</v>
      </c>
      <c r="G503" t="s">
        <v>640</v>
      </c>
      <c r="H503">
        <v>2</v>
      </c>
      <c r="I503">
        <v>2</v>
      </c>
      <c r="J503" t="str">
        <f t="shared" si="7"/>
        <v/>
      </c>
    </row>
    <row r="504" spans="1:10" x14ac:dyDescent="0.25">
      <c r="A504">
        <v>2020</v>
      </c>
      <c r="B504" t="s">
        <v>800</v>
      </c>
      <c r="C504" t="s">
        <v>257</v>
      </c>
      <c r="D504">
        <v>12005374</v>
      </c>
      <c r="E504" t="s">
        <v>266</v>
      </c>
      <c r="F504" t="s">
        <v>637</v>
      </c>
      <c r="G504" t="s">
        <v>638</v>
      </c>
      <c r="H504">
        <v>8</v>
      </c>
      <c r="I504">
        <v>8</v>
      </c>
      <c r="J504" t="str">
        <f t="shared" si="7"/>
        <v/>
      </c>
    </row>
    <row r="505" spans="1:10" x14ac:dyDescent="0.25">
      <c r="A505">
        <v>2020</v>
      </c>
      <c r="B505" t="s">
        <v>800</v>
      </c>
      <c r="C505" t="s">
        <v>257</v>
      </c>
      <c r="D505">
        <v>12005374</v>
      </c>
      <c r="E505" t="s">
        <v>266</v>
      </c>
      <c r="F505" t="s">
        <v>634</v>
      </c>
      <c r="G505" t="s">
        <v>635</v>
      </c>
      <c r="H505">
        <v>22</v>
      </c>
      <c r="I505">
        <v>22</v>
      </c>
      <c r="J505" t="str">
        <f t="shared" si="7"/>
        <v/>
      </c>
    </row>
    <row r="506" spans="1:10" x14ac:dyDescent="0.25">
      <c r="A506">
        <v>2020</v>
      </c>
      <c r="B506" t="s">
        <v>800</v>
      </c>
      <c r="C506" t="s">
        <v>257</v>
      </c>
      <c r="D506">
        <v>12005374</v>
      </c>
      <c r="E506" t="s">
        <v>266</v>
      </c>
      <c r="F506" t="s">
        <v>641</v>
      </c>
      <c r="G506" t="s">
        <v>638</v>
      </c>
      <c r="H506">
        <v>2</v>
      </c>
      <c r="I506">
        <v>2</v>
      </c>
      <c r="J506" t="str">
        <f t="shared" si="7"/>
        <v/>
      </c>
    </row>
    <row r="507" spans="1:10" x14ac:dyDescent="0.25">
      <c r="A507">
        <v>2020</v>
      </c>
      <c r="B507" t="s">
        <v>800</v>
      </c>
      <c r="C507" t="s">
        <v>257</v>
      </c>
      <c r="D507">
        <v>12005738</v>
      </c>
      <c r="E507" t="s">
        <v>267</v>
      </c>
      <c r="F507" t="s">
        <v>637</v>
      </c>
      <c r="G507" t="s">
        <v>638</v>
      </c>
      <c r="H507">
        <v>8</v>
      </c>
      <c r="I507">
        <v>8</v>
      </c>
      <c r="J507" t="str">
        <f t="shared" si="7"/>
        <v/>
      </c>
    </row>
    <row r="508" spans="1:10" x14ac:dyDescent="0.25">
      <c r="A508">
        <v>2020</v>
      </c>
      <c r="B508" t="s">
        <v>800</v>
      </c>
      <c r="C508" t="s">
        <v>257</v>
      </c>
      <c r="D508">
        <v>12005738</v>
      </c>
      <c r="E508" t="s">
        <v>267</v>
      </c>
      <c r="F508" t="s">
        <v>634</v>
      </c>
      <c r="G508" t="s">
        <v>635</v>
      </c>
      <c r="H508">
        <v>19</v>
      </c>
      <c r="I508">
        <v>19</v>
      </c>
      <c r="J508" t="str">
        <f t="shared" si="7"/>
        <v/>
      </c>
    </row>
    <row r="509" spans="1:10" x14ac:dyDescent="0.25">
      <c r="A509">
        <v>2020</v>
      </c>
      <c r="B509" t="s">
        <v>800</v>
      </c>
      <c r="C509" t="s">
        <v>257</v>
      </c>
      <c r="D509">
        <v>12005738</v>
      </c>
      <c r="E509" t="s">
        <v>267</v>
      </c>
      <c r="F509" t="s">
        <v>641</v>
      </c>
      <c r="G509" t="s">
        <v>638</v>
      </c>
      <c r="H509">
        <v>2</v>
      </c>
      <c r="I509">
        <v>2</v>
      </c>
      <c r="J509" t="str">
        <f t="shared" si="7"/>
        <v/>
      </c>
    </row>
    <row r="510" spans="1:10" x14ac:dyDescent="0.25">
      <c r="A510">
        <v>2020</v>
      </c>
      <c r="B510" t="s">
        <v>800</v>
      </c>
      <c r="C510" t="s">
        <v>257</v>
      </c>
      <c r="D510">
        <v>12005799</v>
      </c>
      <c r="E510" t="s">
        <v>268</v>
      </c>
      <c r="F510" t="s">
        <v>637</v>
      </c>
      <c r="G510" t="s">
        <v>638</v>
      </c>
      <c r="H510">
        <v>4</v>
      </c>
      <c r="I510">
        <v>4</v>
      </c>
      <c r="J510" t="str">
        <f t="shared" si="7"/>
        <v/>
      </c>
    </row>
    <row r="511" spans="1:10" x14ac:dyDescent="0.25">
      <c r="A511">
        <v>2020</v>
      </c>
      <c r="B511" t="s">
        <v>800</v>
      </c>
      <c r="C511" t="s">
        <v>257</v>
      </c>
      <c r="D511">
        <v>12005799</v>
      </c>
      <c r="E511" t="s">
        <v>268</v>
      </c>
      <c r="F511" t="s">
        <v>634</v>
      </c>
      <c r="G511" t="s">
        <v>635</v>
      </c>
      <c r="H511">
        <v>23</v>
      </c>
      <c r="I511">
        <v>23</v>
      </c>
      <c r="J511" t="str">
        <f t="shared" si="7"/>
        <v/>
      </c>
    </row>
    <row r="512" spans="1:10" x14ac:dyDescent="0.25">
      <c r="A512">
        <v>2020</v>
      </c>
      <c r="B512" t="s">
        <v>800</v>
      </c>
      <c r="C512" t="s">
        <v>257</v>
      </c>
      <c r="D512">
        <v>12005799</v>
      </c>
      <c r="E512" t="s">
        <v>268</v>
      </c>
      <c r="F512" t="s">
        <v>641</v>
      </c>
      <c r="G512" t="s">
        <v>638</v>
      </c>
      <c r="H512">
        <v>2</v>
      </c>
      <c r="I512">
        <v>2</v>
      </c>
      <c r="J512" t="str">
        <f t="shared" si="7"/>
        <v/>
      </c>
    </row>
    <row r="513" spans="1:10" x14ac:dyDescent="0.25">
      <c r="A513">
        <v>2020</v>
      </c>
      <c r="B513" t="s">
        <v>800</v>
      </c>
      <c r="C513" t="s">
        <v>257</v>
      </c>
      <c r="D513">
        <v>12005799</v>
      </c>
      <c r="E513" t="s">
        <v>268</v>
      </c>
      <c r="F513" t="s">
        <v>648</v>
      </c>
      <c r="G513" t="s">
        <v>635</v>
      </c>
      <c r="H513">
        <v>1</v>
      </c>
      <c r="I513">
        <v>1</v>
      </c>
      <c r="J513" t="str">
        <f t="shared" si="7"/>
        <v/>
      </c>
    </row>
    <row r="514" spans="1:10" x14ac:dyDescent="0.25">
      <c r="A514">
        <v>2020</v>
      </c>
      <c r="B514" t="s">
        <v>800</v>
      </c>
      <c r="C514" t="s">
        <v>257</v>
      </c>
      <c r="D514">
        <v>12006056</v>
      </c>
      <c r="E514" t="s">
        <v>270</v>
      </c>
      <c r="F514" t="s">
        <v>634</v>
      </c>
      <c r="G514" t="s">
        <v>635</v>
      </c>
      <c r="H514">
        <v>4</v>
      </c>
      <c r="I514">
        <v>4</v>
      </c>
      <c r="J514" t="str">
        <f t="shared" si="7"/>
        <v/>
      </c>
    </row>
    <row r="515" spans="1:10" x14ac:dyDescent="0.25">
      <c r="A515">
        <v>2020</v>
      </c>
      <c r="B515" t="s">
        <v>800</v>
      </c>
      <c r="C515" t="s">
        <v>257</v>
      </c>
      <c r="D515">
        <v>12006056</v>
      </c>
      <c r="E515" t="s">
        <v>270</v>
      </c>
      <c r="F515" t="s">
        <v>641</v>
      </c>
      <c r="G515" t="s">
        <v>638</v>
      </c>
      <c r="H515">
        <v>1</v>
      </c>
      <c r="I515">
        <v>1</v>
      </c>
      <c r="J515" t="str">
        <f t="shared" ref="J515:J578" si="8">IF(H515=I515,"","warning")</f>
        <v/>
      </c>
    </row>
    <row r="516" spans="1:10" x14ac:dyDescent="0.25">
      <c r="A516">
        <v>2020</v>
      </c>
      <c r="B516" t="s">
        <v>800</v>
      </c>
      <c r="C516" t="s">
        <v>257</v>
      </c>
      <c r="D516">
        <v>12006056</v>
      </c>
      <c r="E516" t="s">
        <v>270</v>
      </c>
      <c r="F516" t="s">
        <v>648</v>
      </c>
      <c r="G516" t="s">
        <v>635</v>
      </c>
      <c r="H516">
        <v>3</v>
      </c>
      <c r="I516">
        <v>3</v>
      </c>
      <c r="J516" t="str">
        <f t="shared" si="8"/>
        <v/>
      </c>
    </row>
    <row r="517" spans="1:10" x14ac:dyDescent="0.25">
      <c r="A517">
        <v>2020</v>
      </c>
      <c r="B517" t="s">
        <v>800</v>
      </c>
      <c r="C517" t="s">
        <v>257</v>
      </c>
      <c r="D517">
        <v>12006780</v>
      </c>
      <c r="E517" t="s">
        <v>808</v>
      </c>
      <c r="F517" t="s">
        <v>648</v>
      </c>
      <c r="G517" t="s">
        <v>635</v>
      </c>
      <c r="H517">
        <v>2</v>
      </c>
      <c r="I517">
        <v>2</v>
      </c>
      <c r="J517" t="str">
        <f t="shared" si="8"/>
        <v/>
      </c>
    </row>
    <row r="518" spans="1:10" x14ac:dyDescent="0.25">
      <c r="A518">
        <v>2020</v>
      </c>
      <c r="B518" t="s">
        <v>800</v>
      </c>
      <c r="C518" t="s">
        <v>275</v>
      </c>
      <c r="D518">
        <v>12005556</v>
      </c>
      <c r="E518" t="s">
        <v>276</v>
      </c>
      <c r="F518" t="s">
        <v>637</v>
      </c>
      <c r="G518" t="s">
        <v>638</v>
      </c>
      <c r="H518">
        <v>1</v>
      </c>
      <c r="I518">
        <v>1</v>
      </c>
      <c r="J518" t="str">
        <f t="shared" si="8"/>
        <v/>
      </c>
    </row>
    <row r="519" spans="1:10" x14ac:dyDescent="0.25">
      <c r="A519">
        <v>2020</v>
      </c>
      <c r="B519" t="s">
        <v>800</v>
      </c>
      <c r="C519" t="s">
        <v>275</v>
      </c>
      <c r="D519">
        <v>12005556</v>
      </c>
      <c r="E519" t="s">
        <v>276</v>
      </c>
      <c r="F519" t="s">
        <v>634</v>
      </c>
      <c r="G519" t="s">
        <v>635</v>
      </c>
      <c r="H519">
        <v>8</v>
      </c>
      <c r="I519">
        <v>8</v>
      </c>
      <c r="J519" t="str">
        <f t="shared" si="8"/>
        <v/>
      </c>
    </row>
    <row r="520" spans="1:10" x14ac:dyDescent="0.25">
      <c r="A520">
        <v>2020</v>
      </c>
      <c r="B520" t="s">
        <v>800</v>
      </c>
      <c r="C520" t="s">
        <v>275</v>
      </c>
      <c r="D520">
        <v>12005556</v>
      </c>
      <c r="E520" t="s">
        <v>276</v>
      </c>
      <c r="F520" t="s">
        <v>641</v>
      </c>
      <c r="G520" t="s">
        <v>638</v>
      </c>
      <c r="H520">
        <v>6</v>
      </c>
      <c r="I520">
        <v>6</v>
      </c>
      <c r="J520" t="str">
        <f t="shared" si="8"/>
        <v/>
      </c>
    </row>
    <row r="521" spans="1:10" x14ac:dyDescent="0.25">
      <c r="A521">
        <v>2020</v>
      </c>
      <c r="B521" t="s">
        <v>800</v>
      </c>
      <c r="C521" t="s">
        <v>279</v>
      </c>
      <c r="D521">
        <v>12005571</v>
      </c>
      <c r="E521" t="s">
        <v>280</v>
      </c>
      <c r="F521" t="s">
        <v>634</v>
      </c>
      <c r="G521" t="s">
        <v>635</v>
      </c>
      <c r="H521">
        <v>4</v>
      </c>
      <c r="I521">
        <v>4</v>
      </c>
      <c r="J521" t="str">
        <f t="shared" si="8"/>
        <v/>
      </c>
    </row>
    <row r="522" spans="1:10" x14ac:dyDescent="0.25">
      <c r="A522">
        <v>2020</v>
      </c>
      <c r="B522" t="s">
        <v>800</v>
      </c>
      <c r="C522" t="s">
        <v>279</v>
      </c>
      <c r="D522">
        <v>12005571</v>
      </c>
      <c r="E522" t="s">
        <v>280</v>
      </c>
      <c r="F522" t="s">
        <v>641</v>
      </c>
      <c r="G522" t="s">
        <v>638</v>
      </c>
      <c r="H522">
        <v>3</v>
      </c>
      <c r="I522">
        <v>3</v>
      </c>
      <c r="J522" t="str">
        <f t="shared" si="8"/>
        <v/>
      </c>
    </row>
    <row r="523" spans="1:10" x14ac:dyDescent="0.25">
      <c r="A523">
        <v>2020</v>
      </c>
      <c r="B523" t="s">
        <v>800</v>
      </c>
      <c r="C523" t="s">
        <v>281</v>
      </c>
      <c r="D523">
        <v>12001903</v>
      </c>
      <c r="E523" t="s">
        <v>282</v>
      </c>
      <c r="F523" t="s">
        <v>637</v>
      </c>
      <c r="G523" t="s">
        <v>638</v>
      </c>
      <c r="H523">
        <v>2</v>
      </c>
      <c r="I523">
        <v>2</v>
      </c>
      <c r="J523" t="str">
        <f t="shared" si="8"/>
        <v/>
      </c>
    </row>
    <row r="524" spans="1:10" x14ac:dyDescent="0.25">
      <c r="A524">
        <v>2020</v>
      </c>
      <c r="B524" t="s">
        <v>800</v>
      </c>
      <c r="C524" t="s">
        <v>281</v>
      </c>
      <c r="D524">
        <v>12001903</v>
      </c>
      <c r="E524" t="s">
        <v>282</v>
      </c>
      <c r="F524" t="s">
        <v>634</v>
      </c>
      <c r="G524" t="s">
        <v>635</v>
      </c>
      <c r="H524">
        <v>7</v>
      </c>
      <c r="I524">
        <v>7</v>
      </c>
      <c r="J524" t="str">
        <f t="shared" si="8"/>
        <v/>
      </c>
    </row>
    <row r="525" spans="1:10" x14ac:dyDescent="0.25">
      <c r="A525">
        <v>2020</v>
      </c>
      <c r="B525" t="s">
        <v>800</v>
      </c>
      <c r="C525" t="s">
        <v>284</v>
      </c>
      <c r="D525">
        <v>12005601</v>
      </c>
      <c r="E525" t="s">
        <v>285</v>
      </c>
      <c r="F525" t="s">
        <v>637</v>
      </c>
      <c r="G525" t="s">
        <v>638</v>
      </c>
      <c r="H525">
        <v>7</v>
      </c>
      <c r="I525">
        <v>7</v>
      </c>
      <c r="J525" t="str">
        <f t="shared" si="8"/>
        <v/>
      </c>
    </row>
    <row r="526" spans="1:10" x14ac:dyDescent="0.25">
      <c r="A526">
        <v>2020</v>
      </c>
      <c r="B526" t="s">
        <v>800</v>
      </c>
      <c r="C526" t="s">
        <v>284</v>
      </c>
      <c r="D526">
        <v>12005601</v>
      </c>
      <c r="E526" t="s">
        <v>285</v>
      </c>
      <c r="F526" t="s">
        <v>634</v>
      </c>
      <c r="G526" t="s">
        <v>635</v>
      </c>
      <c r="H526">
        <v>28</v>
      </c>
      <c r="I526">
        <v>28</v>
      </c>
      <c r="J526" t="str">
        <f t="shared" si="8"/>
        <v/>
      </c>
    </row>
    <row r="527" spans="1:10" x14ac:dyDescent="0.25">
      <c r="A527">
        <v>2020</v>
      </c>
      <c r="B527" t="s">
        <v>800</v>
      </c>
      <c r="C527" t="s">
        <v>284</v>
      </c>
      <c r="D527">
        <v>12005601</v>
      </c>
      <c r="E527" t="s">
        <v>285</v>
      </c>
      <c r="F527" t="s">
        <v>641</v>
      </c>
      <c r="G527" t="s">
        <v>638</v>
      </c>
      <c r="H527">
        <v>26</v>
      </c>
      <c r="I527">
        <v>26</v>
      </c>
      <c r="J527" t="str">
        <f t="shared" si="8"/>
        <v/>
      </c>
    </row>
    <row r="528" spans="1:10" x14ac:dyDescent="0.25">
      <c r="A528">
        <v>2020</v>
      </c>
      <c r="B528" t="s">
        <v>800</v>
      </c>
      <c r="C528" t="s">
        <v>286</v>
      </c>
      <c r="D528">
        <v>12005593</v>
      </c>
      <c r="E528" t="s">
        <v>288</v>
      </c>
      <c r="F528" t="s">
        <v>637</v>
      </c>
      <c r="G528" t="s">
        <v>638</v>
      </c>
      <c r="H528">
        <v>8</v>
      </c>
      <c r="I528">
        <v>8</v>
      </c>
      <c r="J528" t="str">
        <f t="shared" si="8"/>
        <v/>
      </c>
    </row>
    <row r="529" spans="1:10" x14ac:dyDescent="0.25">
      <c r="A529">
        <v>2020</v>
      </c>
      <c r="B529" t="s">
        <v>800</v>
      </c>
      <c r="C529" t="s">
        <v>286</v>
      </c>
      <c r="D529">
        <v>12005593</v>
      </c>
      <c r="E529" t="s">
        <v>288</v>
      </c>
      <c r="F529" t="s">
        <v>634</v>
      </c>
      <c r="G529" t="s">
        <v>635</v>
      </c>
      <c r="H529">
        <v>21</v>
      </c>
      <c r="I529">
        <v>21</v>
      </c>
      <c r="J529" t="str">
        <f t="shared" si="8"/>
        <v/>
      </c>
    </row>
    <row r="530" spans="1:10" x14ac:dyDescent="0.25">
      <c r="A530">
        <v>2020</v>
      </c>
      <c r="B530" t="s">
        <v>800</v>
      </c>
      <c r="C530" t="s">
        <v>286</v>
      </c>
      <c r="D530">
        <v>12005593</v>
      </c>
      <c r="E530" t="s">
        <v>288</v>
      </c>
      <c r="F530" t="s">
        <v>641</v>
      </c>
      <c r="G530" t="s">
        <v>638</v>
      </c>
      <c r="H530">
        <v>24</v>
      </c>
      <c r="I530">
        <v>24</v>
      </c>
      <c r="J530" t="str">
        <f t="shared" si="8"/>
        <v/>
      </c>
    </row>
    <row r="531" spans="1:10" x14ac:dyDescent="0.25">
      <c r="A531">
        <v>2020</v>
      </c>
      <c r="B531" t="s">
        <v>800</v>
      </c>
      <c r="C531" t="s">
        <v>286</v>
      </c>
      <c r="D531">
        <v>12005741</v>
      </c>
      <c r="E531" t="s">
        <v>289</v>
      </c>
      <c r="F531" t="s">
        <v>634</v>
      </c>
      <c r="G531" t="s">
        <v>635</v>
      </c>
      <c r="H531">
        <v>15</v>
      </c>
      <c r="I531">
        <v>15</v>
      </c>
      <c r="J531" t="str">
        <f t="shared" si="8"/>
        <v/>
      </c>
    </row>
    <row r="532" spans="1:10" x14ac:dyDescent="0.25">
      <c r="A532">
        <v>2020</v>
      </c>
      <c r="B532" t="s">
        <v>800</v>
      </c>
      <c r="C532" t="s">
        <v>286</v>
      </c>
      <c r="D532">
        <v>12005741</v>
      </c>
      <c r="E532" t="s">
        <v>289</v>
      </c>
      <c r="F532" t="s">
        <v>641</v>
      </c>
      <c r="G532" t="s">
        <v>638</v>
      </c>
      <c r="H532">
        <v>2</v>
      </c>
      <c r="I532">
        <v>2</v>
      </c>
      <c r="J532" t="str">
        <f t="shared" si="8"/>
        <v/>
      </c>
    </row>
    <row r="533" spans="1:10" x14ac:dyDescent="0.25">
      <c r="A533">
        <v>2020</v>
      </c>
      <c r="B533" t="s">
        <v>800</v>
      </c>
      <c r="C533" t="s">
        <v>809</v>
      </c>
      <c r="D533">
        <v>12006214</v>
      </c>
      <c r="E533" t="s">
        <v>290</v>
      </c>
      <c r="F533" t="s">
        <v>637</v>
      </c>
      <c r="G533" t="s">
        <v>638</v>
      </c>
      <c r="H533">
        <v>2</v>
      </c>
      <c r="I533">
        <v>2</v>
      </c>
      <c r="J533" t="str">
        <f t="shared" si="8"/>
        <v/>
      </c>
    </row>
    <row r="534" spans="1:10" x14ac:dyDescent="0.25">
      <c r="A534">
        <v>2020</v>
      </c>
      <c r="B534" t="s">
        <v>800</v>
      </c>
      <c r="C534" t="s">
        <v>809</v>
      </c>
      <c r="D534">
        <v>12006214</v>
      </c>
      <c r="E534" t="s">
        <v>290</v>
      </c>
      <c r="F534" t="s">
        <v>634</v>
      </c>
      <c r="G534" t="s">
        <v>635</v>
      </c>
      <c r="H534">
        <v>14</v>
      </c>
      <c r="I534">
        <v>14</v>
      </c>
      <c r="J534" t="str">
        <f t="shared" si="8"/>
        <v/>
      </c>
    </row>
    <row r="535" spans="1:10" x14ac:dyDescent="0.25">
      <c r="A535">
        <v>2020</v>
      </c>
      <c r="B535" t="s">
        <v>800</v>
      </c>
      <c r="C535" t="s">
        <v>809</v>
      </c>
      <c r="D535">
        <v>12006214</v>
      </c>
      <c r="E535" t="s">
        <v>290</v>
      </c>
      <c r="F535" t="s">
        <v>641</v>
      </c>
      <c r="G535" t="s">
        <v>638</v>
      </c>
      <c r="H535">
        <v>2</v>
      </c>
      <c r="I535">
        <v>2</v>
      </c>
      <c r="J535" t="str">
        <f t="shared" si="8"/>
        <v/>
      </c>
    </row>
    <row r="536" spans="1:10" x14ac:dyDescent="0.25">
      <c r="A536">
        <v>2020</v>
      </c>
      <c r="B536" t="s">
        <v>800</v>
      </c>
      <c r="C536" t="s">
        <v>810</v>
      </c>
      <c r="D536">
        <v>12005520</v>
      </c>
      <c r="E536" t="s">
        <v>291</v>
      </c>
      <c r="F536" t="s">
        <v>637</v>
      </c>
      <c r="G536" t="s">
        <v>638</v>
      </c>
      <c r="H536">
        <v>2</v>
      </c>
      <c r="I536">
        <v>2</v>
      </c>
      <c r="J536" t="str">
        <f t="shared" si="8"/>
        <v/>
      </c>
    </row>
    <row r="537" spans="1:10" x14ac:dyDescent="0.25">
      <c r="A537">
        <v>2020</v>
      </c>
      <c r="B537" t="s">
        <v>800</v>
      </c>
      <c r="C537" t="s">
        <v>810</v>
      </c>
      <c r="D537">
        <v>12005520</v>
      </c>
      <c r="E537" t="s">
        <v>291</v>
      </c>
      <c r="F537" t="s">
        <v>634</v>
      </c>
      <c r="G537" t="s">
        <v>635</v>
      </c>
      <c r="H537">
        <v>10</v>
      </c>
      <c r="I537">
        <v>10</v>
      </c>
      <c r="J537" t="str">
        <f t="shared" si="8"/>
        <v/>
      </c>
    </row>
    <row r="538" spans="1:10" x14ac:dyDescent="0.25">
      <c r="A538">
        <v>2020</v>
      </c>
      <c r="B538" t="s">
        <v>800</v>
      </c>
      <c r="C538" t="s">
        <v>810</v>
      </c>
      <c r="D538">
        <v>12005520</v>
      </c>
      <c r="E538" t="s">
        <v>291</v>
      </c>
      <c r="F538" t="s">
        <v>641</v>
      </c>
      <c r="G538" t="s">
        <v>638</v>
      </c>
      <c r="H538">
        <v>2</v>
      </c>
      <c r="I538">
        <v>2</v>
      </c>
      <c r="J538" t="str">
        <f t="shared" si="8"/>
        <v/>
      </c>
    </row>
    <row r="539" spans="1:10" x14ac:dyDescent="0.25">
      <c r="A539">
        <v>2020</v>
      </c>
      <c r="B539" t="s">
        <v>800</v>
      </c>
      <c r="C539" t="s">
        <v>292</v>
      </c>
      <c r="D539">
        <v>12004400</v>
      </c>
      <c r="E539" t="s">
        <v>293</v>
      </c>
      <c r="F539" t="s">
        <v>637</v>
      </c>
      <c r="G539" t="s">
        <v>638</v>
      </c>
      <c r="H539">
        <v>3</v>
      </c>
      <c r="I539">
        <v>3</v>
      </c>
      <c r="J539" t="str">
        <f t="shared" si="8"/>
        <v/>
      </c>
    </row>
    <row r="540" spans="1:10" x14ac:dyDescent="0.25">
      <c r="A540">
        <v>2020</v>
      </c>
      <c r="B540" t="s">
        <v>800</v>
      </c>
      <c r="C540" t="s">
        <v>292</v>
      </c>
      <c r="D540">
        <v>12004400</v>
      </c>
      <c r="E540" t="s">
        <v>293</v>
      </c>
      <c r="F540" t="s">
        <v>634</v>
      </c>
      <c r="G540" t="s">
        <v>635</v>
      </c>
      <c r="H540">
        <v>13</v>
      </c>
      <c r="I540">
        <v>13</v>
      </c>
      <c r="J540" t="str">
        <f t="shared" si="8"/>
        <v/>
      </c>
    </row>
    <row r="541" spans="1:10" x14ac:dyDescent="0.25">
      <c r="A541">
        <v>2020</v>
      </c>
      <c r="B541" t="s">
        <v>800</v>
      </c>
      <c r="C541" t="s">
        <v>292</v>
      </c>
      <c r="D541">
        <v>12004400</v>
      </c>
      <c r="E541" t="s">
        <v>293</v>
      </c>
      <c r="F541" t="s">
        <v>641</v>
      </c>
      <c r="G541" t="s">
        <v>638</v>
      </c>
      <c r="H541">
        <v>6</v>
      </c>
      <c r="I541">
        <v>6</v>
      </c>
      <c r="J541" t="str">
        <f t="shared" si="8"/>
        <v/>
      </c>
    </row>
    <row r="542" spans="1:10" x14ac:dyDescent="0.25">
      <c r="A542">
        <v>2020</v>
      </c>
      <c r="B542" t="s">
        <v>800</v>
      </c>
      <c r="C542" t="s">
        <v>294</v>
      </c>
      <c r="D542">
        <v>12002270</v>
      </c>
      <c r="E542" t="s">
        <v>295</v>
      </c>
      <c r="F542" t="s">
        <v>634</v>
      </c>
      <c r="G542" t="s">
        <v>635</v>
      </c>
      <c r="H542">
        <v>25</v>
      </c>
      <c r="I542">
        <v>25</v>
      </c>
      <c r="J542" t="str">
        <f t="shared" si="8"/>
        <v/>
      </c>
    </row>
    <row r="543" spans="1:10" x14ac:dyDescent="0.25">
      <c r="A543">
        <v>2020</v>
      </c>
      <c r="B543" t="s">
        <v>800</v>
      </c>
      <c r="C543" t="s">
        <v>294</v>
      </c>
      <c r="D543">
        <v>12003663</v>
      </c>
      <c r="E543" t="s">
        <v>296</v>
      </c>
      <c r="F543" t="s">
        <v>637</v>
      </c>
      <c r="G543" t="s">
        <v>638</v>
      </c>
      <c r="H543">
        <v>8</v>
      </c>
      <c r="I543">
        <v>8</v>
      </c>
      <c r="J543" t="str">
        <f t="shared" si="8"/>
        <v/>
      </c>
    </row>
    <row r="544" spans="1:10" x14ac:dyDescent="0.25">
      <c r="A544">
        <v>2020</v>
      </c>
      <c r="B544" t="s">
        <v>800</v>
      </c>
      <c r="C544" t="s">
        <v>294</v>
      </c>
      <c r="D544">
        <v>12003663</v>
      </c>
      <c r="E544" t="s">
        <v>296</v>
      </c>
      <c r="F544" t="s">
        <v>641</v>
      </c>
      <c r="G544" t="s">
        <v>638</v>
      </c>
      <c r="H544">
        <v>18</v>
      </c>
      <c r="I544">
        <v>18</v>
      </c>
      <c r="J544" t="str">
        <f t="shared" si="8"/>
        <v/>
      </c>
    </row>
    <row r="545" spans="1:10" x14ac:dyDescent="0.25">
      <c r="A545">
        <v>2020</v>
      </c>
      <c r="B545" t="s">
        <v>800</v>
      </c>
      <c r="C545" t="s">
        <v>294</v>
      </c>
      <c r="D545">
        <v>12003663</v>
      </c>
      <c r="E545" t="s">
        <v>296</v>
      </c>
      <c r="F545" t="s">
        <v>648</v>
      </c>
      <c r="G545" t="s">
        <v>635</v>
      </c>
      <c r="H545">
        <v>1</v>
      </c>
      <c r="I545">
        <v>1</v>
      </c>
      <c r="J545" t="str">
        <f t="shared" si="8"/>
        <v/>
      </c>
    </row>
    <row r="546" spans="1:10" x14ac:dyDescent="0.25">
      <c r="A546">
        <v>2020</v>
      </c>
      <c r="B546" t="s">
        <v>800</v>
      </c>
      <c r="C546" t="s">
        <v>298</v>
      </c>
      <c r="D546">
        <v>12005532</v>
      </c>
      <c r="E546" t="s">
        <v>299</v>
      </c>
      <c r="F546" t="s">
        <v>637</v>
      </c>
      <c r="G546" t="s">
        <v>638</v>
      </c>
      <c r="H546">
        <v>2</v>
      </c>
      <c r="I546">
        <v>2</v>
      </c>
      <c r="J546" t="str">
        <f t="shared" si="8"/>
        <v/>
      </c>
    </row>
    <row r="547" spans="1:10" x14ac:dyDescent="0.25">
      <c r="A547">
        <v>2020</v>
      </c>
      <c r="B547" t="s">
        <v>800</v>
      </c>
      <c r="C547" t="s">
        <v>298</v>
      </c>
      <c r="D547">
        <v>12005532</v>
      </c>
      <c r="E547" t="s">
        <v>299</v>
      </c>
      <c r="F547" t="s">
        <v>634</v>
      </c>
      <c r="G547" t="s">
        <v>635</v>
      </c>
      <c r="H547">
        <v>9</v>
      </c>
      <c r="I547">
        <v>9</v>
      </c>
      <c r="J547" t="str">
        <f t="shared" si="8"/>
        <v/>
      </c>
    </row>
    <row r="548" spans="1:10" x14ac:dyDescent="0.25">
      <c r="A548">
        <v>2020</v>
      </c>
      <c r="B548" t="s">
        <v>800</v>
      </c>
      <c r="C548" t="s">
        <v>298</v>
      </c>
      <c r="D548">
        <v>12005532</v>
      </c>
      <c r="E548" t="s">
        <v>299</v>
      </c>
      <c r="F548" t="s">
        <v>641</v>
      </c>
      <c r="G548" t="s">
        <v>638</v>
      </c>
      <c r="H548">
        <v>2</v>
      </c>
      <c r="I548">
        <v>2</v>
      </c>
      <c r="J548" t="str">
        <f t="shared" si="8"/>
        <v/>
      </c>
    </row>
    <row r="549" spans="1:10" x14ac:dyDescent="0.25">
      <c r="A549">
        <v>2020</v>
      </c>
      <c r="B549" t="s">
        <v>800</v>
      </c>
      <c r="C549" t="s">
        <v>300</v>
      </c>
      <c r="D549">
        <v>12005544</v>
      </c>
      <c r="E549" t="s">
        <v>934</v>
      </c>
      <c r="F549" t="s">
        <v>637</v>
      </c>
      <c r="G549" t="s">
        <v>638</v>
      </c>
      <c r="H549">
        <v>4</v>
      </c>
      <c r="I549">
        <v>4</v>
      </c>
      <c r="J549" t="str">
        <f t="shared" si="8"/>
        <v/>
      </c>
    </row>
    <row r="550" spans="1:10" x14ac:dyDescent="0.25">
      <c r="A550">
        <v>2020</v>
      </c>
      <c r="B550" t="s">
        <v>800</v>
      </c>
      <c r="C550" t="s">
        <v>300</v>
      </c>
      <c r="D550">
        <v>12005544</v>
      </c>
      <c r="E550" t="s">
        <v>934</v>
      </c>
      <c r="F550" t="s">
        <v>634</v>
      </c>
      <c r="G550" t="s">
        <v>635</v>
      </c>
      <c r="H550">
        <v>13</v>
      </c>
      <c r="I550">
        <v>13</v>
      </c>
      <c r="J550" t="str">
        <f t="shared" si="8"/>
        <v/>
      </c>
    </row>
    <row r="551" spans="1:10" x14ac:dyDescent="0.25">
      <c r="A551">
        <v>2020</v>
      </c>
      <c r="B551" t="s">
        <v>800</v>
      </c>
      <c r="C551" t="s">
        <v>300</v>
      </c>
      <c r="D551">
        <v>12005544</v>
      </c>
      <c r="E551" t="s">
        <v>934</v>
      </c>
      <c r="F551" t="s">
        <v>641</v>
      </c>
      <c r="G551" t="s">
        <v>638</v>
      </c>
      <c r="H551">
        <v>4</v>
      </c>
      <c r="I551">
        <v>4</v>
      </c>
      <c r="J551" t="str">
        <f t="shared" si="8"/>
        <v/>
      </c>
    </row>
    <row r="552" spans="1:10" x14ac:dyDescent="0.25">
      <c r="A552">
        <v>2020</v>
      </c>
      <c r="B552" t="s">
        <v>800</v>
      </c>
      <c r="C552" t="s">
        <v>301</v>
      </c>
      <c r="D552">
        <v>12002661</v>
      </c>
      <c r="E552" t="s">
        <v>302</v>
      </c>
      <c r="F552" t="s">
        <v>637</v>
      </c>
      <c r="G552" t="s">
        <v>638</v>
      </c>
      <c r="H552">
        <v>6</v>
      </c>
      <c r="I552">
        <v>6</v>
      </c>
      <c r="J552" t="str">
        <f t="shared" si="8"/>
        <v/>
      </c>
    </row>
    <row r="553" spans="1:10" x14ac:dyDescent="0.25">
      <c r="A553">
        <v>2020</v>
      </c>
      <c r="B553" t="s">
        <v>800</v>
      </c>
      <c r="C553" t="s">
        <v>301</v>
      </c>
      <c r="D553">
        <v>12002661</v>
      </c>
      <c r="E553" t="s">
        <v>302</v>
      </c>
      <c r="F553" t="s">
        <v>634</v>
      </c>
      <c r="G553" t="s">
        <v>635</v>
      </c>
      <c r="H553">
        <v>24</v>
      </c>
      <c r="I553">
        <v>24</v>
      </c>
      <c r="J553" t="str">
        <f t="shared" si="8"/>
        <v/>
      </c>
    </row>
    <row r="554" spans="1:10" x14ac:dyDescent="0.25">
      <c r="A554">
        <v>2020</v>
      </c>
      <c r="B554" t="s">
        <v>800</v>
      </c>
      <c r="C554" t="s">
        <v>301</v>
      </c>
      <c r="D554">
        <v>12002661</v>
      </c>
      <c r="E554" t="s">
        <v>302</v>
      </c>
      <c r="F554" t="s">
        <v>641</v>
      </c>
      <c r="G554" t="s">
        <v>638</v>
      </c>
      <c r="H554">
        <v>7</v>
      </c>
      <c r="I554">
        <v>7</v>
      </c>
      <c r="J554" t="str">
        <f t="shared" si="8"/>
        <v/>
      </c>
    </row>
    <row r="555" spans="1:10" x14ac:dyDescent="0.25">
      <c r="A555">
        <v>2020</v>
      </c>
      <c r="B555" t="s">
        <v>800</v>
      </c>
      <c r="C555" t="s">
        <v>301</v>
      </c>
      <c r="D555">
        <v>12002671</v>
      </c>
      <c r="E555" t="s">
        <v>303</v>
      </c>
      <c r="F555" t="s">
        <v>637</v>
      </c>
      <c r="G555" t="s">
        <v>638</v>
      </c>
      <c r="H555">
        <v>3</v>
      </c>
      <c r="I555">
        <v>3</v>
      </c>
      <c r="J555" t="str">
        <f t="shared" si="8"/>
        <v/>
      </c>
    </row>
    <row r="556" spans="1:10" x14ac:dyDescent="0.25">
      <c r="A556">
        <v>2020</v>
      </c>
      <c r="B556" t="s">
        <v>800</v>
      </c>
      <c r="C556" t="s">
        <v>301</v>
      </c>
      <c r="D556">
        <v>12002671</v>
      </c>
      <c r="E556" t="s">
        <v>303</v>
      </c>
      <c r="F556" t="s">
        <v>637</v>
      </c>
      <c r="G556" t="s">
        <v>640</v>
      </c>
      <c r="H556">
        <v>2</v>
      </c>
      <c r="I556">
        <v>2</v>
      </c>
      <c r="J556" t="str">
        <f t="shared" si="8"/>
        <v/>
      </c>
    </row>
    <row r="557" spans="1:10" x14ac:dyDescent="0.25">
      <c r="A557">
        <v>2020</v>
      </c>
      <c r="B557" t="s">
        <v>800</v>
      </c>
      <c r="C557" t="s">
        <v>301</v>
      </c>
      <c r="D557">
        <v>12002671</v>
      </c>
      <c r="E557" t="s">
        <v>303</v>
      </c>
      <c r="F557" t="s">
        <v>634</v>
      </c>
      <c r="G557" t="s">
        <v>635</v>
      </c>
      <c r="H557">
        <v>14</v>
      </c>
      <c r="I557">
        <v>14</v>
      </c>
      <c r="J557" t="str">
        <f t="shared" si="8"/>
        <v/>
      </c>
    </row>
    <row r="558" spans="1:10" x14ac:dyDescent="0.25">
      <c r="A558">
        <v>2020</v>
      </c>
      <c r="B558" t="s">
        <v>800</v>
      </c>
      <c r="C558" t="s">
        <v>301</v>
      </c>
      <c r="D558">
        <v>12002671</v>
      </c>
      <c r="E558" t="s">
        <v>303</v>
      </c>
      <c r="F558" t="s">
        <v>641</v>
      </c>
      <c r="G558" t="s">
        <v>638</v>
      </c>
      <c r="H558">
        <v>19</v>
      </c>
      <c r="I558">
        <v>19</v>
      </c>
      <c r="J558" t="str">
        <f t="shared" si="8"/>
        <v/>
      </c>
    </row>
    <row r="559" spans="1:10" x14ac:dyDescent="0.25">
      <c r="A559">
        <v>2020</v>
      </c>
      <c r="B559" t="s">
        <v>800</v>
      </c>
      <c r="C559" t="s">
        <v>301</v>
      </c>
      <c r="D559">
        <v>12002671</v>
      </c>
      <c r="E559" t="s">
        <v>303</v>
      </c>
      <c r="F559" t="s">
        <v>641</v>
      </c>
      <c r="G559" t="s">
        <v>640</v>
      </c>
      <c r="H559">
        <v>5</v>
      </c>
      <c r="I559">
        <v>5</v>
      </c>
      <c r="J559" t="str">
        <f t="shared" si="8"/>
        <v/>
      </c>
    </row>
    <row r="560" spans="1:10" x14ac:dyDescent="0.25">
      <c r="A560">
        <v>2020</v>
      </c>
      <c r="B560" t="s">
        <v>800</v>
      </c>
      <c r="C560" t="s">
        <v>301</v>
      </c>
      <c r="D560">
        <v>12005751</v>
      </c>
      <c r="E560" t="s">
        <v>304</v>
      </c>
      <c r="F560" t="s">
        <v>637</v>
      </c>
      <c r="G560" t="s">
        <v>638</v>
      </c>
      <c r="H560">
        <v>6</v>
      </c>
      <c r="I560">
        <v>6</v>
      </c>
      <c r="J560" t="str">
        <f t="shared" si="8"/>
        <v/>
      </c>
    </row>
    <row r="561" spans="1:10" x14ac:dyDescent="0.25">
      <c r="A561">
        <v>2020</v>
      </c>
      <c r="B561" t="s">
        <v>800</v>
      </c>
      <c r="C561" t="s">
        <v>301</v>
      </c>
      <c r="D561">
        <v>12005751</v>
      </c>
      <c r="E561" t="s">
        <v>304</v>
      </c>
      <c r="F561" t="s">
        <v>634</v>
      </c>
      <c r="G561" t="s">
        <v>635</v>
      </c>
      <c r="H561">
        <v>22</v>
      </c>
      <c r="I561">
        <v>22</v>
      </c>
      <c r="J561" t="str">
        <f t="shared" si="8"/>
        <v/>
      </c>
    </row>
    <row r="562" spans="1:10" x14ac:dyDescent="0.25">
      <c r="A562">
        <v>2020</v>
      </c>
      <c r="B562" t="s">
        <v>800</v>
      </c>
      <c r="C562" t="s">
        <v>301</v>
      </c>
      <c r="D562">
        <v>12005751</v>
      </c>
      <c r="E562" t="s">
        <v>304</v>
      </c>
      <c r="F562" t="s">
        <v>641</v>
      </c>
      <c r="G562" t="s">
        <v>638</v>
      </c>
      <c r="H562">
        <v>5</v>
      </c>
      <c r="I562">
        <v>5</v>
      </c>
      <c r="J562" t="str">
        <f t="shared" si="8"/>
        <v/>
      </c>
    </row>
    <row r="563" spans="1:10" x14ac:dyDescent="0.25">
      <c r="A563">
        <v>2020</v>
      </c>
      <c r="B563" t="s">
        <v>800</v>
      </c>
      <c r="C563" t="s">
        <v>306</v>
      </c>
      <c r="D563">
        <v>12002889</v>
      </c>
      <c r="E563" t="s">
        <v>307</v>
      </c>
      <c r="F563" t="s">
        <v>637</v>
      </c>
      <c r="G563" t="s">
        <v>638</v>
      </c>
      <c r="H563">
        <v>7</v>
      </c>
      <c r="I563">
        <v>7</v>
      </c>
      <c r="J563" t="str">
        <f t="shared" si="8"/>
        <v/>
      </c>
    </row>
    <row r="564" spans="1:10" x14ac:dyDescent="0.25">
      <c r="A564">
        <v>2020</v>
      </c>
      <c r="B564" t="s">
        <v>800</v>
      </c>
      <c r="C564" t="s">
        <v>306</v>
      </c>
      <c r="D564">
        <v>12002889</v>
      </c>
      <c r="E564" t="s">
        <v>307</v>
      </c>
      <c r="F564" t="s">
        <v>637</v>
      </c>
      <c r="G564" t="s">
        <v>640</v>
      </c>
      <c r="H564">
        <v>2</v>
      </c>
      <c r="I564">
        <v>2</v>
      </c>
      <c r="J564" t="str">
        <f t="shared" si="8"/>
        <v/>
      </c>
    </row>
    <row r="565" spans="1:10" x14ac:dyDescent="0.25">
      <c r="A565">
        <v>2020</v>
      </c>
      <c r="B565" t="s">
        <v>800</v>
      </c>
      <c r="C565" t="s">
        <v>306</v>
      </c>
      <c r="D565">
        <v>12002889</v>
      </c>
      <c r="E565" t="s">
        <v>307</v>
      </c>
      <c r="F565" t="s">
        <v>634</v>
      </c>
      <c r="G565" t="s">
        <v>635</v>
      </c>
      <c r="H565">
        <v>24</v>
      </c>
      <c r="I565">
        <v>24</v>
      </c>
      <c r="J565" t="str">
        <f t="shared" si="8"/>
        <v/>
      </c>
    </row>
    <row r="566" spans="1:10" x14ac:dyDescent="0.25">
      <c r="A566">
        <v>2020</v>
      </c>
      <c r="B566" t="s">
        <v>800</v>
      </c>
      <c r="C566" t="s">
        <v>306</v>
      </c>
      <c r="D566">
        <v>12002889</v>
      </c>
      <c r="E566" t="s">
        <v>307</v>
      </c>
      <c r="F566" t="s">
        <v>641</v>
      </c>
      <c r="G566" t="s">
        <v>638</v>
      </c>
      <c r="H566">
        <v>17</v>
      </c>
      <c r="I566">
        <v>17</v>
      </c>
      <c r="J566" t="str">
        <f t="shared" si="8"/>
        <v/>
      </c>
    </row>
    <row r="567" spans="1:10" x14ac:dyDescent="0.25">
      <c r="A567">
        <v>2020</v>
      </c>
      <c r="B567" t="s">
        <v>800</v>
      </c>
      <c r="C567" t="s">
        <v>306</v>
      </c>
      <c r="D567">
        <v>12003444</v>
      </c>
      <c r="E567" t="s">
        <v>308</v>
      </c>
      <c r="F567" t="s">
        <v>637</v>
      </c>
      <c r="G567" t="s">
        <v>638</v>
      </c>
      <c r="H567">
        <v>6</v>
      </c>
      <c r="I567">
        <v>6</v>
      </c>
      <c r="J567" t="str">
        <f t="shared" si="8"/>
        <v/>
      </c>
    </row>
    <row r="568" spans="1:10" x14ac:dyDescent="0.25">
      <c r="A568">
        <v>2020</v>
      </c>
      <c r="B568" t="s">
        <v>800</v>
      </c>
      <c r="C568" t="s">
        <v>306</v>
      </c>
      <c r="D568">
        <v>12003444</v>
      </c>
      <c r="E568" t="s">
        <v>308</v>
      </c>
      <c r="F568" t="s">
        <v>634</v>
      </c>
      <c r="G568" t="s">
        <v>635</v>
      </c>
      <c r="H568">
        <v>16</v>
      </c>
      <c r="I568">
        <v>16</v>
      </c>
      <c r="J568" t="str">
        <f t="shared" si="8"/>
        <v/>
      </c>
    </row>
    <row r="569" spans="1:10" x14ac:dyDescent="0.25">
      <c r="A569">
        <v>2020</v>
      </c>
      <c r="B569" t="s">
        <v>800</v>
      </c>
      <c r="C569" t="s">
        <v>306</v>
      </c>
      <c r="D569">
        <v>12003444</v>
      </c>
      <c r="E569" t="s">
        <v>308</v>
      </c>
      <c r="F569" t="s">
        <v>641</v>
      </c>
      <c r="G569" t="s">
        <v>638</v>
      </c>
      <c r="H569">
        <v>24</v>
      </c>
      <c r="I569">
        <v>24</v>
      </c>
      <c r="J569" t="str">
        <f t="shared" si="8"/>
        <v/>
      </c>
    </row>
    <row r="570" spans="1:10" x14ac:dyDescent="0.25">
      <c r="A570">
        <v>2020</v>
      </c>
      <c r="B570" t="s">
        <v>800</v>
      </c>
      <c r="C570" t="s">
        <v>306</v>
      </c>
      <c r="D570">
        <v>12003511</v>
      </c>
      <c r="E570" t="s">
        <v>811</v>
      </c>
      <c r="F570" t="s">
        <v>648</v>
      </c>
      <c r="G570" t="s">
        <v>635</v>
      </c>
      <c r="H570">
        <v>2</v>
      </c>
      <c r="I570">
        <v>2</v>
      </c>
      <c r="J570" t="str">
        <f t="shared" si="8"/>
        <v/>
      </c>
    </row>
    <row r="571" spans="1:10" x14ac:dyDescent="0.25">
      <c r="A571">
        <v>2020</v>
      </c>
      <c r="B571" t="s">
        <v>800</v>
      </c>
      <c r="C571" t="s">
        <v>306</v>
      </c>
      <c r="D571">
        <v>12005660</v>
      </c>
      <c r="E571" t="s">
        <v>310</v>
      </c>
      <c r="F571" t="s">
        <v>637</v>
      </c>
      <c r="G571" t="s">
        <v>638</v>
      </c>
      <c r="H571">
        <v>10</v>
      </c>
      <c r="I571">
        <v>10</v>
      </c>
      <c r="J571" t="str">
        <f t="shared" si="8"/>
        <v/>
      </c>
    </row>
    <row r="572" spans="1:10" x14ac:dyDescent="0.25">
      <c r="A572">
        <v>2020</v>
      </c>
      <c r="B572" t="s">
        <v>800</v>
      </c>
      <c r="C572" t="s">
        <v>306</v>
      </c>
      <c r="D572">
        <v>12005660</v>
      </c>
      <c r="E572" t="s">
        <v>310</v>
      </c>
      <c r="F572" t="s">
        <v>634</v>
      </c>
      <c r="G572" t="s">
        <v>635</v>
      </c>
      <c r="H572">
        <v>21</v>
      </c>
      <c r="I572">
        <v>21</v>
      </c>
      <c r="J572" t="str">
        <f t="shared" si="8"/>
        <v/>
      </c>
    </row>
    <row r="573" spans="1:10" x14ac:dyDescent="0.25">
      <c r="A573">
        <v>2020</v>
      </c>
      <c r="B573" t="s">
        <v>800</v>
      </c>
      <c r="C573" t="s">
        <v>306</v>
      </c>
      <c r="D573">
        <v>12005660</v>
      </c>
      <c r="E573" t="s">
        <v>310</v>
      </c>
      <c r="F573" t="s">
        <v>641</v>
      </c>
      <c r="G573" t="s">
        <v>638</v>
      </c>
      <c r="H573">
        <v>4</v>
      </c>
      <c r="I573">
        <v>4</v>
      </c>
      <c r="J573" t="str">
        <f t="shared" si="8"/>
        <v/>
      </c>
    </row>
    <row r="574" spans="1:10" x14ac:dyDescent="0.25">
      <c r="A574">
        <v>2020</v>
      </c>
      <c r="B574" t="s">
        <v>800</v>
      </c>
      <c r="C574" t="s">
        <v>812</v>
      </c>
      <c r="D574">
        <v>12005775</v>
      </c>
      <c r="E574" t="s">
        <v>312</v>
      </c>
      <c r="F574" t="s">
        <v>637</v>
      </c>
      <c r="G574" t="s">
        <v>638</v>
      </c>
      <c r="H574">
        <v>2</v>
      </c>
      <c r="I574">
        <v>2</v>
      </c>
      <c r="J574" t="str">
        <f t="shared" si="8"/>
        <v/>
      </c>
    </row>
    <row r="575" spans="1:10" x14ac:dyDescent="0.25">
      <c r="A575">
        <v>2020</v>
      </c>
      <c r="B575" t="s">
        <v>800</v>
      </c>
      <c r="C575" t="s">
        <v>812</v>
      </c>
      <c r="D575">
        <v>12005775</v>
      </c>
      <c r="E575" t="s">
        <v>312</v>
      </c>
      <c r="F575" t="s">
        <v>634</v>
      </c>
      <c r="G575" t="s">
        <v>635</v>
      </c>
      <c r="H575">
        <v>4</v>
      </c>
      <c r="I575">
        <v>4</v>
      </c>
      <c r="J575" t="str">
        <f t="shared" si="8"/>
        <v/>
      </c>
    </row>
    <row r="576" spans="1:10" x14ac:dyDescent="0.25">
      <c r="A576">
        <v>2020</v>
      </c>
      <c r="B576" t="s">
        <v>800</v>
      </c>
      <c r="C576" t="s">
        <v>812</v>
      </c>
      <c r="D576">
        <v>12005775</v>
      </c>
      <c r="E576" t="s">
        <v>312</v>
      </c>
      <c r="F576" t="s">
        <v>641</v>
      </c>
      <c r="G576" t="s">
        <v>638</v>
      </c>
      <c r="H576">
        <v>1</v>
      </c>
      <c r="I576">
        <v>1</v>
      </c>
      <c r="J576" t="str">
        <f t="shared" si="8"/>
        <v/>
      </c>
    </row>
    <row r="577" spans="1:10" x14ac:dyDescent="0.25">
      <c r="A577">
        <v>2020</v>
      </c>
      <c r="B577" t="s">
        <v>800</v>
      </c>
      <c r="C577" t="s">
        <v>313</v>
      </c>
      <c r="D577">
        <v>12003080</v>
      </c>
      <c r="E577" t="s">
        <v>314</v>
      </c>
      <c r="F577" t="s">
        <v>637</v>
      </c>
      <c r="G577" t="s">
        <v>638</v>
      </c>
      <c r="H577">
        <v>8</v>
      </c>
      <c r="I577">
        <v>8</v>
      </c>
      <c r="J577" t="str">
        <f t="shared" si="8"/>
        <v/>
      </c>
    </row>
    <row r="578" spans="1:10" x14ac:dyDescent="0.25">
      <c r="A578">
        <v>2020</v>
      </c>
      <c r="B578" t="s">
        <v>800</v>
      </c>
      <c r="C578" t="s">
        <v>313</v>
      </c>
      <c r="D578">
        <v>12003080</v>
      </c>
      <c r="E578" t="s">
        <v>314</v>
      </c>
      <c r="F578" t="s">
        <v>634</v>
      </c>
      <c r="G578" t="s">
        <v>635</v>
      </c>
      <c r="H578">
        <v>20</v>
      </c>
      <c r="I578">
        <v>20</v>
      </c>
      <c r="J578" t="str">
        <f t="shared" si="8"/>
        <v/>
      </c>
    </row>
    <row r="579" spans="1:10" x14ac:dyDescent="0.25">
      <c r="A579">
        <v>2020</v>
      </c>
      <c r="B579" t="s">
        <v>800</v>
      </c>
      <c r="C579" t="s">
        <v>313</v>
      </c>
      <c r="D579">
        <v>12003080</v>
      </c>
      <c r="E579" t="s">
        <v>314</v>
      </c>
      <c r="F579" t="s">
        <v>641</v>
      </c>
      <c r="G579" t="s">
        <v>638</v>
      </c>
      <c r="H579">
        <v>10</v>
      </c>
      <c r="I579">
        <v>10</v>
      </c>
      <c r="J579" t="str">
        <f t="shared" ref="J579:J642" si="9">IF(H579=I579,"","warning")</f>
        <v/>
      </c>
    </row>
    <row r="580" spans="1:10" x14ac:dyDescent="0.25">
      <c r="A580">
        <v>2020</v>
      </c>
      <c r="B580" t="s">
        <v>800</v>
      </c>
      <c r="C580" t="s">
        <v>313</v>
      </c>
      <c r="D580">
        <v>12003468</v>
      </c>
      <c r="E580" t="s">
        <v>315</v>
      </c>
      <c r="F580" t="s">
        <v>637</v>
      </c>
      <c r="G580" t="s">
        <v>638</v>
      </c>
      <c r="H580">
        <v>4</v>
      </c>
      <c r="I580">
        <v>4</v>
      </c>
      <c r="J580" t="str">
        <f t="shared" si="9"/>
        <v/>
      </c>
    </row>
    <row r="581" spans="1:10" x14ac:dyDescent="0.25">
      <c r="A581">
        <v>2020</v>
      </c>
      <c r="B581" t="s">
        <v>800</v>
      </c>
      <c r="C581" t="s">
        <v>313</v>
      </c>
      <c r="D581">
        <v>12003468</v>
      </c>
      <c r="E581" t="s">
        <v>315</v>
      </c>
      <c r="F581" t="s">
        <v>634</v>
      </c>
      <c r="G581" t="s">
        <v>635</v>
      </c>
      <c r="H581">
        <v>22</v>
      </c>
      <c r="I581">
        <v>22</v>
      </c>
      <c r="J581" t="str">
        <f t="shared" si="9"/>
        <v/>
      </c>
    </row>
    <row r="582" spans="1:10" x14ac:dyDescent="0.25">
      <c r="A582">
        <v>2020</v>
      </c>
      <c r="B582" t="s">
        <v>800</v>
      </c>
      <c r="C582" t="s">
        <v>313</v>
      </c>
      <c r="D582">
        <v>12003468</v>
      </c>
      <c r="E582" t="s">
        <v>315</v>
      </c>
      <c r="F582" t="s">
        <v>641</v>
      </c>
      <c r="G582" t="s">
        <v>638</v>
      </c>
      <c r="H582">
        <v>12</v>
      </c>
      <c r="I582">
        <v>12</v>
      </c>
      <c r="J582" t="str">
        <f t="shared" si="9"/>
        <v/>
      </c>
    </row>
    <row r="583" spans="1:10" x14ac:dyDescent="0.25">
      <c r="A583">
        <v>2020</v>
      </c>
      <c r="B583" t="s">
        <v>800</v>
      </c>
      <c r="C583" t="s">
        <v>313</v>
      </c>
      <c r="D583">
        <v>12004001</v>
      </c>
      <c r="E583" t="s">
        <v>813</v>
      </c>
      <c r="F583" t="s">
        <v>648</v>
      </c>
      <c r="G583" t="s">
        <v>635</v>
      </c>
      <c r="H583">
        <v>2</v>
      </c>
      <c r="I583">
        <v>2</v>
      </c>
      <c r="J583" t="str">
        <f t="shared" si="9"/>
        <v/>
      </c>
    </row>
    <row r="584" spans="1:10" x14ac:dyDescent="0.25">
      <c r="A584">
        <v>2020</v>
      </c>
      <c r="B584" t="s">
        <v>800</v>
      </c>
      <c r="C584" t="s">
        <v>313</v>
      </c>
      <c r="D584">
        <v>12006172</v>
      </c>
      <c r="E584" t="s">
        <v>317</v>
      </c>
      <c r="F584" t="s">
        <v>634</v>
      </c>
      <c r="G584" t="s">
        <v>635</v>
      </c>
      <c r="H584">
        <v>4</v>
      </c>
      <c r="I584">
        <v>4</v>
      </c>
      <c r="J584" t="str">
        <f t="shared" si="9"/>
        <v/>
      </c>
    </row>
    <row r="585" spans="1:10" x14ac:dyDescent="0.25">
      <c r="A585">
        <v>2020</v>
      </c>
      <c r="B585" t="s">
        <v>814</v>
      </c>
      <c r="C585" t="s">
        <v>320</v>
      </c>
      <c r="D585">
        <v>46020248</v>
      </c>
      <c r="E585" t="s">
        <v>322</v>
      </c>
      <c r="F585" t="s">
        <v>637</v>
      </c>
      <c r="G585" t="s">
        <v>638</v>
      </c>
      <c r="H585">
        <v>2</v>
      </c>
      <c r="I585">
        <v>2</v>
      </c>
      <c r="J585" t="str">
        <f t="shared" si="9"/>
        <v/>
      </c>
    </row>
    <row r="586" spans="1:10" x14ac:dyDescent="0.25">
      <c r="A586">
        <v>2020</v>
      </c>
      <c r="B586" t="s">
        <v>814</v>
      </c>
      <c r="C586" t="s">
        <v>320</v>
      </c>
      <c r="D586">
        <v>46020248</v>
      </c>
      <c r="E586" t="s">
        <v>322</v>
      </c>
      <c r="F586" t="s">
        <v>634</v>
      </c>
      <c r="G586" t="s">
        <v>635</v>
      </c>
      <c r="H586">
        <v>4</v>
      </c>
      <c r="I586">
        <v>4</v>
      </c>
      <c r="J586" t="str">
        <f t="shared" si="9"/>
        <v/>
      </c>
    </row>
    <row r="587" spans="1:10" x14ac:dyDescent="0.25">
      <c r="A587">
        <v>2020</v>
      </c>
      <c r="B587" t="s">
        <v>814</v>
      </c>
      <c r="C587" t="s">
        <v>320</v>
      </c>
      <c r="D587">
        <v>46020248</v>
      </c>
      <c r="E587" t="s">
        <v>322</v>
      </c>
      <c r="F587" t="s">
        <v>641</v>
      </c>
      <c r="G587" t="s">
        <v>638</v>
      </c>
      <c r="H587">
        <v>2</v>
      </c>
      <c r="I587">
        <v>2</v>
      </c>
      <c r="J587" t="str">
        <f t="shared" si="9"/>
        <v/>
      </c>
    </row>
    <row r="588" spans="1:10" x14ac:dyDescent="0.25">
      <c r="A588">
        <v>2020</v>
      </c>
      <c r="B588" t="s">
        <v>814</v>
      </c>
      <c r="C588" t="s">
        <v>323</v>
      </c>
      <c r="D588">
        <v>46022099</v>
      </c>
      <c r="E588" t="s">
        <v>324</v>
      </c>
      <c r="F588" t="s">
        <v>634</v>
      </c>
      <c r="G588" t="s">
        <v>635</v>
      </c>
      <c r="H588">
        <v>8</v>
      </c>
      <c r="I588">
        <v>8</v>
      </c>
      <c r="J588" t="str">
        <f t="shared" si="9"/>
        <v/>
      </c>
    </row>
    <row r="589" spans="1:10" x14ac:dyDescent="0.25">
      <c r="A589">
        <v>2020</v>
      </c>
      <c r="B589" t="s">
        <v>814</v>
      </c>
      <c r="C589" t="s">
        <v>323</v>
      </c>
      <c r="D589">
        <v>46022099</v>
      </c>
      <c r="E589" t="s">
        <v>324</v>
      </c>
      <c r="F589" t="s">
        <v>641</v>
      </c>
      <c r="G589" t="s">
        <v>638</v>
      </c>
      <c r="H589">
        <v>2</v>
      </c>
      <c r="I589">
        <v>2</v>
      </c>
      <c r="J589" t="str">
        <f t="shared" si="9"/>
        <v/>
      </c>
    </row>
    <row r="590" spans="1:10" x14ac:dyDescent="0.25">
      <c r="A590">
        <v>2020</v>
      </c>
      <c r="B590" t="s">
        <v>814</v>
      </c>
      <c r="C590" t="s">
        <v>325</v>
      </c>
      <c r="D590">
        <v>46000161</v>
      </c>
      <c r="E590" t="s">
        <v>326</v>
      </c>
      <c r="F590" t="s">
        <v>637</v>
      </c>
      <c r="G590" t="s">
        <v>638</v>
      </c>
      <c r="H590">
        <v>4</v>
      </c>
      <c r="I590">
        <v>4</v>
      </c>
      <c r="J590" t="str">
        <f t="shared" si="9"/>
        <v/>
      </c>
    </row>
    <row r="591" spans="1:10" x14ac:dyDescent="0.25">
      <c r="A591">
        <v>2020</v>
      </c>
      <c r="B591" t="s">
        <v>814</v>
      </c>
      <c r="C591" t="s">
        <v>325</v>
      </c>
      <c r="D591">
        <v>46000161</v>
      </c>
      <c r="E591" t="s">
        <v>326</v>
      </c>
      <c r="F591" t="s">
        <v>634</v>
      </c>
      <c r="G591" t="s">
        <v>635</v>
      </c>
      <c r="H591">
        <v>23</v>
      </c>
      <c r="I591">
        <v>23</v>
      </c>
      <c r="J591" t="str">
        <f t="shared" si="9"/>
        <v/>
      </c>
    </row>
    <row r="592" spans="1:10" x14ac:dyDescent="0.25">
      <c r="A592">
        <v>2020</v>
      </c>
      <c r="B592" t="s">
        <v>814</v>
      </c>
      <c r="C592" t="s">
        <v>325</v>
      </c>
      <c r="D592">
        <v>46000161</v>
      </c>
      <c r="E592" t="s">
        <v>326</v>
      </c>
      <c r="F592" t="s">
        <v>641</v>
      </c>
      <c r="G592" t="s">
        <v>638</v>
      </c>
      <c r="H592">
        <v>3</v>
      </c>
      <c r="I592">
        <v>3</v>
      </c>
      <c r="J592" t="str">
        <f t="shared" si="9"/>
        <v/>
      </c>
    </row>
    <row r="593" spans="1:10" x14ac:dyDescent="0.25">
      <c r="A593">
        <v>2020</v>
      </c>
      <c r="B593" t="s">
        <v>814</v>
      </c>
      <c r="C593" t="s">
        <v>325</v>
      </c>
      <c r="D593">
        <v>46023225</v>
      </c>
      <c r="E593" t="s">
        <v>328</v>
      </c>
      <c r="F593" t="s">
        <v>637</v>
      </c>
      <c r="G593" t="s">
        <v>638</v>
      </c>
      <c r="H593">
        <v>4</v>
      </c>
      <c r="I593">
        <v>4</v>
      </c>
      <c r="J593" t="str">
        <f t="shared" si="9"/>
        <v/>
      </c>
    </row>
    <row r="594" spans="1:10" x14ac:dyDescent="0.25">
      <c r="A594">
        <v>2020</v>
      </c>
      <c r="B594" t="s">
        <v>814</v>
      </c>
      <c r="C594" t="s">
        <v>325</v>
      </c>
      <c r="D594">
        <v>46023225</v>
      </c>
      <c r="E594" t="s">
        <v>328</v>
      </c>
      <c r="F594" t="s">
        <v>634</v>
      </c>
      <c r="G594" t="s">
        <v>635</v>
      </c>
      <c r="H594">
        <v>13</v>
      </c>
      <c r="I594">
        <v>13</v>
      </c>
      <c r="J594" t="str">
        <f t="shared" si="9"/>
        <v/>
      </c>
    </row>
    <row r="595" spans="1:10" x14ac:dyDescent="0.25">
      <c r="A595">
        <v>2020</v>
      </c>
      <c r="B595" t="s">
        <v>814</v>
      </c>
      <c r="C595" t="s">
        <v>325</v>
      </c>
      <c r="D595">
        <v>46023225</v>
      </c>
      <c r="E595" t="s">
        <v>328</v>
      </c>
      <c r="F595" t="s">
        <v>641</v>
      </c>
      <c r="G595" t="s">
        <v>638</v>
      </c>
      <c r="H595">
        <v>5</v>
      </c>
      <c r="I595">
        <v>5</v>
      </c>
      <c r="J595" t="str">
        <f t="shared" si="9"/>
        <v/>
      </c>
    </row>
    <row r="596" spans="1:10" x14ac:dyDescent="0.25">
      <c r="A596">
        <v>2020</v>
      </c>
      <c r="B596" t="s">
        <v>814</v>
      </c>
      <c r="C596" t="s">
        <v>329</v>
      </c>
      <c r="D596">
        <v>46000213</v>
      </c>
      <c r="E596" t="s">
        <v>330</v>
      </c>
      <c r="F596" t="s">
        <v>637</v>
      </c>
      <c r="G596" t="s">
        <v>638</v>
      </c>
      <c r="H596">
        <v>4</v>
      </c>
      <c r="I596">
        <v>4</v>
      </c>
      <c r="J596" t="str">
        <f t="shared" si="9"/>
        <v/>
      </c>
    </row>
    <row r="597" spans="1:10" x14ac:dyDescent="0.25">
      <c r="A597">
        <v>2020</v>
      </c>
      <c r="B597" t="s">
        <v>814</v>
      </c>
      <c r="C597" t="s">
        <v>329</v>
      </c>
      <c r="D597">
        <v>46000213</v>
      </c>
      <c r="E597" t="s">
        <v>330</v>
      </c>
      <c r="F597" t="s">
        <v>634</v>
      </c>
      <c r="G597" t="s">
        <v>635</v>
      </c>
      <c r="H597">
        <v>14</v>
      </c>
      <c r="I597">
        <v>14</v>
      </c>
      <c r="J597" t="str">
        <f t="shared" si="9"/>
        <v/>
      </c>
    </row>
    <row r="598" spans="1:10" x14ac:dyDescent="0.25">
      <c r="A598">
        <v>2020</v>
      </c>
      <c r="B598" t="s">
        <v>814</v>
      </c>
      <c r="C598" t="s">
        <v>329</v>
      </c>
      <c r="D598">
        <v>46000213</v>
      </c>
      <c r="E598" t="s">
        <v>330</v>
      </c>
      <c r="F598" t="s">
        <v>641</v>
      </c>
      <c r="G598" t="s">
        <v>638</v>
      </c>
      <c r="H598">
        <v>15</v>
      </c>
      <c r="I598">
        <v>15</v>
      </c>
      <c r="J598" t="str">
        <f t="shared" si="9"/>
        <v/>
      </c>
    </row>
    <row r="599" spans="1:10" x14ac:dyDescent="0.25">
      <c r="A599">
        <v>2020</v>
      </c>
      <c r="B599" t="s">
        <v>814</v>
      </c>
      <c r="C599" t="s">
        <v>331</v>
      </c>
      <c r="D599">
        <v>46022831</v>
      </c>
      <c r="E599" t="s">
        <v>332</v>
      </c>
      <c r="F599" t="s">
        <v>637</v>
      </c>
      <c r="G599" t="s">
        <v>638</v>
      </c>
      <c r="H599">
        <v>8</v>
      </c>
      <c r="I599">
        <v>8</v>
      </c>
      <c r="J599" t="str">
        <f t="shared" si="9"/>
        <v/>
      </c>
    </row>
    <row r="600" spans="1:10" x14ac:dyDescent="0.25">
      <c r="A600">
        <v>2020</v>
      </c>
      <c r="B600" t="s">
        <v>814</v>
      </c>
      <c r="C600" t="s">
        <v>331</v>
      </c>
      <c r="D600">
        <v>46022831</v>
      </c>
      <c r="E600" t="s">
        <v>332</v>
      </c>
      <c r="F600" t="s">
        <v>634</v>
      </c>
      <c r="G600" t="s">
        <v>635</v>
      </c>
      <c r="H600">
        <v>28</v>
      </c>
      <c r="I600">
        <v>28</v>
      </c>
      <c r="J600" t="str">
        <f t="shared" si="9"/>
        <v/>
      </c>
    </row>
    <row r="601" spans="1:10" x14ac:dyDescent="0.25">
      <c r="A601">
        <v>2020</v>
      </c>
      <c r="B601" t="s">
        <v>814</v>
      </c>
      <c r="C601" t="s">
        <v>331</v>
      </c>
      <c r="D601">
        <v>46022831</v>
      </c>
      <c r="E601" t="s">
        <v>332</v>
      </c>
      <c r="F601" t="s">
        <v>641</v>
      </c>
      <c r="G601" t="s">
        <v>638</v>
      </c>
      <c r="H601">
        <v>4</v>
      </c>
      <c r="I601">
        <v>4</v>
      </c>
      <c r="J601" t="str">
        <f t="shared" si="9"/>
        <v/>
      </c>
    </row>
    <row r="602" spans="1:10" x14ac:dyDescent="0.25">
      <c r="A602">
        <v>2020</v>
      </c>
      <c r="B602" t="s">
        <v>814</v>
      </c>
      <c r="C602" t="s">
        <v>333</v>
      </c>
      <c r="D602">
        <v>46022841</v>
      </c>
      <c r="E602" t="s">
        <v>334</v>
      </c>
      <c r="F602" t="s">
        <v>637</v>
      </c>
      <c r="G602" t="s">
        <v>638</v>
      </c>
      <c r="H602">
        <v>4</v>
      </c>
      <c r="I602">
        <v>4</v>
      </c>
      <c r="J602" t="str">
        <f t="shared" si="9"/>
        <v/>
      </c>
    </row>
    <row r="603" spans="1:10" x14ac:dyDescent="0.25">
      <c r="A603">
        <v>2020</v>
      </c>
      <c r="B603" t="s">
        <v>814</v>
      </c>
      <c r="C603" t="s">
        <v>333</v>
      </c>
      <c r="D603">
        <v>46022841</v>
      </c>
      <c r="E603" t="s">
        <v>334</v>
      </c>
      <c r="F603" t="s">
        <v>634</v>
      </c>
      <c r="G603" t="s">
        <v>635</v>
      </c>
      <c r="H603">
        <v>16</v>
      </c>
      <c r="I603">
        <v>16</v>
      </c>
      <c r="J603" t="str">
        <f t="shared" si="9"/>
        <v/>
      </c>
    </row>
    <row r="604" spans="1:10" x14ac:dyDescent="0.25">
      <c r="A604">
        <v>2020</v>
      </c>
      <c r="B604" t="s">
        <v>814</v>
      </c>
      <c r="C604" t="s">
        <v>333</v>
      </c>
      <c r="D604">
        <v>46022841</v>
      </c>
      <c r="E604" t="s">
        <v>334</v>
      </c>
      <c r="F604" t="s">
        <v>641</v>
      </c>
      <c r="G604" t="s">
        <v>638</v>
      </c>
      <c r="H604">
        <v>2</v>
      </c>
      <c r="I604">
        <v>2</v>
      </c>
      <c r="J604" t="str">
        <f t="shared" si="9"/>
        <v/>
      </c>
    </row>
    <row r="605" spans="1:10" x14ac:dyDescent="0.25">
      <c r="A605">
        <v>2020</v>
      </c>
      <c r="B605" t="s">
        <v>814</v>
      </c>
      <c r="C605" t="s">
        <v>335</v>
      </c>
      <c r="D605">
        <v>46021290</v>
      </c>
      <c r="E605" t="s">
        <v>336</v>
      </c>
      <c r="F605" t="s">
        <v>637</v>
      </c>
      <c r="G605" t="s">
        <v>638</v>
      </c>
      <c r="H605">
        <v>4</v>
      </c>
      <c r="I605">
        <v>4</v>
      </c>
      <c r="J605" t="str">
        <f t="shared" si="9"/>
        <v/>
      </c>
    </row>
    <row r="606" spans="1:10" x14ac:dyDescent="0.25">
      <c r="A606">
        <v>2020</v>
      </c>
      <c r="B606" t="s">
        <v>814</v>
      </c>
      <c r="C606" t="s">
        <v>335</v>
      </c>
      <c r="D606">
        <v>46021290</v>
      </c>
      <c r="E606" t="s">
        <v>336</v>
      </c>
      <c r="F606" t="s">
        <v>634</v>
      </c>
      <c r="G606" t="s">
        <v>635</v>
      </c>
      <c r="H606">
        <v>18</v>
      </c>
      <c r="I606">
        <v>18</v>
      </c>
      <c r="J606" t="str">
        <f t="shared" si="9"/>
        <v/>
      </c>
    </row>
    <row r="607" spans="1:10" x14ac:dyDescent="0.25">
      <c r="A607">
        <v>2020</v>
      </c>
      <c r="B607" t="s">
        <v>814</v>
      </c>
      <c r="C607" t="s">
        <v>335</v>
      </c>
      <c r="D607">
        <v>46021290</v>
      </c>
      <c r="E607" t="s">
        <v>336</v>
      </c>
      <c r="F607" t="s">
        <v>641</v>
      </c>
      <c r="G607" t="s">
        <v>638</v>
      </c>
      <c r="H607">
        <v>11</v>
      </c>
      <c r="I607">
        <v>11</v>
      </c>
      <c r="J607" t="str">
        <f t="shared" si="9"/>
        <v/>
      </c>
    </row>
    <row r="608" spans="1:10" x14ac:dyDescent="0.25">
      <c r="A608">
        <v>2020</v>
      </c>
      <c r="B608" t="s">
        <v>814</v>
      </c>
      <c r="C608" t="s">
        <v>815</v>
      </c>
      <c r="D608">
        <v>46014893</v>
      </c>
      <c r="E608" t="s">
        <v>337</v>
      </c>
      <c r="F608" t="s">
        <v>637</v>
      </c>
      <c r="G608" t="s">
        <v>638</v>
      </c>
      <c r="H608">
        <v>4</v>
      </c>
      <c r="I608">
        <v>4</v>
      </c>
      <c r="J608" t="str">
        <f t="shared" si="9"/>
        <v/>
      </c>
    </row>
    <row r="609" spans="1:10" x14ac:dyDescent="0.25">
      <c r="A609">
        <v>2020</v>
      </c>
      <c r="B609" t="s">
        <v>814</v>
      </c>
      <c r="C609" t="s">
        <v>815</v>
      </c>
      <c r="D609">
        <v>46014893</v>
      </c>
      <c r="E609" t="s">
        <v>337</v>
      </c>
      <c r="F609" t="s">
        <v>634</v>
      </c>
      <c r="G609" t="s">
        <v>635</v>
      </c>
      <c r="H609">
        <v>18</v>
      </c>
      <c r="I609">
        <v>18</v>
      </c>
      <c r="J609" t="str">
        <f t="shared" si="9"/>
        <v/>
      </c>
    </row>
    <row r="610" spans="1:10" x14ac:dyDescent="0.25">
      <c r="A610">
        <v>2020</v>
      </c>
      <c r="B610" t="s">
        <v>814</v>
      </c>
      <c r="C610" t="s">
        <v>815</v>
      </c>
      <c r="D610">
        <v>46014893</v>
      </c>
      <c r="E610" t="s">
        <v>337</v>
      </c>
      <c r="F610" t="s">
        <v>641</v>
      </c>
      <c r="G610" t="s">
        <v>638</v>
      </c>
      <c r="H610">
        <v>12</v>
      </c>
      <c r="I610">
        <v>12</v>
      </c>
      <c r="J610" t="str">
        <f t="shared" si="9"/>
        <v/>
      </c>
    </row>
    <row r="611" spans="1:10" x14ac:dyDescent="0.25">
      <c r="A611">
        <v>2020</v>
      </c>
      <c r="B611" t="s">
        <v>814</v>
      </c>
      <c r="C611" t="s">
        <v>338</v>
      </c>
      <c r="D611">
        <v>46024424</v>
      </c>
      <c r="E611" t="s">
        <v>339</v>
      </c>
      <c r="F611" t="s">
        <v>637</v>
      </c>
      <c r="G611" t="s">
        <v>638</v>
      </c>
      <c r="H611">
        <v>4</v>
      </c>
      <c r="I611">
        <v>4</v>
      </c>
      <c r="J611" t="str">
        <f t="shared" si="9"/>
        <v/>
      </c>
    </row>
    <row r="612" spans="1:10" x14ac:dyDescent="0.25">
      <c r="A612">
        <v>2020</v>
      </c>
      <c r="B612" t="s">
        <v>814</v>
      </c>
      <c r="C612" t="s">
        <v>338</v>
      </c>
      <c r="D612">
        <v>46024424</v>
      </c>
      <c r="E612" t="s">
        <v>339</v>
      </c>
      <c r="F612" t="s">
        <v>634</v>
      </c>
      <c r="G612" t="s">
        <v>635</v>
      </c>
      <c r="H612">
        <v>14</v>
      </c>
      <c r="I612">
        <v>14</v>
      </c>
      <c r="J612" t="str">
        <f t="shared" si="9"/>
        <v/>
      </c>
    </row>
    <row r="613" spans="1:10" x14ac:dyDescent="0.25">
      <c r="A613">
        <v>2020</v>
      </c>
      <c r="B613" t="s">
        <v>814</v>
      </c>
      <c r="C613" t="s">
        <v>340</v>
      </c>
      <c r="D613">
        <v>46021320</v>
      </c>
      <c r="E613" t="s">
        <v>341</v>
      </c>
      <c r="F613" t="s">
        <v>637</v>
      </c>
      <c r="G613" t="s">
        <v>638</v>
      </c>
      <c r="H613">
        <v>4</v>
      </c>
      <c r="I613">
        <v>4</v>
      </c>
      <c r="J613" t="str">
        <f t="shared" si="9"/>
        <v/>
      </c>
    </row>
    <row r="614" spans="1:10" x14ac:dyDescent="0.25">
      <c r="A614">
        <v>2020</v>
      </c>
      <c r="B614" t="s">
        <v>814</v>
      </c>
      <c r="C614" t="s">
        <v>340</v>
      </c>
      <c r="D614">
        <v>46021320</v>
      </c>
      <c r="E614" t="s">
        <v>341</v>
      </c>
      <c r="F614" t="s">
        <v>634</v>
      </c>
      <c r="G614" t="s">
        <v>635</v>
      </c>
      <c r="H614">
        <v>15</v>
      </c>
      <c r="I614">
        <v>15</v>
      </c>
      <c r="J614" t="str">
        <f t="shared" si="9"/>
        <v/>
      </c>
    </row>
    <row r="615" spans="1:10" x14ac:dyDescent="0.25">
      <c r="A615">
        <v>2020</v>
      </c>
      <c r="B615" t="s">
        <v>814</v>
      </c>
      <c r="C615" t="s">
        <v>340</v>
      </c>
      <c r="D615">
        <v>46021320</v>
      </c>
      <c r="E615" t="s">
        <v>341</v>
      </c>
      <c r="F615" t="s">
        <v>641</v>
      </c>
      <c r="G615" t="s">
        <v>638</v>
      </c>
      <c r="H615">
        <v>4</v>
      </c>
      <c r="I615">
        <v>4</v>
      </c>
      <c r="J615" t="str">
        <f t="shared" si="9"/>
        <v/>
      </c>
    </row>
    <row r="616" spans="1:10" x14ac:dyDescent="0.25">
      <c r="A616">
        <v>2020</v>
      </c>
      <c r="B616" t="s">
        <v>814</v>
      </c>
      <c r="C616" t="s">
        <v>342</v>
      </c>
      <c r="D616">
        <v>46024382</v>
      </c>
      <c r="E616" t="s">
        <v>951</v>
      </c>
      <c r="F616" t="s">
        <v>634</v>
      </c>
      <c r="G616" t="s">
        <v>635</v>
      </c>
      <c r="H616">
        <v>9</v>
      </c>
      <c r="I616">
        <v>9</v>
      </c>
      <c r="J616" t="str">
        <f t="shared" si="9"/>
        <v/>
      </c>
    </row>
    <row r="617" spans="1:10" x14ac:dyDescent="0.25">
      <c r="A617">
        <v>2020</v>
      </c>
      <c r="B617" t="s">
        <v>814</v>
      </c>
      <c r="C617" t="s">
        <v>342</v>
      </c>
      <c r="D617">
        <v>46024382</v>
      </c>
      <c r="E617" t="s">
        <v>951</v>
      </c>
      <c r="F617" t="s">
        <v>641</v>
      </c>
      <c r="G617" t="s">
        <v>638</v>
      </c>
      <c r="H617">
        <v>6</v>
      </c>
      <c r="I617">
        <v>6</v>
      </c>
      <c r="J617" t="str">
        <f t="shared" si="9"/>
        <v/>
      </c>
    </row>
    <row r="618" spans="1:10" x14ac:dyDescent="0.25">
      <c r="A618">
        <v>2020</v>
      </c>
      <c r="B618" t="s">
        <v>814</v>
      </c>
      <c r="C618" t="s">
        <v>344</v>
      </c>
      <c r="D618">
        <v>46016038</v>
      </c>
      <c r="E618" t="s">
        <v>345</v>
      </c>
      <c r="F618" t="s">
        <v>637</v>
      </c>
      <c r="G618" t="s">
        <v>638</v>
      </c>
      <c r="H618">
        <v>8</v>
      </c>
      <c r="I618">
        <v>8</v>
      </c>
      <c r="J618" t="str">
        <f t="shared" si="9"/>
        <v/>
      </c>
    </row>
    <row r="619" spans="1:10" x14ac:dyDescent="0.25">
      <c r="A619">
        <v>2020</v>
      </c>
      <c r="B619" t="s">
        <v>814</v>
      </c>
      <c r="C619" t="s">
        <v>344</v>
      </c>
      <c r="D619">
        <v>46016038</v>
      </c>
      <c r="E619" t="s">
        <v>345</v>
      </c>
      <c r="F619" t="s">
        <v>634</v>
      </c>
      <c r="G619" t="s">
        <v>635</v>
      </c>
      <c r="H619">
        <v>22</v>
      </c>
      <c r="I619">
        <v>22</v>
      </c>
      <c r="J619" t="str">
        <f t="shared" si="9"/>
        <v/>
      </c>
    </row>
    <row r="620" spans="1:10" x14ac:dyDescent="0.25">
      <c r="A620">
        <v>2020</v>
      </c>
      <c r="B620" t="s">
        <v>814</v>
      </c>
      <c r="C620" t="s">
        <v>344</v>
      </c>
      <c r="D620">
        <v>46016038</v>
      </c>
      <c r="E620" t="s">
        <v>345</v>
      </c>
      <c r="F620" t="s">
        <v>641</v>
      </c>
      <c r="G620" t="s">
        <v>638</v>
      </c>
      <c r="H620">
        <v>24</v>
      </c>
      <c r="I620">
        <v>24</v>
      </c>
      <c r="J620" t="str">
        <f t="shared" si="9"/>
        <v/>
      </c>
    </row>
    <row r="621" spans="1:10" x14ac:dyDescent="0.25">
      <c r="A621">
        <v>2020</v>
      </c>
      <c r="B621" t="s">
        <v>814</v>
      </c>
      <c r="C621" t="s">
        <v>344</v>
      </c>
      <c r="D621">
        <v>46020406</v>
      </c>
      <c r="E621" t="s">
        <v>347</v>
      </c>
      <c r="F621" t="s">
        <v>637</v>
      </c>
      <c r="G621" t="s">
        <v>638</v>
      </c>
      <c r="H621">
        <v>4</v>
      </c>
      <c r="I621">
        <v>4</v>
      </c>
      <c r="J621" t="str">
        <f t="shared" si="9"/>
        <v/>
      </c>
    </row>
    <row r="622" spans="1:10" x14ac:dyDescent="0.25">
      <c r="A622">
        <v>2020</v>
      </c>
      <c r="B622" t="s">
        <v>814</v>
      </c>
      <c r="C622" t="s">
        <v>344</v>
      </c>
      <c r="D622">
        <v>46020406</v>
      </c>
      <c r="E622" t="s">
        <v>347</v>
      </c>
      <c r="F622" t="s">
        <v>634</v>
      </c>
      <c r="G622" t="s">
        <v>635</v>
      </c>
      <c r="H622">
        <v>14</v>
      </c>
      <c r="I622">
        <v>14</v>
      </c>
      <c r="J622" t="str">
        <f t="shared" si="9"/>
        <v/>
      </c>
    </row>
    <row r="623" spans="1:10" x14ac:dyDescent="0.25">
      <c r="A623">
        <v>2020</v>
      </c>
      <c r="B623" t="s">
        <v>814</v>
      </c>
      <c r="C623" t="s">
        <v>344</v>
      </c>
      <c r="D623">
        <v>46020406</v>
      </c>
      <c r="E623" t="s">
        <v>347</v>
      </c>
      <c r="F623" t="s">
        <v>641</v>
      </c>
      <c r="G623" t="s">
        <v>638</v>
      </c>
      <c r="H623">
        <v>2</v>
      </c>
      <c r="I623">
        <v>2</v>
      </c>
      <c r="J623" t="str">
        <f t="shared" si="9"/>
        <v/>
      </c>
    </row>
    <row r="624" spans="1:10" x14ac:dyDescent="0.25">
      <c r="A624">
        <v>2020</v>
      </c>
      <c r="B624" t="s">
        <v>814</v>
      </c>
      <c r="C624" t="s">
        <v>344</v>
      </c>
      <c r="D624">
        <v>46022853</v>
      </c>
      <c r="E624" t="s">
        <v>348</v>
      </c>
      <c r="F624" t="s">
        <v>637</v>
      </c>
      <c r="G624" t="s">
        <v>638</v>
      </c>
      <c r="H624">
        <v>3</v>
      </c>
      <c r="I624">
        <v>3</v>
      </c>
      <c r="J624" t="str">
        <f t="shared" si="9"/>
        <v/>
      </c>
    </row>
    <row r="625" spans="1:10" x14ac:dyDescent="0.25">
      <c r="A625">
        <v>2020</v>
      </c>
      <c r="B625" t="s">
        <v>814</v>
      </c>
      <c r="C625" t="s">
        <v>344</v>
      </c>
      <c r="D625">
        <v>46022853</v>
      </c>
      <c r="E625" t="s">
        <v>348</v>
      </c>
      <c r="F625" t="s">
        <v>634</v>
      </c>
      <c r="G625" t="s">
        <v>635</v>
      </c>
      <c r="H625">
        <v>19</v>
      </c>
      <c r="I625">
        <v>19</v>
      </c>
      <c r="J625" t="str">
        <f t="shared" si="9"/>
        <v/>
      </c>
    </row>
    <row r="626" spans="1:10" x14ac:dyDescent="0.25">
      <c r="A626">
        <v>2020</v>
      </c>
      <c r="B626" t="s">
        <v>814</v>
      </c>
      <c r="C626" t="s">
        <v>349</v>
      </c>
      <c r="D626">
        <v>46016713</v>
      </c>
      <c r="E626" t="s">
        <v>350</v>
      </c>
      <c r="F626" t="s">
        <v>637</v>
      </c>
      <c r="G626" t="s">
        <v>638</v>
      </c>
      <c r="H626">
        <v>4</v>
      </c>
      <c r="I626">
        <v>4</v>
      </c>
      <c r="J626" t="str">
        <f t="shared" si="9"/>
        <v/>
      </c>
    </row>
    <row r="627" spans="1:10" x14ac:dyDescent="0.25">
      <c r="A627">
        <v>2020</v>
      </c>
      <c r="B627" t="s">
        <v>814</v>
      </c>
      <c r="C627" t="s">
        <v>349</v>
      </c>
      <c r="D627">
        <v>46016713</v>
      </c>
      <c r="E627" t="s">
        <v>350</v>
      </c>
      <c r="F627" t="s">
        <v>634</v>
      </c>
      <c r="G627" t="s">
        <v>635</v>
      </c>
      <c r="H627">
        <v>15</v>
      </c>
      <c r="I627">
        <v>15</v>
      </c>
      <c r="J627" t="str">
        <f t="shared" si="9"/>
        <v/>
      </c>
    </row>
    <row r="628" spans="1:10" x14ac:dyDescent="0.25">
      <c r="A628">
        <v>2020</v>
      </c>
      <c r="B628" t="s">
        <v>814</v>
      </c>
      <c r="C628" t="s">
        <v>349</v>
      </c>
      <c r="D628">
        <v>46016713</v>
      </c>
      <c r="E628" t="s">
        <v>350</v>
      </c>
      <c r="F628" t="s">
        <v>641</v>
      </c>
      <c r="G628" t="s">
        <v>638</v>
      </c>
      <c r="H628">
        <v>7</v>
      </c>
      <c r="I628">
        <v>7</v>
      </c>
      <c r="J628" t="str">
        <f t="shared" si="9"/>
        <v/>
      </c>
    </row>
    <row r="629" spans="1:10" x14ac:dyDescent="0.25">
      <c r="A629">
        <v>2020</v>
      </c>
      <c r="B629" t="s">
        <v>814</v>
      </c>
      <c r="C629" t="s">
        <v>351</v>
      </c>
      <c r="D629">
        <v>46001199</v>
      </c>
      <c r="E629" t="s">
        <v>352</v>
      </c>
      <c r="F629" t="s">
        <v>637</v>
      </c>
      <c r="G629" t="s">
        <v>638</v>
      </c>
      <c r="H629">
        <v>4</v>
      </c>
      <c r="I629">
        <v>4</v>
      </c>
      <c r="J629" t="str">
        <f t="shared" si="9"/>
        <v/>
      </c>
    </row>
    <row r="630" spans="1:10" x14ac:dyDescent="0.25">
      <c r="A630">
        <v>2020</v>
      </c>
      <c r="B630" t="s">
        <v>814</v>
      </c>
      <c r="C630" t="s">
        <v>351</v>
      </c>
      <c r="D630">
        <v>46001199</v>
      </c>
      <c r="E630" t="s">
        <v>352</v>
      </c>
      <c r="F630" t="s">
        <v>634</v>
      </c>
      <c r="G630" t="s">
        <v>635</v>
      </c>
      <c r="H630">
        <v>9</v>
      </c>
      <c r="I630">
        <v>9</v>
      </c>
      <c r="J630" t="str">
        <f t="shared" si="9"/>
        <v/>
      </c>
    </row>
    <row r="631" spans="1:10" x14ac:dyDescent="0.25">
      <c r="A631">
        <v>2020</v>
      </c>
      <c r="B631" t="s">
        <v>814</v>
      </c>
      <c r="C631" t="s">
        <v>351</v>
      </c>
      <c r="D631">
        <v>46001199</v>
      </c>
      <c r="E631" t="s">
        <v>352</v>
      </c>
      <c r="F631" t="s">
        <v>641</v>
      </c>
      <c r="G631" t="s">
        <v>638</v>
      </c>
      <c r="H631">
        <v>8</v>
      </c>
      <c r="I631">
        <v>8</v>
      </c>
      <c r="J631" t="str">
        <f t="shared" si="9"/>
        <v/>
      </c>
    </row>
    <row r="632" spans="1:10" x14ac:dyDescent="0.25">
      <c r="A632">
        <v>2020</v>
      </c>
      <c r="B632" t="s">
        <v>814</v>
      </c>
      <c r="C632" t="s">
        <v>351</v>
      </c>
      <c r="D632">
        <v>46001217</v>
      </c>
      <c r="E632" t="s">
        <v>353</v>
      </c>
      <c r="F632" t="s">
        <v>637</v>
      </c>
      <c r="G632" t="s">
        <v>638</v>
      </c>
      <c r="H632">
        <v>6</v>
      </c>
      <c r="I632">
        <v>6</v>
      </c>
      <c r="J632" t="str">
        <f t="shared" si="9"/>
        <v/>
      </c>
    </row>
    <row r="633" spans="1:10" x14ac:dyDescent="0.25">
      <c r="A633">
        <v>2020</v>
      </c>
      <c r="B633" t="s">
        <v>814</v>
      </c>
      <c r="C633" t="s">
        <v>351</v>
      </c>
      <c r="D633">
        <v>46001217</v>
      </c>
      <c r="E633" t="s">
        <v>353</v>
      </c>
      <c r="F633" t="s">
        <v>634</v>
      </c>
      <c r="G633" t="s">
        <v>635</v>
      </c>
      <c r="H633">
        <v>11</v>
      </c>
      <c r="I633">
        <v>11</v>
      </c>
      <c r="J633" t="str">
        <f t="shared" si="9"/>
        <v/>
      </c>
    </row>
    <row r="634" spans="1:10" x14ac:dyDescent="0.25">
      <c r="A634">
        <v>2020</v>
      </c>
      <c r="B634" t="s">
        <v>814</v>
      </c>
      <c r="C634" t="s">
        <v>351</v>
      </c>
      <c r="D634">
        <v>46001217</v>
      </c>
      <c r="E634" t="s">
        <v>353</v>
      </c>
      <c r="F634" t="s">
        <v>641</v>
      </c>
      <c r="G634" t="s">
        <v>638</v>
      </c>
      <c r="H634">
        <v>13</v>
      </c>
      <c r="I634">
        <v>13</v>
      </c>
      <c r="J634" t="str">
        <f t="shared" si="9"/>
        <v/>
      </c>
    </row>
    <row r="635" spans="1:10" x14ac:dyDescent="0.25">
      <c r="A635">
        <v>2020</v>
      </c>
      <c r="B635" t="s">
        <v>814</v>
      </c>
      <c r="C635" t="s">
        <v>355</v>
      </c>
      <c r="D635">
        <v>46020421</v>
      </c>
      <c r="E635" t="s">
        <v>356</v>
      </c>
      <c r="F635" t="s">
        <v>637</v>
      </c>
      <c r="G635" t="s">
        <v>638</v>
      </c>
      <c r="H635">
        <v>4</v>
      </c>
      <c r="I635">
        <v>4</v>
      </c>
      <c r="J635" t="str">
        <f t="shared" si="9"/>
        <v/>
      </c>
    </row>
    <row r="636" spans="1:10" x14ac:dyDescent="0.25">
      <c r="A636">
        <v>2020</v>
      </c>
      <c r="B636" t="s">
        <v>814</v>
      </c>
      <c r="C636" t="s">
        <v>355</v>
      </c>
      <c r="D636">
        <v>46020421</v>
      </c>
      <c r="E636" t="s">
        <v>356</v>
      </c>
      <c r="F636" t="s">
        <v>634</v>
      </c>
      <c r="G636" t="s">
        <v>635</v>
      </c>
      <c r="H636">
        <v>17</v>
      </c>
      <c r="I636">
        <v>17</v>
      </c>
      <c r="J636" t="str">
        <f t="shared" si="9"/>
        <v/>
      </c>
    </row>
    <row r="637" spans="1:10" x14ac:dyDescent="0.25">
      <c r="A637">
        <v>2020</v>
      </c>
      <c r="B637" t="s">
        <v>814</v>
      </c>
      <c r="C637" t="s">
        <v>355</v>
      </c>
      <c r="D637">
        <v>46020421</v>
      </c>
      <c r="E637" t="s">
        <v>356</v>
      </c>
      <c r="F637" t="s">
        <v>641</v>
      </c>
      <c r="G637" t="s">
        <v>638</v>
      </c>
      <c r="H637">
        <v>3</v>
      </c>
      <c r="I637">
        <v>3</v>
      </c>
      <c r="J637" t="str">
        <f t="shared" si="9"/>
        <v/>
      </c>
    </row>
    <row r="638" spans="1:10" x14ac:dyDescent="0.25">
      <c r="A638">
        <v>2020</v>
      </c>
      <c r="B638" t="s">
        <v>814</v>
      </c>
      <c r="C638" t="s">
        <v>357</v>
      </c>
      <c r="D638">
        <v>46022609</v>
      </c>
      <c r="E638" t="s">
        <v>358</v>
      </c>
      <c r="F638" t="s">
        <v>637</v>
      </c>
      <c r="G638" t="s">
        <v>638</v>
      </c>
      <c r="H638">
        <v>4</v>
      </c>
      <c r="I638">
        <v>4</v>
      </c>
      <c r="J638" t="str">
        <f t="shared" si="9"/>
        <v/>
      </c>
    </row>
    <row r="639" spans="1:10" x14ac:dyDescent="0.25">
      <c r="A639">
        <v>2020</v>
      </c>
      <c r="B639" t="s">
        <v>814</v>
      </c>
      <c r="C639" t="s">
        <v>357</v>
      </c>
      <c r="D639">
        <v>46022609</v>
      </c>
      <c r="E639" t="s">
        <v>358</v>
      </c>
      <c r="F639" t="s">
        <v>634</v>
      </c>
      <c r="G639" t="s">
        <v>635</v>
      </c>
      <c r="H639">
        <v>15</v>
      </c>
      <c r="I639">
        <v>15</v>
      </c>
      <c r="J639" t="str">
        <f t="shared" si="9"/>
        <v/>
      </c>
    </row>
    <row r="640" spans="1:10" x14ac:dyDescent="0.25">
      <c r="A640">
        <v>2020</v>
      </c>
      <c r="B640" t="s">
        <v>814</v>
      </c>
      <c r="C640" t="s">
        <v>357</v>
      </c>
      <c r="D640">
        <v>46022609</v>
      </c>
      <c r="E640" t="s">
        <v>358</v>
      </c>
      <c r="F640" t="s">
        <v>641</v>
      </c>
      <c r="G640" t="s">
        <v>638</v>
      </c>
      <c r="H640">
        <v>12</v>
      </c>
      <c r="I640">
        <v>12</v>
      </c>
      <c r="J640" t="str">
        <f t="shared" si="9"/>
        <v/>
      </c>
    </row>
    <row r="641" spans="1:10" x14ac:dyDescent="0.25">
      <c r="A641">
        <v>2020</v>
      </c>
      <c r="B641" t="s">
        <v>814</v>
      </c>
      <c r="C641" t="s">
        <v>359</v>
      </c>
      <c r="D641">
        <v>46022440</v>
      </c>
      <c r="E641" t="s">
        <v>360</v>
      </c>
      <c r="F641" t="s">
        <v>634</v>
      </c>
      <c r="G641" t="s">
        <v>635</v>
      </c>
      <c r="H641">
        <v>4</v>
      </c>
      <c r="I641">
        <v>4</v>
      </c>
      <c r="J641" t="str">
        <f t="shared" si="9"/>
        <v/>
      </c>
    </row>
    <row r="642" spans="1:10" x14ac:dyDescent="0.25">
      <c r="A642">
        <v>2020</v>
      </c>
      <c r="B642" t="s">
        <v>814</v>
      </c>
      <c r="C642" t="s">
        <v>361</v>
      </c>
      <c r="D642">
        <v>46000584</v>
      </c>
      <c r="E642" t="s">
        <v>942</v>
      </c>
      <c r="F642" t="s">
        <v>648</v>
      </c>
      <c r="G642" t="s">
        <v>635</v>
      </c>
      <c r="H642">
        <v>1</v>
      </c>
      <c r="I642">
        <v>1</v>
      </c>
      <c r="J642" t="str">
        <f t="shared" si="9"/>
        <v/>
      </c>
    </row>
    <row r="643" spans="1:10" x14ac:dyDescent="0.25">
      <c r="A643">
        <v>2020</v>
      </c>
      <c r="B643" t="s">
        <v>814</v>
      </c>
      <c r="C643" t="s">
        <v>361</v>
      </c>
      <c r="D643">
        <v>46000705</v>
      </c>
      <c r="E643" t="s">
        <v>362</v>
      </c>
      <c r="F643" t="s">
        <v>637</v>
      </c>
      <c r="G643" t="s">
        <v>638</v>
      </c>
      <c r="H643">
        <v>5</v>
      </c>
      <c r="I643">
        <v>5</v>
      </c>
      <c r="J643" t="str">
        <f t="shared" ref="J643:J706" si="10">IF(H643=I643,"","warning")</f>
        <v/>
      </c>
    </row>
    <row r="644" spans="1:10" x14ac:dyDescent="0.25">
      <c r="A644">
        <v>2020</v>
      </c>
      <c r="B644" t="s">
        <v>814</v>
      </c>
      <c r="C644" t="s">
        <v>361</v>
      </c>
      <c r="D644">
        <v>46000705</v>
      </c>
      <c r="E644" t="s">
        <v>362</v>
      </c>
      <c r="F644" t="s">
        <v>634</v>
      </c>
      <c r="G644" t="s">
        <v>635</v>
      </c>
      <c r="H644">
        <v>24</v>
      </c>
      <c r="I644">
        <v>24</v>
      </c>
      <c r="J644" t="str">
        <f t="shared" si="10"/>
        <v/>
      </c>
    </row>
    <row r="645" spans="1:10" x14ac:dyDescent="0.25">
      <c r="A645">
        <v>2020</v>
      </c>
      <c r="B645" t="s">
        <v>814</v>
      </c>
      <c r="C645" t="s">
        <v>361</v>
      </c>
      <c r="D645">
        <v>46000705</v>
      </c>
      <c r="E645" t="s">
        <v>362</v>
      </c>
      <c r="F645" t="s">
        <v>641</v>
      </c>
      <c r="G645" t="s">
        <v>638</v>
      </c>
      <c r="H645">
        <v>4</v>
      </c>
      <c r="I645">
        <v>4</v>
      </c>
      <c r="J645" t="str">
        <f t="shared" si="10"/>
        <v/>
      </c>
    </row>
    <row r="646" spans="1:10" x14ac:dyDescent="0.25">
      <c r="A646">
        <v>2020</v>
      </c>
      <c r="B646" t="s">
        <v>814</v>
      </c>
      <c r="C646" t="s">
        <v>361</v>
      </c>
      <c r="D646">
        <v>46000717</v>
      </c>
      <c r="E646" t="s">
        <v>363</v>
      </c>
      <c r="F646" t="s">
        <v>637</v>
      </c>
      <c r="G646" t="s">
        <v>638</v>
      </c>
      <c r="H646">
        <v>5</v>
      </c>
      <c r="I646">
        <v>5</v>
      </c>
      <c r="J646" t="str">
        <f t="shared" si="10"/>
        <v/>
      </c>
    </row>
    <row r="647" spans="1:10" x14ac:dyDescent="0.25">
      <c r="A647">
        <v>2020</v>
      </c>
      <c r="B647" t="s">
        <v>814</v>
      </c>
      <c r="C647" t="s">
        <v>361</v>
      </c>
      <c r="D647">
        <v>46000717</v>
      </c>
      <c r="E647" t="s">
        <v>363</v>
      </c>
      <c r="F647" t="s">
        <v>637</v>
      </c>
      <c r="G647" t="s">
        <v>640</v>
      </c>
      <c r="H647">
        <v>2</v>
      </c>
      <c r="I647">
        <v>2</v>
      </c>
      <c r="J647" t="str">
        <f t="shared" si="10"/>
        <v/>
      </c>
    </row>
    <row r="648" spans="1:10" x14ac:dyDescent="0.25">
      <c r="A648">
        <v>2020</v>
      </c>
      <c r="B648" t="s">
        <v>814</v>
      </c>
      <c r="C648" t="s">
        <v>361</v>
      </c>
      <c r="D648">
        <v>46000717</v>
      </c>
      <c r="E648" t="s">
        <v>363</v>
      </c>
      <c r="F648" t="s">
        <v>634</v>
      </c>
      <c r="G648" t="s">
        <v>635</v>
      </c>
      <c r="H648">
        <v>14</v>
      </c>
      <c r="I648">
        <v>14</v>
      </c>
      <c r="J648" t="str">
        <f t="shared" si="10"/>
        <v/>
      </c>
    </row>
    <row r="649" spans="1:10" x14ac:dyDescent="0.25">
      <c r="A649">
        <v>2020</v>
      </c>
      <c r="B649" t="s">
        <v>814</v>
      </c>
      <c r="C649" t="s">
        <v>361</v>
      </c>
      <c r="D649">
        <v>46000717</v>
      </c>
      <c r="E649" t="s">
        <v>363</v>
      </c>
      <c r="F649" t="s">
        <v>641</v>
      </c>
      <c r="G649" t="s">
        <v>638</v>
      </c>
      <c r="H649">
        <v>2</v>
      </c>
      <c r="I649">
        <v>2</v>
      </c>
      <c r="J649" t="str">
        <f t="shared" si="10"/>
        <v/>
      </c>
    </row>
    <row r="650" spans="1:10" x14ac:dyDescent="0.25">
      <c r="A650">
        <v>2020</v>
      </c>
      <c r="B650" t="s">
        <v>814</v>
      </c>
      <c r="C650" t="s">
        <v>361</v>
      </c>
      <c r="D650">
        <v>46000754</v>
      </c>
      <c r="E650" t="s">
        <v>364</v>
      </c>
      <c r="F650" t="s">
        <v>641</v>
      </c>
      <c r="G650" t="s">
        <v>638</v>
      </c>
      <c r="H650">
        <v>27</v>
      </c>
      <c r="I650">
        <v>27</v>
      </c>
      <c r="J650" t="str">
        <f t="shared" si="10"/>
        <v/>
      </c>
    </row>
    <row r="651" spans="1:10" x14ac:dyDescent="0.25">
      <c r="A651">
        <v>2020</v>
      </c>
      <c r="B651" t="s">
        <v>814</v>
      </c>
      <c r="C651" t="s">
        <v>361</v>
      </c>
      <c r="D651">
        <v>46024953</v>
      </c>
      <c r="E651" t="s">
        <v>365</v>
      </c>
      <c r="F651" t="s">
        <v>637</v>
      </c>
      <c r="G651" t="s">
        <v>638</v>
      </c>
      <c r="H651">
        <v>5</v>
      </c>
      <c r="I651">
        <v>5</v>
      </c>
      <c r="J651" t="str">
        <f t="shared" si="10"/>
        <v/>
      </c>
    </row>
    <row r="652" spans="1:10" x14ac:dyDescent="0.25">
      <c r="A652">
        <v>2020</v>
      </c>
      <c r="B652" t="s">
        <v>814</v>
      </c>
      <c r="C652" t="s">
        <v>361</v>
      </c>
      <c r="D652">
        <v>46024953</v>
      </c>
      <c r="E652" t="s">
        <v>365</v>
      </c>
      <c r="F652" t="s">
        <v>634</v>
      </c>
      <c r="G652" t="s">
        <v>635</v>
      </c>
      <c r="H652">
        <v>16</v>
      </c>
      <c r="I652">
        <v>16</v>
      </c>
      <c r="J652" t="str">
        <f t="shared" si="10"/>
        <v/>
      </c>
    </row>
    <row r="653" spans="1:10" x14ac:dyDescent="0.25">
      <c r="A653">
        <v>2020</v>
      </c>
      <c r="B653" t="s">
        <v>814</v>
      </c>
      <c r="C653" t="s">
        <v>361</v>
      </c>
      <c r="D653">
        <v>46024953</v>
      </c>
      <c r="E653" t="s">
        <v>365</v>
      </c>
      <c r="F653" t="s">
        <v>641</v>
      </c>
      <c r="G653" t="s">
        <v>638</v>
      </c>
      <c r="H653">
        <v>2</v>
      </c>
      <c r="I653">
        <v>2</v>
      </c>
      <c r="J653" t="str">
        <f t="shared" si="10"/>
        <v/>
      </c>
    </row>
    <row r="654" spans="1:10" x14ac:dyDescent="0.25">
      <c r="A654">
        <v>2020</v>
      </c>
      <c r="B654" t="s">
        <v>814</v>
      </c>
      <c r="C654" t="s">
        <v>366</v>
      </c>
      <c r="D654">
        <v>46015733</v>
      </c>
      <c r="E654" t="s">
        <v>367</v>
      </c>
      <c r="F654" t="s">
        <v>637</v>
      </c>
      <c r="G654" t="s">
        <v>638</v>
      </c>
      <c r="H654">
        <v>4</v>
      </c>
      <c r="I654">
        <v>4</v>
      </c>
      <c r="J654" t="str">
        <f t="shared" si="10"/>
        <v/>
      </c>
    </row>
    <row r="655" spans="1:10" x14ac:dyDescent="0.25">
      <c r="A655">
        <v>2020</v>
      </c>
      <c r="B655" t="s">
        <v>814</v>
      </c>
      <c r="C655" t="s">
        <v>366</v>
      </c>
      <c r="D655">
        <v>46015733</v>
      </c>
      <c r="E655" t="s">
        <v>367</v>
      </c>
      <c r="F655" t="s">
        <v>634</v>
      </c>
      <c r="G655" t="s">
        <v>635</v>
      </c>
      <c r="H655">
        <v>9</v>
      </c>
      <c r="I655">
        <v>9</v>
      </c>
      <c r="J655" t="str">
        <f t="shared" si="10"/>
        <v/>
      </c>
    </row>
    <row r="656" spans="1:10" x14ac:dyDescent="0.25">
      <c r="A656">
        <v>2020</v>
      </c>
      <c r="B656" t="s">
        <v>814</v>
      </c>
      <c r="C656" t="s">
        <v>366</v>
      </c>
      <c r="D656">
        <v>46015733</v>
      </c>
      <c r="E656" t="s">
        <v>367</v>
      </c>
      <c r="F656" t="s">
        <v>641</v>
      </c>
      <c r="G656" t="s">
        <v>638</v>
      </c>
      <c r="H656">
        <v>4</v>
      </c>
      <c r="I656">
        <v>4</v>
      </c>
      <c r="J656" t="str">
        <f t="shared" si="10"/>
        <v/>
      </c>
    </row>
    <row r="657" spans="1:10" x14ac:dyDescent="0.25">
      <c r="A657">
        <v>2020</v>
      </c>
      <c r="B657" t="s">
        <v>814</v>
      </c>
      <c r="C657" t="s">
        <v>369</v>
      </c>
      <c r="D657">
        <v>46020479</v>
      </c>
      <c r="E657" t="s">
        <v>370</v>
      </c>
      <c r="F657" t="s">
        <v>637</v>
      </c>
      <c r="G657" t="s">
        <v>638</v>
      </c>
      <c r="H657">
        <v>6</v>
      </c>
      <c r="I657">
        <v>6</v>
      </c>
      <c r="J657" t="str">
        <f t="shared" si="10"/>
        <v/>
      </c>
    </row>
    <row r="658" spans="1:10" x14ac:dyDescent="0.25">
      <c r="A658">
        <v>2020</v>
      </c>
      <c r="B658" t="s">
        <v>814</v>
      </c>
      <c r="C658" t="s">
        <v>369</v>
      </c>
      <c r="D658">
        <v>46020479</v>
      </c>
      <c r="E658" t="s">
        <v>370</v>
      </c>
      <c r="F658" t="s">
        <v>634</v>
      </c>
      <c r="G658" t="s">
        <v>635</v>
      </c>
      <c r="H658">
        <v>24</v>
      </c>
      <c r="I658">
        <v>24</v>
      </c>
      <c r="J658" t="str">
        <f t="shared" si="10"/>
        <v/>
      </c>
    </row>
    <row r="659" spans="1:10" x14ac:dyDescent="0.25">
      <c r="A659">
        <v>2020</v>
      </c>
      <c r="B659" t="s">
        <v>814</v>
      </c>
      <c r="C659" t="s">
        <v>369</v>
      </c>
      <c r="D659">
        <v>46020479</v>
      </c>
      <c r="E659" t="s">
        <v>370</v>
      </c>
      <c r="F659" t="s">
        <v>641</v>
      </c>
      <c r="G659" t="s">
        <v>638</v>
      </c>
      <c r="H659">
        <v>6</v>
      </c>
      <c r="I659">
        <v>6</v>
      </c>
      <c r="J659" t="str">
        <f t="shared" si="10"/>
        <v/>
      </c>
    </row>
    <row r="660" spans="1:10" x14ac:dyDescent="0.25">
      <c r="A660">
        <v>2020</v>
      </c>
      <c r="B660" t="s">
        <v>814</v>
      </c>
      <c r="C660" t="s">
        <v>371</v>
      </c>
      <c r="D660">
        <v>46020261</v>
      </c>
      <c r="E660" t="s">
        <v>372</v>
      </c>
      <c r="F660" t="s">
        <v>637</v>
      </c>
      <c r="G660" t="s">
        <v>638</v>
      </c>
      <c r="H660">
        <v>3</v>
      </c>
      <c r="I660">
        <v>3</v>
      </c>
      <c r="J660" t="str">
        <f t="shared" si="10"/>
        <v/>
      </c>
    </row>
    <row r="661" spans="1:10" x14ac:dyDescent="0.25">
      <c r="A661">
        <v>2020</v>
      </c>
      <c r="B661" t="s">
        <v>814</v>
      </c>
      <c r="C661" t="s">
        <v>371</v>
      </c>
      <c r="D661">
        <v>46020261</v>
      </c>
      <c r="E661" t="s">
        <v>372</v>
      </c>
      <c r="F661" t="s">
        <v>634</v>
      </c>
      <c r="G661" t="s">
        <v>635</v>
      </c>
      <c r="H661">
        <v>10</v>
      </c>
      <c r="I661">
        <v>10</v>
      </c>
      <c r="J661" t="str">
        <f t="shared" si="10"/>
        <v/>
      </c>
    </row>
    <row r="662" spans="1:10" x14ac:dyDescent="0.25">
      <c r="A662">
        <v>2020</v>
      </c>
      <c r="B662" t="s">
        <v>814</v>
      </c>
      <c r="C662" t="s">
        <v>371</v>
      </c>
      <c r="D662">
        <v>46020261</v>
      </c>
      <c r="E662" t="s">
        <v>372</v>
      </c>
      <c r="F662" t="s">
        <v>641</v>
      </c>
      <c r="G662" t="s">
        <v>638</v>
      </c>
      <c r="H662">
        <v>2</v>
      </c>
      <c r="I662">
        <v>2</v>
      </c>
      <c r="J662" t="str">
        <f t="shared" si="10"/>
        <v/>
      </c>
    </row>
    <row r="663" spans="1:10" x14ac:dyDescent="0.25">
      <c r="A663">
        <v>2020</v>
      </c>
      <c r="B663" t="s">
        <v>814</v>
      </c>
      <c r="C663" t="s">
        <v>373</v>
      </c>
      <c r="D663">
        <v>46026160</v>
      </c>
      <c r="E663" t="s">
        <v>374</v>
      </c>
      <c r="F663" t="s">
        <v>637</v>
      </c>
      <c r="G663" t="s">
        <v>638</v>
      </c>
      <c r="H663">
        <v>6</v>
      </c>
      <c r="I663">
        <v>6</v>
      </c>
      <c r="J663" t="str">
        <f t="shared" si="10"/>
        <v/>
      </c>
    </row>
    <row r="664" spans="1:10" x14ac:dyDescent="0.25">
      <c r="A664">
        <v>2020</v>
      </c>
      <c r="B664" t="s">
        <v>814</v>
      </c>
      <c r="C664" t="s">
        <v>373</v>
      </c>
      <c r="D664">
        <v>46026160</v>
      </c>
      <c r="E664" t="s">
        <v>374</v>
      </c>
      <c r="F664" t="s">
        <v>634</v>
      </c>
      <c r="G664" t="s">
        <v>635</v>
      </c>
      <c r="H664">
        <v>22</v>
      </c>
      <c r="I664">
        <v>22</v>
      </c>
      <c r="J664" t="str">
        <f t="shared" si="10"/>
        <v/>
      </c>
    </row>
    <row r="665" spans="1:10" x14ac:dyDescent="0.25">
      <c r="A665">
        <v>2020</v>
      </c>
      <c r="B665" t="s">
        <v>814</v>
      </c>
      <c r="C665" t="s">
        <v>377</v>
      </c>
      <c r="D665">
        <v>46020273</v>
      </c>
      <c r="E665" t="s">
        <v>378</v>
      </c>
      <c r="F665" t="s">
        <v>637</v>
      </c>
      <c r="G665" t="s">
        <v>638</v>
      </c>
      <c r="H665">
        <v>3</v>
      </c>
      <c r="I665">
        <v>3</v>
      </c>
      <c r="J665" t="str">
        <f t="shared" si="10"/>
        <v/>
      </c>
    </row>
    <row r="666" spans="1:10" x14ac:dyDescent="0.25">
      <c r="A666">
        <v>2020</v>
      </c>
      <c r="B666" t="s">
        <v>814</v>
      </c>
      <c r="C666" t="s">
        <v>377</v>
      </c>
      <c r="D666">
        <v>46020273</v>
      </c>
      <c r="E666" t="s">
        <v>378</v>
      </c>
      <c r="F666" t="s">
        <v>634</v>
      </c>
      <c r="G666" t="s">
        <v>635</v>
      </c>
      <c r="H666">
        <v>14</v>
      </c>
      <c r="I666">
        <v>14</v>
      </c>
      <c r="J666" t="str">
        <f t="shared" si="10"/>
        <v/>
      </c>
    </row>
    <row r="667" spans="1:10" x14ac:dyDescent="0.25">
      <c r="A667">
        <v>2020</v>
      </c>
      <c r="B667" t="s">
        <v>814</v>
      </c>
      <c r="C667" t="s">
        <v>377</v>
      </c>
      <c r="D667">
        <v>46020273</v>
      </c>
      <c r="E667" t="s">
        <v>378</v>
      </c>
      <c r="F667" t="s">
        <v>641</v>
      </c>
      <c r="G667" t="s">
        <v>638</v>
      </c>
      <c r="H667">
        <v>2</v>
      </c>
      <c r="I667">
        <v>2</v>
      </c>
      <c r="J667" t="str">
        <f t="shared" si="10"/>
        <v/>
      </c>
    </row>
    <row r="668" spans="1:10" x14ac:dyDescent="0.25">
      <c r="A668">
        <v>2020</v>
      </c>
      <c r="B668" t="s">
        <v>814</v>
      </c>
      <c r="C668" t="s">
        <v>375</v>
      </c>
      <c r="D668">
        <v>46016312</v>
      </c>
      <c r="E668" t="s">
        <v>376</v>
      </c>
      <c r="F668" t="s">
        <v>637</v>
      </c>
      <c r="G668" t="s">
        <v>638</v>
      </c>
      <c r="H668">
        <v>3</v>
      </c>
      <c r="I668">
        <v>3</v>
      </c>
      <c r="J668" t="str">
        <f t="shared" si="10"/>
        <v/>
      </c>
    </row>
    <row r="669" spans="1:10" x14ac:dyDescent="0.25">
      <c r="A669">
        <v>2020</v>
      </c>
      <c r="B669" t="s">
        <v>814</v>
      </c>
      <c r="C669" t="s">
        <v>375</v>
      </c>
      <c r="D669">
        <v>46016312</v>
      </c>
      <c r="E669" t="s">
        <v>376</v>
      </c>
      <c r="F669" t="s">
        <v>634</v>
      </c>
      <c r="G669" t="s">
        <v>635</v>
      </c>
      <c r="H669">
        <v>12</v>
      </c>
      <c r="I669">
        <v>12</v>
      </c>
      <c r="J669" t="str">
        <f t="shared" si="10"/>
        <v/>
      </c>
    </row>
    <row r="670" spans="1:10" x14ac:dyDescent="0.25">
      <c r="A670">
        <v>2020</v>
      </c>
      <c r="B670" t="s">
        <v>814</v>
      </c>
      <c r="C670" t="s">
        <v>375</v>
      </c>
      <c r="D670">
        <v>46016312</v>
      </c>
      <c r="E670" t="s">
        <v>376</v>
      </c>
      <c r="F670" t="s">
        <v>641</v>
      </c>
      <c r="G670" t="s">
        <v>638</v>
      </c>
      <c r="H670">
        <v>3</v>
      </c>
      <c r="I670">
        <v>3</v>
      </c>
      <c r="J670" t="str">
        <f t="shared" si="10"/>
        <v/>
      </c>
    </row>
    <row r="671" spans="1:10" x14ac:dyDescent="0.25">
      <c r="A671">
        <v>2020</v>
      </c>
      <c r="B671" t="s">
        <v>814</v>
      </c>
      <c r="C671" t="s">
        <v>379</v>
      </c>
      <c r="D671">
        <v>46022531</v>
      </c>
      <c r="E671" t="s">
        <v>380</v>
      </c>
      <c r="F671" t="s">
        <v>637</v>
      </c>
      <c r="G671" t="s">
        <v>638</v>
      </c>
      <c r="H671">
        <v>4</v>
      </c>
      <c r="I671">
        <v>4</v>
      </c>
      <c r="J671" t="str">
        <f t="shared" si="10"/>
        <v/>
      </c>
    </row>
    <row r="672" spans="1:10" x14ac:dyDescent="0.25">
      <c r="A672">
        <v>2020</v>
      </c>
      <c r="B672" t="s">
        <v>814</v>
      </c>
      <c r="C672" t="s">
        <v>379</v>
      </c>
      <c r="D672">
        <v>46022531</v>
      </c>
      <c r="E672" t="s">
        <v>380</v>
      </c>
      <c r="F672" t="s">
        <v>634</v>
      </c>
      <c r="G672" t="s">
        <v>635</v>
      </c>
      <c r="H672">
        <v>15</v>
      </c>
      <c r="I672">
        <v>15</v>
      </c>
      <c r="J672" t="str">
        <f t="shared" si="10"/>
        <v/>
      </c>
    </row>
    <row r="673" spans="1:10" x14ac:dyDescent="0.25">
      <c r="A673">
        <v>2020</v>
      </c>
      <c r="B673" t="s">
        <v>814</v>
      </c>
      <c r="C673" t="s">
        <v>379</v>
      </c>
      <c r="D673">
        <v>46022531</v>
      </c>
      <c r="E673" t="s">
        <v>380</v>
      </c>
      <c r="F673" t="s">
        <v>641</v>
      </c>
      <c r="G673" t="s">
        <v>638</v>
      </c>
      <c r="H673">
        <v>6</v>
      </c>
      <c r="I673">
        <v>6</v>
      </c>
      <c r="J673" t="str">
        <f t="shared" si="10"/>
        <v/>
      </c>
    </row>
    <row r="674" spans="1:10" x14ac:dyDescent="0.25">
      <c r="A674">
        <v>2020</v>
      </c>
      <c r="B674" t="s">
        <v>814</v>
      </c>
      <c r="C674" t="s">
        <v>384</v>
      </c>
      <c r="D674">
        <v>46020285</v>
      </c>
      <c r="E674" t="s">
        <v>385</v>
      </c>
      <c r="F674" t="s">
        <v>637</v>
      </c>
      <c r="G674" t="s">
        <v>638</v>
      </c>
      <c r="H674">
        <v>2</v>
      </c>
      <c r="I674">
        <v>2</v>
      </c>
      <c r="J674" t="str">
        <f t="shared" si="10"/>
        <v/>
      </c>
    </row>
    <row r="675" spans="1:10" x14ac:dyDescent="0.25">
      <c r="A675">
        <v>2020</v>
      </c>
      <c r="B675" t="s">
        <v>814</v>
      </c>
      <c r="C675" t="s">
        <v>384</v>
      </c>
      <c r="D675">
        <v>46020285</v>
      </c>
      <c r="E675" t="s">
        <v>385</v>
      </c>
      <c r="F675" t="s">
        <v>634</v>
      </c>
      <c r="G675" t="s">
        <v>635</v>
      </c>
      <c r="H675">
        <v>7</v>
      </c>
      <c r="I675">
        <v>7</v>
      </c>
      <c r="J675" t="str">
        <f t="shared" si="10"/>
        <v/>
      </c>
    </row>
    <row r="676" spans="1:10" x14ac:dyDescent="0.25">
      <c r="A676">
        <v>2020</v>
      </c>
      <c r="B676" t="s">
        <v>814</v>
      </c>
      <c r="C676" t="s">
        <v>384</v>
      </c>
      <c r="D676">
        <v>46020285</v>
      </c>
      <c r="E676" t="s">
        <v>385</v>
      </c>
      <c r="F676" t="s">
        <v>641</v>
      </c>
      <c r="G676" t="s">
        <v>638</v>
      </c>
      <c r="H676">
        <v>2</v>
      </c>
      <c r="I676">
        <v>2</v>
      </c>
      <c r="J676" t="str">
        <f t="shared" si="10"/>
        <v/>
      </c>
    </row>
    <row r="677" spans="1:10" x14ac:dyDescent="0.25">
      <c r="A677">
        <v>2020</v>
      </c>
      <c r="B677" t="s">
        <v>814</v>
      </c>
      <c r="C677" t="s">
        <v>388</v>
      </c>
      <c r="D677">
        <v>46017493</v>
      </c>
      <c r="E677" t="s">
        <v>389</v>
      </c>
      <c r="F677" t="s">
        <v>637</v>
      </c>
      <c r="G677" t="s">
        <v>638</v>
      </c>
      <c r="H677">
        <v>5</v>
      </c>
      <c r="I677">
        <v>5</v>
      </c>
      <c r="J677" t="str">
        <f t="shared" si="10"/>
        <v/>
      </c>
    </row>
    <row r="678" spans="1:10" x14ac:dyDescent="0.25">
      <c r="A678">
        <v>2020</v>
      </c>
      <c r="B678" t="s">
        <v>814</v>
      </c>
      <c r="C678" t="s">
        <v>388</v>
      </c>
      <c r="D678">
        <v>46017493</v>
      </c>
      <c r="E678" t="s">
        <v>389</v>
      </c>
      <c r="F678" t="s">
        <v>634</v>
      </c>
      <c r="G678" t="s">
        <v>635</v>
      </c>
      <c r="H678">
        <v>11</v>
      </c>
      <c r="I678">
        <v>11</v>
      </c>
      <c r="J678" t="str">
        <f t="shared" si="10"/>
        <v/>
      </c>
    </row>
    <row r="679" spans="1:10" x14ac:dyDescent="0.25">
      <c r="A679">
        <v>2020</v>
      </c>
      <c r="B679" t="s">
        <v>814</v>
      </c>
      <c r="C679" t="s">
        <v>388</v>
      </c>
      <c r="D679">
        <v>46017501</v>
      </c>
      <c r="E679" t="s">
        <v>390</v>
      </c>
      <c r="F679" t="s">
        <v>637</v>
      </c>
      <c r="G679" t="s">
        <v>638</v>
      </c>
      <c r="H679">
        <v>2</v>
      </c>
      <c r="I679">
        <v>2</v>
      </c>
      <c r="J679" t="str">
        <f t="shared" si="10"/>
        <v/>
      </c>
    </row>
    <row r="680" spans="1:10" x14ac:dyDescent="0.25">
      <c r="A680">
        <v>2020</v>
      </c>
      <c r="B680" t="s">
        <v>814</v>
      </c>
      <c r="C680" t="s">
        <v>388</v>
      </c>
      <c r="D680">
        <v>46017501</v>
      </c>
      <c r="E680" t="s">
        <v>390</v>
      </c>
      <c r="F680" t="s">
        <v>634</v>
      </c>
      <c r="G680" t="s">
        <v>635</v>
      </c>
      <c r="H680">
        <v>9</v>
      </c>
      <c r="I680">
        <v>9</v>
      </c>
      <c r="J680" t="str">
        <f t="shared" si="10"/>
        <v/>
      </c>
    </row>
    <row r="681" spans="1:10" x14ac:dyDescent="0.25">
      <c r="A681">
        <v>2020</v>
      </c>
      <c r="B681" t="s">
        <v>814</v>
      </c>
      <c r="C681" t="s">
        <v>388</v>
      </c>
      <c r="D681">
        <v>46017501</v>
      </c>
      <c r="E681" t="s">
        <v>390</v>
      </c>
      <c r="F681" t="s">
        <v>641</v>
      </c>
      <c r="G681" t="s">
        <v>638</v>
      </c>
      <c r="H681">
        <v>31</v>
      </c>
      <c r="I681">
        <v>31</v>
      </c>
      <c r="J681" t="str">
        <f t="shared" si="10"/>
        <v/>
      </c>
    </row>
    <row r="682" spans="1:10" x14ac:dyDescent="0.25">
      <c r="A682">
        <v>2020</v>
      </c>
      <c r="B682" t="s">
        <v>814</v>
      </c>
      <c r="C682" t="s">
        <v>388</v>
      </c>
      <c r="D682">
        <v>46022865</v>
      </c>
      <c r="E682" t="s">
        <v>391</v>
      </c>
      <c r="F682" t="s">
        <v>637</v>
      </c>
      <c r="G682" t="s">
        <v>638</v>
      </c>
      <c r="H682">
        <v>4</v>
      </c>
      <c r="I682">
        <v>4</v>
      </c>
      <c r="J682" t="str">
        <f t="shared" si="10"/>
        <v/>
      </c>
    </row>
    <row r="683" spans="1:10" x14ac:dyDescent="0.25">
      <c r="A683">
        <v>2020</v>
      </c>
      <c r="B683" t="s">
        <v>814</v>
      </c>
      <c r="C683" t="s">
        <v>388</v>
      </c>
      <c r="D683">
        <v>46022865</v>
      </c>
      <c r="E683" t="s">
        <v>391</v>
      </c>
      <c r="F683" t="s">
        <v>634</v>
      </c>
      <c r="G683" t="s">
        <v>635</v>
      </c>
      <c r="H683">
        <v>18</v>
      </c>
      <c r="I683">
        <v>18</v>
      </c>
      <c r="J683" t="str">
        <f t="shared" si="10"/>
        <v/>
      </c>
    </row>
    <row r="684" spans="1:10" x14ac:dyDescent="0.25">
      <c r="A684">
        <v>2020</v>
      </c>
      <c r="B684" t="s">
        <v>814</v>
      </c>
      <c r="C684" t="s">
        <v>388</v>
      </c>
      <c r="D684">
        <v>46024801</v>
      </c>
      <c r="E684" t="s">
        <v>392</v>
      </c>
      <c r="F684" t="s">
        <v>634</v>
      </c>
      <c r="G684" t="s">
        <v>635</v>
      </c>
      <c r="H684">
        <v>12</v>
      </c>
      <c r="I684">
        <v>12</v>
      </c>
      <c r="J684" t="str">
        <f t="shared" si="10"/>
        <v/>
      </c>
    </row>
    <row r="685" spans="1:10" x14ac:dyDescent="0.25">
      <c r="A685">
        <v>2020</v>
      </c>
      <c r="B685" t="s">
        <v>814</v>
      </c>
      <c r="C685" t="s">
        <v>388</v>
      </c>
      <c r="D685">
        <v>46024801</v>
      </c>
      <c r="E685" t="s">
        <v>392</v>
      </c>
      <c r="F685" t="s">
        <v>648</v>
      </c>
      <c r="G685" t="s">
        <v>635</v>
      </c>
      <c r="H685">
        <v>4</v>
      </c>
      <c r="I685">
        <v>4</v>
      </c>
      <c r="J685" t="str">
        <f t="shared" si="10"/>
        <v/>
      </c>
    </row>
    <row r="686" spans="1:10" x14ac:dyDescent="0.25">
      <c r="A686">
        <v>2020</v>
      </c>
      <c r="B686" t="s">
        <v>814</v>
      </c>
      <c r="C686" t="s">
        <v>386</v>
      </c>
      <c r="D686">
        <v>46002179</v>
      </c>
      <c r="E686" t="s">
        <v>387</v>
      </c>
      <c r="F686" t="s">
        <v>637</v>
      </c>
      <c r="G686" t="s">
        <v>638</v>
      </c>
      <c r="H686">
        <v>6</v>
      </c>
      <c r="I686">
        <v>6</v>
      </c>
      <c r="J686" t="str">
        <f t="shared" si="10"/>
        <v/>
      </c>
    </row>
    <row r="687" spans="1:10" x14ac:dyDescent="0.25">
      <c r="A687">
        <v>2020</v>
      </c>
      <c r="B687" t="s">
        <v>814</v>
      </c>
      <c r="C687" t="s">
        <v>386</v>
      </c>
      <c r="D687">
        <v>46002179</v>
      </c>
      <c r="E687" t="s">
        <v>387</v>
      </c>
      <c r="F687" t="s">
        <v>634</v>
      </c>
      <c r="G687" t="s">
        <v>635</v>
      </c>
      <c r="H687">
        <v>25</v>
      </c>
      <c r="I687">
        <v>25</v>
      </c>
      <c r="J687" t="str">
        <f t="shared" si="10"/>
        <v/>
      </c>
    </row>
    <row r="688" spans="1:10" x14ac:dyDescent="0.25">
      <c r="A688">
        <v>2020</v>
      </c>
      <c r="B688" t="s">
        <v>814</v>
      </c>
      <c r="C688" t="s">
        <v>386</v>
      </c>
      <c r="D688">
        <v>46002179</v>
      </c>
      <c r="E688" t="s">
        <v>387</v>
      </c>
      <c r="F688" t="s">
        <v>641</v>
      </c>
      <c r="G688" t="s">
        <v>638</v>
      </c>
      <c r="H688">
        <v>5</v>
      </c>
      <c r="I688">
        <v>5</v>
      </c>
      <c r="J688" t="str">
        <f t="shared" si="10"/>
        <v/>
      </c>
    </row>
    <row r="689" spans="1:10" x14ac:dyDescent="0.25">
      <c r="A689">
        <v>2020</v>
      </c>
      <c r="B689" t="s">
        <v>814</v>
      </c>
      <c r="C689" t="s">
        <v>382</v>
      </c>
      <c r="D689">
        <v>46017882</v>
      </c>
      <c r="E689" t="s">
        <v>383</v>
      </c>
      <c r="F689" t="s">
        <v>637</v>
      </c>
      <c r="G689" t="s">
        <v>638</v>
      </c>
      <c r="H689">
        <v>5</v>
      </c>
      <c r="I689">
        <v>5</v>
      </c>
      <c r="J689" t="str">
        <f t="shared" si="10"/>
        <v/>
      </c>
    </row>
    <row r="690" spans="1:10" x14ac:dyDescent="0.25">
      <c r="A690">
        <v>2020</v>
      </c>
      <c r="B690" t="s">
        <v>814</v>
      </c>
      <c r="C690" t="s">
        <v>382</v>
      </c>
      <c r="D690">
        <v>46017882</v>
      </c>
      <c r="E690" t="s">
        <v>383</v>
      </c>
      <c r="F690" t="s">
        <v>634</v>
      </c>
      <c r="G690" t="s">
        <v>635</v>
      </c>
      <c r="H690">
        <v>29</v>
      </c>
      <c r="I690">
        <v>29</v>
      </c>
      <c r="J690" t="str">
        <f t="shared" si="10"/>
        <v/>
      </c>
    </row>
    <row r="691" spans="1:10" x14ac:dyDescent="0.25">
      <c r="A691">
        <v>2020</v>
      </c>
      <c r="B691" t="s">
        <v>814</v>
      </c>
      <c r="C691" t="s">
        <v>382</v>
      </c>
      <c r="D691">
        <v>46017882</v>
      </c>
      <c r="E691" t="s">
        <v>383</v>
      </c>
      <c r="F691" t="s">
        <v>641</v>
      </c>
      <c r="G691" t="s">
        <v>638</v>
      </c>
      <c r="H691">
        <v>14</v>
      </c>
      <c r="I691">
        <v>14</v>
      </c>
      <c r="J691" t="str">
        <f t="shared" si="10"/>
        <v/>
      </c>
    </row>
    <row r="692" spans="1:10" x14ac:dyDescent="0.25">
      <c r="A692">
        <v>2020</v>
      </c>
      <c r="B692" t="s">
        <v>814</v>
      </c>
      <c r="C692" t="s">
        <v>394</v>
      </c>
      <c r="D692">
        <v>46002571</v>
      </c>
      <c r="E692" t="s">
        <v>395</v>
      </c>
      <c r="F692" t="s">
        <v>637</v>
      </c>
      <c r="G692" t="s">
        <v>638</v>
      </c>
      <c r="H692">
        <v>4</v>
      </c>
      <c r="I692">
        <v>4</v>
      </c>
      <c r="J692" t="str">
        <f t="shared" si="10"/>
        <v/>
      </c>
    </row>
    <row r="693" spans="1:10" x14ac:dyDescent="0.25">
      <c r="A693">
        <v>2020</v>
      </c>
      <c r="B693" t="s">
        <v>814</v>
      </c>
      <c r="C693" t="s">
        <v>394</v>
      </c>
      <c r="D693">
        <v>46002571</v>
      </c>
      <c r="E693" t="s">
        <v>395</v>
      </c>
      <c r="F693" t="s">
        <v>634</v>
      </c>
      <c r="G693" t="s">
        <v>635</v>
      </c>
      <c r="H693">
        <v>10</v>
      </c>
      <c r="I693">
        <v>10</v>
      </c>
      <c r="J693" t="str">
        <f t="shared" si="10"/>
        <v/>
      </c>
    </row>
    <row r="694" spans="1:10" x14ac:dyDescent="0.25">
      <c r="A694">
        <v>2020</v>
      </c>
      <c r="B694" t="s">
        <v>814</v>
      </c>
      <c r="C694" t="s">
        <v>394</v>
      </c>
      <c r="D694">
        <v>46002571</v>
      </c>
      <c r="E694" t="s">
        <v>395</v>
      </c>
      <c r="F694" t="s">
        <v>641</v>
      </c>
      <c r="G694" t="s">
        <v>638</v>
      </c>
      <c r="H694">
        <v>5</v>
      </c>
      <c r="I694">
        <v>5</v>
      </c>
      <c r="J694" t="str">
        <f t="shared" si="10"/>
        <v/>
      </c>
    </row>
    <row r="695" spans="1:10" x14ac:dyDescent="0.25">
      <c r="A695">
        <v>2020</v>
      </c>
      <c r="B695" t="s">
        <v>814</v>
      </c>
      <c r="C695" t="s">
        <v>394</v>
      </c>
      <c r="D695">
        <v>46020480</v>
      </c>
      <c r="E695" t="s">
        <v>396</v>
      </c>
      <c r="F695" t="s">
        <v>637</v>
      </c>
      <c r="G695" t="s">
        <v>638</v>
      </c>
      <c r="H695">
        <v>4</v>
      </c>
      <c r="I695">
        <v>4</v>
      </c>
      <c r="J695" t="str">
        <f t="shared" si="10"/>
        <v/>
      </c>
    </row>
    <row r="696" spans="1:10" x14ac:dyDescent="0.25">
      <c r="A696">
        <v>2020</v>
      </c>
      <c r="B696" t="s">
        <v>814</v>
      </c>
      <c r="C696" t="s">
        <v>394</v>
      </c>
      <c r="D696">
        <v>46020480</v>
      </c>
      <c r="E696" t="s">
        <v>396</v>
      </c>
      <c r="F696" t="s">
        <v>634</v>
      </c>
      <c r="G696" t="s">
        <v>635</v>
      </c>
      <c r="H696">
        <v>11</v>
      </c>
      <c r="I696">
        <v>11</v>
      </c>
      <c r="J696" t="str">
        <f t="shared" si="10"/>
        <v/>
      </c>
    </row>
    <row r="697" spans="1:10" x14ac:dyDescent="0.25">
      <c r="A697">
        <v>2020</v>
      </c>
      <c r="B697" t="s">
        <v>814</v>
      </c>
      <c r="C697" t="s">
        <v>394</v>
      </c>
      <c r="D697">
        <v>46020480</v>
      </c>
      <c r="E697" t="s">
        <v>396</v>
      </c>
      <c r="F697" t="s">
        <v>641</v>
      </c>
      <c r="G697" t="s">
        <v>638</v>
      </c>
      <c r="H697">
        <v>4</v>
      </c>
      <c r="I697">
        <v>4</v>
      </c>
      <c r="J697" t="str">
        <f t="shared" si="10"/>
        <v/>
      </c>
    </row>
    <row r="698" spans="1:10" x14ac:dyDescent="0.25">
      <c r="A698">
        <v>2020</v>
      </c>
      <c r="B698" t="s">
        <v>814</v>
      </c>
      <c r="C698" t="s">
        <v>397</v>
      </c>
      <c r="D698">
        <v>46021629</v>
      </c>
      <c r="E698" t="s">
        <v>400</v>
      </c>
      <c r="F698" t="s">
        <v>637</v>
      </c>
      <c r="G698" t="s">
        <v>638</v>
      </c>
      <c r="H698">
        <v>4</v>
      </c>
      <c r="I698">
        <v>4</v>
      </c>
      <c r="J698" t="str">
        <f t="shared" si="10"/>
        <v/>
      </c>
    </row>
    <row r="699" spans="1:10" x14ac:dyDescent="0.25">
      <c r="A699">
        <v>2020</v>
      </c>
      <c r="B699" t="s">
        <v>814</v>
      </c>
      <c r="C699" t="s">
        <v>397</v>
      </c>
      <c r="D699">
        <v>46021629</v>
      </c>
      <c r="E699" t="s">
        <v>400</v>
      </c>
      <c r="F699" t="s">
        <v>634</v>
      </c>
      <c r="G699" t="s">
        <v>635</v>
      </c>
      <c r="H699">
        <v>19</v>
      </c>
      <c r="I699">
        <v>19</v>
      </c>
      <c r="J699" t="str">
        <f t="shared" si="10"/>
        <v/>
      </c>
    </row>
    <row r="700" spans="1:10" x14ac:dyDescent="0.25">
      <c r="A700">
        <v>2020</v>
      </c>
      <c r="B700" t="s">
        <v>814</v>
      </c>
      <c r="C700" t="s">
        <v>397</v>
      </c>
      <c r="D700">
        <v>46021629</v>
      </c>
      <c r="E700" t="s">
        <v>400</v>
      </c>
      <c r="F700" t="s">
        <v>641</v>
      </c>
      <c r="G700" t="s">
        <v>638</v>
      </c>
      <c r="H700">
        <v>18</v>
      </c>
      <c r="I700">
        <v>18</v>
      </c>
      <c r="J700" t="str">
        <f t="shared" si="10"/>
        <v/>
      </c>
    </row>
    <row r="701" spans="1:10" x14ac:dyDescent="0.25">
      <c r="A701">
        <v>2020</v>
      </c>
      <c r="B701" t="s">
        <v>814</v>
      </c>
      <c r="C701" t="s">
        <v>403</v>
      </c>
      <c r="D701">
        <v>46002775</v>
      </c>
      <c r="E701" t="s">
        <v>404</v>
      </c>
      <c r="F701" t="s">
        <v>637</v>
      </c>
      <c r="G701" t="s">
        <v>638</v>
      </c>
      <c r="H701">
        <v>4</v>
      </c>
      <c r="I701">
        <v>4</v>
      </c>
      <c r="J701" t="str">
        <f t="shared" si="10"/>
        <v/>
      </c>
    </row>
    <row r="702" spans="1:10" x14ac:dyDescent="0.25">
      <c r="A702">
        <v>2020</v>
      </c>
      <c r="B702" t="s">
        <v>814</v>
      </c>
      <c r="C702" t="s">
        <v>403</v>
      </c>
      <c r="D702">
        <v>46002775</v>
      </c>
      <c r="E702" t="s">
        <v>404</v>
      </c>
      <c r="F702" t="s">
        <v>634</v>
      </c>
      <c r="G702" t="s">
        <v>635</v>
      </c>
      <c r="H702">
        <v>18</v>
      </c>
      <c r="I702">
        <v>18</v>
      </c>
      <c r="J702" t="str">
        <f t="shared" si="10"/>
        <v/>
      </c>
    </row>
    <row r="703" spans="1:10" x14ac:dyDescent="0.25">
      <c r="A703">
        <v>2020</v>
      </c>
      <c r="B703" t="s">
        <v>814</v>
      </c>
      <c r="C703" t="s">
        <v>403</v>
      </c>
      <c r="D703">
        <v>46002775</v>
      </c>
      <c r="E703" t="s">
        <v>404</v>
      </c>
      <c r="F703" t="s">
        <v>641</v>
      </c>
      <c r="G703" t="s">
        <v>638</v>
      </c>
      <c r="H703">
        <v>11</v>
      </c>
      <c r="I703">
        <v>11</v>
      </c>
      <c r="J703" t="str">
        <f t="shared" si="10"/>
        <v/>
      </c>
    </row>
    <row r="704" spans="1:10" x14ac:dyDescent="0.25">
      <c r="A704">
        <v>2020</v>
      </c>
      <c r="B704" t="s">
        <v>814</v>
      </c>
      <c r="C704" t="s">
        <v>403</v>
      </c>
      <c r="D704">
        <v>46002787</v>
      </c>
      <c r="E704" t="s">
        <v>405</v>
      </c>
      <c r="F704" t="s">
        <v>637</v>
      </c>
      <c r="G704" t="s">
        <v>638</v>
      </c>
      <c r="H704">
        <v>2</v>
      </c>
      <c r="I704">
        <v>2</v>
      </c>
      <c r="J704" t="str">
        <f t="shared" si="10"/>
        <v/>
      </c>
    </row>
    <row r="705" spans="1:10" x14ac:dyDescent="0.25">
      <c r="A705">
        <v>2020</v>
      </c>
      <c r="B705" t="s">
        <v>814</v>
      </c>
      <c r="C705" t="s">
        <v>403</v>
      </c>
      <c r="D705">
        <v>46002787</v>
      </c>
      <c r="E705" t="s">
        <v>405</v>
      </c>
      <c r="F705" t="s">
        <v>634</v>
      </c>
      <c r="G705" t="s">
        <v>635</v>
      </c>
      <c r="H705">
        <v>9</v>
      </c>
      <c r="I705">
        <v>9</v>
      </c>
      <c r="J705" t="str">
        <f t="shared" si="10"/>
        <v/>
      </c>
    </row>
    <row r="706" spans="1:10" x14ac:dyDescent="0.25">
      <c r="A706">
        <v>2020</v>
      </c>
      <c r="B706" t="s">
        <v>814</v>
      </c>
      <c r="C706" t="s">
        <v>403</v>
      </c>
      <c r="D706">
        <v>46002787</v>
      </c>
      <c r="E706" t="s">
        <v>405</v>
      </c>
      <c r="F706" t="s">
        <v>641</v>
      </c>
      <c r="G706" t="s">
        <v>638</v>
      </c>
      <c r="H706">
        <v>18</v>
      </c>
      <c r="I706">
        <v>18</v>
      </c>
      <c r="J706" t="str">
        <f t="shared" si="10"/>
        <v/>
      </c>
    </row>
    <row r="707" spans="1:10" x14ac:dyDescent="0.25">
      <c r="A707">
        <v>2020</v>
      </c>
      <c r="B707" t="s">
        <v>814</v>
      </c>
      <c r="C707" t="s">
        <v>319</v>
      </c>
      <c r="D707">
        <v>46015721</v>
      </c>
      <c r="E707" t="s">
        <v>609</v>
      </c>
      <c r="F707" t="s">
        <v>637</v>
      </c>
      <c r="G707" t="s">
        <v>638</v>
      </c>
      <c r="H707">
        <v>4</v>
      </c>
      <c r="I707">
        <v>4</v>
      </c>
      <c r="J707" t="str">
        <f t="shared" ref="J707:J770" si="11">IF(H707=I707,"","warning")</f>
        <v/>
      </c>
    </row>
    <row r="708" spans="1:10" x14ac:dyDescent="0.25">
      <c r="A708">
        <v>2020</v>
      </c>
      <c r="B708" t="s">
        <v>814</v>
      </c>
      <c r="C708" t="s">
        <v>319</v>
      </c>
      <c r="D708">
        <v>46015721</v>
      </c>
      <c r="E708" t="s">
        <v>609</v>
      </c>
      <c r="F708" t="s">
        <v>634</v>
      </c>
      <c r="G708" t="s">
        <v>635</v>
      </c>
      <c r="H708">
        <v>8</v>
      </c>
      <c r="I708">
        <v>8</v>
      </c>
      <c r="J708" t="str">
        <f t="shared" si="11"/>
        <v/>
      </c>
    </row>
    <row r="709" spans="1:10" x14ac:dyDescent="0.25">
      <c r="A709">
        <v>2020</v>
      </c>
      <c r="B709" t="s">
        <v>814</v>
      </c>
      <c r="C709" t="s">
        <v>319</v>
      </c>
      <c r="D709">
        <v>46015721</v>
      </c>
      <c r="E709" t="s">
        <v>609</v>
      </c>
      <c r="F709" t="s">
        <v>641</v>
      </c>
      <c r="G709" t="s">
        <v>638</v>
      </c>
      <c r="H709">
        <v>6</v>
      </c>
      <c r="I709">
        <v>6</v>
      </c>
      <c r="J709" t="str">
        <f t="shared" si="11"/>
        <v/>
      </c>
    </row>
    <row r="710" spans="1:10" x14ac:dyDescent="0.25">
      <c r="A710">
        <v>2020</v>
      </c>
      <c r="B710" t="s">
        <v>814</v>
      </c>
      <c r="C710" t="s">
        <v>407</v>
      </c>
      <c r="D710">
        <v>46022129</v>
      </c>
      <c r="E710" t="s">
        <v>408</v>
      </c>
      <c r="F710" t="s">
        <v>637</v>
      </c>
      <c r="G710" t="s">
        <v>638</v>
      </c>
      <c r="H710">
        <v>2</v>
      </c>
      <c r="I710">
        <v>2</v>
      </c>
      <c r="J710" t="str">
        <f t="shared" si="11"/>
        <v/>
      </c>
    </row>
    <row r="711" spans="1:10" x14ac:dyDescent="0.25">
      <c r="A711">
        <v>2020</v>
      </c>
      <c r="B711" t="s">
        <v>814</v>
      </c>
      <c r="C711" t="s">
        <v>407</v>
      </c>
      <c r="D711">
        <v>46022129</v>
      </c>
      <c r="E711" t="s">
        <v>408</v>
      </c>
      <c r="F711" t="s">
        <v>634</v>
      </c>
      <c r="G711" t="s">
        <v>635</v>
      </c>
      <c r="H711">
        <v>8</v>
      </c>
      <c r="I711">
        <v>8</v>
      </c>
      <c r="J711" t="str">
        <f t="shared" si="11"/>
        <v/>
      </c>
    </row>
    <row r="712" spans="1:10" x14ac:dyDescent="0.25">
      <c r="A712">
        <v>2020</v>
      </c>
      <c r="B712" t="s">
        <v>814</v>
      </c>
      <c r="C712" t="s">
        <v>407</v>
      </c>
      <c r="D712">
        <v>46022129</v>
      </c>
      <c r="E712" t="s">
        <v>408</v>
      </c>
      <c r="F712" t="s">
        <v>641</v>
      </c>
      <c r="G712" t="s">
        <v>638</v>
      </c>
      <c r="H712">
        <v>2</v>
      </c>
      <c r="I712">
        <v>2</v>
      </c>
      <c r="J712" t="str">
        <f t="shared" si="11"/>
        <v/>
      </c>
    </row>
    <row r="713" spans="1:10" x14ac:dyDescent="0.25">
      <c r="A713">
        <v>2020</v>
      </c>
      <c r="B713" t="s">
        <v>814</v>
      </c>
      <c r="C713" t="s">
        <v>409</v>
      </c>
      <c r="D713">
        <v>46023250</v>
      </c>
      <c r="E713" t="s">
        <v>410</v>
      </c>
      <c r="F713" t="s">
        <v>637</v>
      </c>
      <c r="G713" t="s">
        <v>638</v>
      </c>
      <c r="H713">
        <v>3</v>
      </c>
      <c r="I713">
        <v>3</v>
      </c>
      <c r="J713" t="str">
        <f t="shared" si="11"/>
        <v/>
      </c>
    </row>
    <row r="714" spans="1:10" x14ac:dyDescent="0.25">
      <c r="A714">
        <v>2020</v>
      </c>
      <c r="B714" t="s">
        <v>814</v>
      </c>
      <c r="C714" t="s">
        <v>409</v>
      </c>
      <c r="D714">
        <v>46023250</v>
      </c>
      <c r="E714" t="s">
        <v>410</v>
      </c>
      <c r="F714" t="s">
        <v>634</v>
      </c>
      <c r="G714" t="s">
        <v>635</v>
      </c>
      <c r="H714">
        <v>10</v>
      </c>
      <c r="I714">
        <v>10</v>
      </c>
      <c r="J714" t="str">
        <f t="shared" si="11"/>
        <v/>
      </c>
    </row>
    <row r="715" spans="1:10" x14ac:dyDescent="0.25">
      <c r="A715">
        <v>2020</v>
      </c>
      <c r="B715" t="s">
        <v>814</v>
      </c>
      <c r="C715" t="s">
        <v>409</v>
      </c>
      <c r="D715">
        <v>46023250</v>
      </c>
      <c r="E715" t="s">
        <v>410</v>
      </c>
      <c r="F715" t="s">
        <v>641</v>
      </c>
      <c r="G715" t="s">
        <v>638</v>
      </c>
      <c r="H715">
        <v>4</v>
      </c>
      <c r="I715">
        <v>4</v>
      </c>
      <c r="J715" t="str">
        <f t="shared" si="11"/>
        <v/>
      </c>
    </row>
    <row r="716" spans="1:10" x14ac:dyDescent="0.25">
      <c r="A716">
        <v>2020</v>
      </c>
      <c r="B716" t="s">
        <v>814</v>
      </c>
      <c r="C716" t="s">
        <v>411</v>
      </c>
      <c r="D716">
        <v>46002969</v>
      </c>
      <c r="E716" t="s">
        <v>412</v>
      </c>
      <c r="F716" t="s">
        <v>637</v>
      </c>
      <c r="G716" t="s">
        <v>638</v>
      </c>
      <c r="H716">
        <v>6</v>
      </c>
      <c r="I716">
        <v>6</v>
      </c>
      <c r="J716" t="str">
        <f t="shared" si="11"/>
        <v/>
      </c>
    </row>
    <row r="717" spans="1:10" x14ac:dyDescent="0.25">
      <c r="A717">
        <v>2020</v>
      </c>
      <c r="B717" t="s">
        <v>814</v>
      </c>
      <c r="C717" t="s">
        <v>411</v>
      </c>
      <c r="D717">
        <v>46002969</v>
      </c>
      <c r="E717" t="s">
        <v>412</v>
      </c>
      <c r="F717" t="s">
        <v>634</v>
      </c>
      <c r="G717" t="s">
        <v>635</v>
      </c>
      <c r="H717">
        <v>24</v>
      </c>
      <c r="I717">
        <v>24</v>
      </c>
      <c r="J717" t="str">
        <f t="shared" si="11"/>
        <v/>
      </c>
    </row>
    <row r="718" spans="1:10" x14ac:dyDescent="0.25">
      <c r="A718">
        <v>2020</v>
      </c>
      <c r="B718" t="s">
        <v>814</v>
      </c>
      <c r="C718" t="s">
        <v>411</v>
      </c>
      <c r="D718">
        <v>46002969</v>
      </c>
      <c r="E718" t="s">
        <v>412</v>
      </c>
      <c r="F718" t="s">
        <v>641</v>
      </c>
      <c r="G718" t="s">
        <v>638</v>
      </c>
      <c r="H718">
        <v>14</v>
      </c>
      <c r="I718">
        <v>14</v>
      </c>
      <c r="J718" t="str">
        <f t="shared" si="11"/>
        <v/>
      </c>
    </row>
    <row r="719" spans="1:10" x14ac:dyDescent="0.25">
      <c r="A719">
        <v>2020</v>
      </c>
      <c r="B719" t="s">
        <v>814</v>
      </c>
      <c r="C719" t="s">
        <v>411</v>
      </c>
      <c r="D719">
        <v>46031672</v>
      </c>
      <c r="E719" t="s">
        <v>414</v>
      </c>
      <c r="F719" t="s">
        <v>641</v>
      </c>
      <c r="G719" t="s">
        <v>638</v>
      </c>
      <c r="H719">
        <v>17</v>
      </c>
      <c r="I719">
        <v>17</v>
      </c>
      <c r="J719" t="str">
        <f t="shared" si="11"/>
        <v/>
      </c>
    </row>
    <row r="720" spans="1:10" x14ac:dyDescent="0.25">
      <c r="A720">
        <v>2020</v>
      </c>
      <c r="B720" t="s">
        <v>814</v>
      </c>
      <c r="C720" t="s">
        <v>415</v>
      </c>
      <c r="D720">
        <v>46022130</v>
      </c>
      <c r="E720" t="s">
        <v>416</v>
      </c>
      <c r="F720" t="s">
        <v>637</v>
      </c>
      <c r="G720" t="s">
        <v>638</v>
      </c>
      <c r="H720">
        <v>2</v>
      </c>
      <c r="I720">
        <v>2</v>
      </c>
      <c r="J720" t="str">
        <f t="shared" si="11"/>
        <v/>
      </c>
    </row>
    <row r="721" spans="1:10" x14ac:dyDescent="0.25">
      <c r="A721">
        <v>2020</v>
      </c>
      <c r="B721" t="s">
        <v>814</v>
      </c>
      <c r="C721" t="s">
        <v>415</v>
      </c>
      <c r="D721">
        <v>46022130</v>
      </c>
      <c r="E721" t="s">
        <v>416</v>
      </c>
      <c r="F721" t="s">
        <v>634</v>
      </c>
      <c r="G721" t="s">
        <v>635</v>
      </c>
      <c r="H721">
        <v>6</v>
      </c>
      <c r="I721">
        <v>6</v>
      </c>
      <c r="J721" t="str">
        <f t="shared" si="11"/>
        <v/>
      </c>
    </row>
    <row r="722" spans="1:10" x14ac:dyDescent="0.25">
      <c r="A722">
        <v>2020</v>
      </c>
      <c r="B722" t="s">
        <v>814</v>
      </c>
      <c r="C722" t="s">
        <v>415</v>
      </c>
      <c r="D722">
        <v>46022130</v>
      </c>
      <c r="E722" t="s">
        <v>416</v>
      </c>
      <c r="F722" t="s">
        <v>641</v>
      </c>
      <c r="G722" t="s">
        <v>638</v>
      </c>
      <c r="H722">
        <v>4</v>
      </c>
      <c r="I722">
        <v>4</v>
      </c>
      <c r="J722" t="str">
        <f t="shared" si="11"/>
        <v/>
      </c>
    </row>
    <row r="723" spans="1:10" x14ac:dyDescent="0.25">
      <c r="A723">
        <v>2020</v>
      </c>
      <c r="B723" t="s">
        <v>814</v>
      </c>
      <c r="C723" t="s">
        <v>417</v>
      </c>
      <c r="D723">
        <v>46003512</v>
      </c>
      <c r="E723" t="s">
        <v>418</v>
      </c>
      <c r="F723" t="s">
        <v>637</v>
      </c>
      <c r="G723" t="s">
        <v>638</v>
      </c>
      <c r="H723">
        <v>4</v>
      </c>
      <c r="I723">
        <v>4</v>
      </c>
      <c r="J723" t="str">
        <f t="shared" si="11"/>
        <v/>
      </c>
    </row>
    <row r="724" spans="1:10" x14ac:dyDescent="0.25">
      <c r="A724">
        <v>2020</v>
      </c>
      <c r="B724" t="s">
        <v>814</v>
      </c>
      <c r="C724" t="s">
        <v>417</v>
      </c>
      <c r="D724">
        <v>46003512</v>
      </c>
      <c r="E724" t="s">
        <v>418</v>
      </c>
      <c r="F724" t="s">
        <v>634</v>
      </c>
      <c r="G724" t="s">
        <v>635</v>
      </c>
      <c r="H724">
        <v>13</v>
      </c>
      <c r="I724">
        <v>13</v>
      </c>
      <c r="J724" t="str">
        <f t="shared" si="11"/>
        <v/>
      </c>
    </row>
    <row r="725" spans="1:10" x14ac:dyDescent="0.25">
      <c r="A725">
        <v>2020</v>
      </c>
      <c r="B725" t="s">
        <v>814</v>
      </c>
      <c r="C725" t="s">
        <v>417</v>
      </c>
      <c r="D725">
        <v>46003512</v>
      </c>
      <c r="E725" t="s">
        <v>418</v>
      </c>
      <c r="F725" t="s">
        <v>641</v>
      </c>
      <c r="G725" t="s">
        <v>638</v>
      </c>
      <c r="H725">
        <v>2</v>
      </c>
      <c r="I725">
        <v>2</v>
      </c>
      <c r="J725" t="str">
        <f t="shared" si="11"/>
        <v/>
      </c>
    </row>
    <row r="726" spans="1:10" x14ac:dyDescent="0.25">
      <c r="A726">
        <v>2020</v>
      </c>
      <c r="B726" t="s">
        <v>814</v>
      </c>
      <c r="C726" t="s">
        <v>417</v>
      </c>
      <c r="D726">
        <v>46003524</v>
      </c>
      <c r="E726" t="s">
        <v>816</v>
      </c>
      <c r="F726" t="s">
        <v>648</v>
      </c>
      <c r="G726" t="s">
        <v>635</v>
      </c>
      <c r="H726">
        <v>1</v>
      </c>
      <c r="I726">
        <v>1</v>
      </c>
      <c r="J726" t="str">
        <f t="shared" si="11"/>
        <v/>
      </c>
    </row>
    <row r="727" spans="1:10" x14ac:dyDescent="0.25">
      <c r="A727">
        <v>2020</v>
      </c>
      <c r="B727" t="s">
        <v>814</v>
      </c>
      <c r="C727" t="s">
        <v>417</v>
      </c>
      <c r="D727">
        <v>46018761</v>
      </c>
      <c r="E727" t="s">
        <v>419</v>
      </c>
      <c r="F727" t="s">
        <v>641</v>
      </c>
      <c r="G727" t="s">
        <v>638</v>
      </c>
      <c r="H727">
        <v>81</v>
      </c>
      <c r="I727">
        <v>81</v>
      </c>
      <c r="J727" t="str">
        <f t="shared" si="11"/>
        <v/>
      </c>
    </row>
    <row r="728" spans="1:10" x14ac:dyDescent="0.25">
      <c r="A728">
        <v>2020</v>
      </c>
      <c r="B728" t="s">
        <v>814</v>
      </c>
      <c r="C728" t="s">
        <v>417</v>
      </c>
      <c r="D728">
        <v>46021630</v>
      </c>
      <c r="E728" t="s">
        <v>227</v>
      </c>
      <c r="F728" t="s">
        <v>637</v>
      </c>
      <c r="G728" t="s">
        <v>638</v>
      </c>
      <c r="H728">
        <v>4</v>
      </c>
      <c r="I728">
        <v>4</v>
      </c>
      <c r="J728" t="str">
        <f t="shared" si="11"/>
        <v/>
      </c>
    </row>
    <row r="729" spans="1:10" x14ac:dyDescent="0.25">
      <c r="A729">
        <v>2020</v>
      </c>
      <c r="B729" t="s">
        <v>814</v>
      </c>
      <c r="C729" t="s">
        <v>417</v>
      </c>
      <c r="D729">
        <v>46021630</v>
      </c>
      <c r="E729" t="s">
        <v>227</v>
      </c>
      <c r="F729" t="s">
        <v>634</v>
      </c>
      <c r="G729" t="s">
        <v>635</v>
      </c>
      <c r="H729">
        <v>9</v>
      </c>
      <c r="I729">
        <v>9</v>
      </c>
      <c r="J729" t="str">
        <f t="shared" si="11"/>
        <v/>
      </c>
    </row>
    <row r="730" spans="1:10" x14ac:dyDescent="0.25">
      <c r="A730">
        <v>2020</v>
      </c>
      <c r="B730" t="s">
        <v>814</v>
      </c>
      <c r="C730" t="s">
        <v>420</v>
      </c>
      <c r="D730">
        <v>46022211</v>
      </c>
      <c r="E730" t="s">
        <v>422</v>
      </c>
      <c r="F730" t="s">
        <v>637</v>
      </c>
      <c r="G730" t="s">
        <v>638</v>
      </c>
      <c r="H730">
        <v>4</v>
      </c>
      <c r="I730">
        <v>4</v>
      </c>
      <c r="J730" t="str">
        <f t="shared" si="11"/>
        <v/>
      </c>
    </row>
    <row r="731" spans="1:10" x14ac:dyDescent="0.25">
      <c r="A731">
        <v>2020</v>
      </c>
      <c r="B731" t="s">
        <v>814</v>
      </c>
      <c r="C731" t="s">
        <v>420</v>
      </c>
      <c r="D731">
        <v>46022211</v>
      </c>
      <c r="E731" t="s">
        <v>422</v>
      </c>
      <c r="F731" t="s">
        <v>634</v>
      </c>
      <c r="G731" t="s">
        <v>635</v>
      </c>
      <c r="H731">
        <v>19</v>
      </c>
      <c r="I731">
        <v>19</v>
      </c>
      <c r="J731" t="str">
        <f t="shared" si="11"/>
        <v/>
      </c>
    </row>
    <row r="732" spans="1:10" x14ac:dyDescent="0.25">
      <c r="A732">
        <v>2020</v>
      </c>
      <c r="B732" t="s">
        <v>814</v>
      </c>
      <c r="C732" t="s">
        <v>420</v>
      </c>
      <c r="D732">
        <v>46022211</v>
      </c>
      <c r="E732" t="s">
        <v>422</v>
      </c>
      <c r="F732" t="s">
        <v>641</v>
      </c>
      <c r="G732" t="s">
        <v>638</v>
      </c>
      <c r="H732">
        <v>6</v>
      </c>
      <c r="I732">
        <v>6</v>
      </c>
      <c r="J732" t="str">
        <f t="shared" si="11"/>
        <v/>
      </c>
    </row>
    <row r="733" spans="1:10" x14ac:dyDescent="0.25">
      <c r="A733">
        <v>2020</v>
      </c>
      <c r="B733" t="s">
        <v>814</v>
      </c>
      <c r="C733" t="s">
        <v>423</v>
      </c>
      <c r="D733">
        <v>46003408</v>
      </c>
      <c r="E733" t="s">
        <v>424</v>
      </c>
      <c r="F733" t="s">
        <v>637</v>
      </c>
      <c r="G733" t="s">
        <v>638</v>
      </c>
      <c r="H733">
        <v>5</v>
      </c>
      <c r="I733">
        <v>5</v>
      </c>
      <c r="J733" t="str">
        <f t="shared" si="11"/>
        <v/>
      </c>
    </row>
    <row r="734" spans="1:10" x14ac:dyDescent="0.25">
      <c r="A734">
        <v>2020</v>
      </c>
      <c r="B734" t="s">
        <v>814</v>
      </c>
      <c r="C734" t="s">
        <v>423</v>
      </c>
      <c r="D734">
        <v>46003408</v>
      </c>
      <c r="E734" t="s">
        <v>424</v>
      </c>
      <c r="F734" t="s">
        <v>634</v>
      </c>
      <c r="G734" t="s">
        <v>635</v>
      </c>
      <c r="H734">
        <v>12</v>
      </c>
      <c r="I734">
        <v>12</v>
      </c>
      <c r="J734" t="str">
        <f t="shared" si="11"/>
        <v/>
      </c>
    </row>
    <row r="735" spans="1:10" x14ac:dyDescent="0.25">
      <c r="A735">
        <v>2020</v>
      </c>
      <c r="B735" t="s">
        <v>814</v>
      </c>
      <c r="C735" t="s">
        <v>423</v>
      </c>
      <c r="D735">
        <v>46003408</v>
      </c>
      <c r="E735" t="s">
        <v>424</v>
      </c>
      <c r="F735" t="s">
        <v>641</v>
      </c>
      <c r="G735" t="s">
        <v>638</v>
      </c>
      <c r="H735">
        <v>4</v>
      </c>
      <c r="I735">
        <v>4</v>
      </c>
      <c r="J735" t="str">
        <f t="shared" si="11"/>
        <v/>
      </c>
    </row>
    <row r="736" spans="1:10" x14ac:dyDescent="0.25">
      <c r="A736">
        <v>2020</v>
      </c>
      <c r="B736" t="s">
        <v>814</v>
      </c>
      <c r="C736" t="s">
        <v>423</v>
      </c>
      <c r="D736">
        <v>46020492</v>
      </c>
      <c r="E736" t="s">
        <v>426</v>
      </c>
      <c r="F736" t="s">
        <v>637</v>
      </c>
      <c r="G736" t="s">
        <v>638</v>
      </c>
      <c r="H736">
        <v>4</v>
      </c>
      <c r="I736">
        <v>4</v>
      </c>
      <c r="J736" t="str">
        <f t="shared" si="11"/>
        <v/>
      </c>
    </row>
    <row r="737" spans="1:10" x14ac:dyDescent="0.25">
      <c r="A737">
        <v>2020</v>
      </c>
      <c r="B737" t="s">
        <v>814</v>
      </c>
      <c r="C737" t="s">
        <v>423</v>
      </c>
      <c r="D737">
        <v>46020492</v>
      </c>
      <c r="E737" t="s">
        <v>426</v>
      </c>
      <c r="F737" t="s">
        <v>634</v>
      </c>
      <c r="G737" t="s">
        <v>635</v>
      </c>
      <c r="H737">
        <v>11</v>
      </c>
      <c r="I737">
        <v>11</v>
      </c>
      <c r="J737" t="str">
        <f t="shared" si="11"/>
        <v/>
      </c>
    </row>
    <row r="738" spans="1:10" x14ac:dyDescent="0.25">
      <c r="A738">
        <v>2020</v>
      </c>
      <c r="B738" t="s">
        <v>814</v>
      </c>
      <c r="C738" t="s">
        <v>423</v>
      </c>
      <c r="D738">
        <v>46020492</v>
      </c>
      <c r="E738" t="s">
        <v>426</v>
      </c>
      <c r="F738" t="s">
        <v>641</v>
      </c>
      <c r="G738" t="s">
        <v>638</v>
      </c>
      <c r="H738">
        <v>8</v>
      </c>
      <c r="I738">
        <v>8</v>
      </c>
      <c r="J738" t="str">
        <f t="shared" si="11"/>
        <v/>
      </c>
    </row>
    <row r="739" spans="1:10" x14ac:dyDescent="0.25">
      <c r="A739">
        <v>2020</v>
      </c>
      <c r="B739" t="s">
        <v>814</v>
      </c>
      <c r="C739" t="s">
        <v>401</v>
      </c>
      <c r="D739">
        <v>46023523</v>
      </c>
      <c r="E739" t="s">
        <v>402</v>
      </c>
      <c r="F739" t="s">
        <v>637</v>
      </c>
      <c r="G739" t="s">
        <v>638</v>
      </c>
      <c r="H739">
        <v>3</v>
      </c>
      <c r="I739">
        <v>3</v>
      </c>
      <c r="J739" t="str">
        <f t="shared" si="11"/>
        <v/>
      </c>
    </row>
    <row r="740" spans="1:10" x14ac:dyDescent="0.25">
      <c r="A740">
        <v>2020</v>
      </c>
      <c r="B740" t="s">
        <v>814</v>
      </c>
      <c r="C740" t="s">
        <v>401</v>
      </c>
      <c r="D740">
        <v>46023523</v>
      </c>
      <c r="E740" t="s">
        <v>402</v>
      </c>
      <c r="F740" t="s">
        <v>634</v>
      </c>
      <c r="G740" t="s">
        <v>635</v>
      </c>
      <c r="H740">
        <v>13</v>
      </c>
      <c r="I740">
        <v>13</v>
      </c>
      <c r="J740" t="str">
        <f t="shared" si="11"/>
        <v/>
      </c>
    </row>
    <row r="741" spans="1:10" x14ac:dyDescent="0.25">
      <c r="A741">
        <v>2020</v>
      </c>
      <c r="B741" t="s">
        <v>814</v>
      </c>
      <c r="C741" t="s">
        <v>401</v>
      </c>
      <c r="D741">
        <v>46023523</v>
      </c>
      <c r="E741" t="s">
        <v>402</v>
      </c>
      <c r="F741" t="s">
        <v>641</v>
      </c>
      <c r="G741" t="s">
        <v>638</v>
      </c>
      <c r="H741">
        <v>2</v>
      </c>
      <c r="I741">
        <v>2</v>
      </c>
      <c r="J741" t="str">
        <f t="shared" si="11"/>
        <v/>
      </c>
    </row>
    <row r="742" spans="1:10" x14ac:dyDescent="0.25">
      <c r="A742">
        <v>2020</v>
      </c>
      <c r="B742" t="s">
        <v>814</v>
      </c>
      <c r="C742" t="s">
        <v>427</v>
      </c>
      <c r="D742">
        <v>46022221</v>
      </c>
      <c r="E742" t="s">
        <v>428</v>
      </c>
      <c r="F742" t="s">
        <v>637</v>
      </c>
      <c r="G742" t="s">
        <v>638</v>
      </c>
      <c r="H742">
        <v>6</v>
      </c>
      <c r="I742">
        <v>6</v>
      </c>
      <c r="J742" t="str">
        <f t="shared" si="11"/>
        <v/>
      </c>
    </row>
    <row r="743" spans="1:10" x14ac:dyDescent="0.25">
      <c r="A743">
        <v>2020</v>
      </c>
      <c r="B743" t="s">
        <v>814</v>
      </c>
      <c r="C743" t="s">
        <v>427</v>
      </c>
      <c r="D743">
        <v>46022221</v>
      </c>
      <c r="E743" t="s">
        <v>428</v>
      </c>
      <c r="F743" t="s">
        <v>634</v>
      </c>
      <c r="G743" t="s">
        <v>635</v>
      </c>
      <c r="H743">
        <v>24</v>
      </c>
      <c r="I743">
        <v>24</v>
      </c>
      <c r="J743" t="str">
        <f t="shared" si="11"/>
        <v/>
      </c>
    </row>
    <row r="744" spans="1:10" x14ac:dyDescent="0.25">
      <c r="A744">
        <v>2020</v>
      </c>
      <c r="B744" t="s">
        <v>814</v>
      </c>
      <c r="C744" t="s">
        <v>427</v>
      </c>
      <c r="D744">
        <v>46022221</v>
      </c>
      <c r="E744" t="s">
        <v>428</v>
      </c>
      <c r="F744" t="s">
        <v>641</v>
      </c>
      <c r="G744" t="s">
        <v>638</v>
      </c>
      <c r="H744">
        <v>10</v>
      </c>
      <c r="I744">
        <v>10</v>
      </c>
      <c r="J744" t="str">
        <f t="shared" si="11"/>
        <v/>
      </c>
    </row>
    <row r="745" spans="1:10" x14ac:dyDescent="0.25">
      <c r="A745">
        <v>2020</v>
      </c>
      <c r="B745" t="s">
        <v>814</v>
      </c>
      <c r="C745" t="s">
        <v>429</v>
      </c>
      <c r="D745">
        <v>46020297</v>
      </c>
      <c r="E745" t="s">
        <v>431</v>
      </c>
      <c r="F745" t="s">
        <v>637</v>
      </c>
      <c r="G745" t="s">
        <v>638</v>
      </c>
      <c r="H745">
        <v>4</v>
      </c>
      <c r="I745">
        <v>4</v>
      </c>
      <c r="J745" t="str">
        <f t="shared" si="11"/>
        <v/>
      </c>
    </row>
    <row r="746" spans="1:10" x14ac:dyDescent="0.25">
      <c r="A746">
        <v>2020</v>
      </c>
      <c r="B746" t="s">
        <v>814</v>
      </c>
      <c r="C746" t="s">
        <v>429</v>
      </c>
      <c r="D746">
        <v>46020297</v>
      </c>
      <c r="E746" t="s">
        <v>431</v>
      </c>
      <c r="F746" t="s">
        <v>634</v>
      </c>
      <c r="G746" t="s">
        <v>635</v>
      </c>
      <c r="H746">
        <v>12</v>
      </c>
      <c r="I746">
        <v>12</v>
      </c>
      <c r="J746" t="str">
        <f t="shared" si="11"/>
        <v/>
      </c>
    </row>
    <row r="747" spans="1:10" x14ac:dyDescent="0.25">
      <c r="A747">
        <v>2020</v>
      </c>
      <c r="B747" t="s">
        <v>814</v>
      </c>
      <c r="C747" t="s">
        <v>429</v>
      </c>
      <c r="D747">
        <v>46020297</v>
      </c>
      <c r="E747" t="s">
        <v>431</v>
      </c>
      <c r="F747" t="s">
        <v>641</v>
      </c>
      <c r="G747" t="s">
        <v>638</v>
      </c>
      <c r="H747">
        <v>6</v>
      </c>
      <c r="I747">
        <v>6</v>
      </c>
      <c r="J747" t="str">
        <f t="shared" si="11"/>
        <v/>
      </c>
    </row>
    <row r="748" spans="1:10" x14ac:dyDescent="0.25">
      <c r="A748">
        <v>2020</v>
      </c>
      <c r="B748" t="s">
        <v>814</v>
      </c>
      <c r="C748" t="s">
        <v>432</v>
      </c>
      <c r="D748">
        <v>46023936</v>
      </c>
      <c r="E748" t="s">
        <v>433</v>
      </c>
      <c r="F748" t="s">
        <v>637</v>
      </c>
      <c r="G748" t="s">
        <v>638</v>
      </c>
      <c r="H748">
        <v>4</v>
      </c>
      <c r="I748">
        <v>4</v>
      </c>
      <c r="J748" t="str">
        <f t="shared" si="11"/>
        <v/>
      </c>
    </row>
    <row r="749" spans="1:10" x14ac:dyDescent="0.25">
      <c r="A749">
        <v>2020</v>
      </c>
      <c r="B749" t="s">
        <v>814</v>
      </c>
      <c r="C749" t="s">
        <v>432</v>
      </c>
      <c r="D749">
        <v>46023936</v>
      </c>
      <c r="E749" t="s">
        <v>433</v>
      </c>
      <c r="F749" t="s">
        <v>634</v>
      </c>
      <c r="G749" t="s">
        <v>635</v>
      </c>
      <c r="H749">
        <v>22</v>
      </c>
      <c r="I749">
        <v>22</v>
      </c>
      <c r="J749" t="str">
        <f t="shared" si="11"/>
        <v/>
      </c>
    </row>
    <row r="750" spans="1:10" x14ac:dyDescent="0.25">
      <c r="A750">
        <v>2020</v>
      </c>
      <c r="B750" t="s">
        <v>814</v>
      </c>
      <c r="C750" t="s">
        <v>432</v>
      </c>
      <c r="D750">
        <v>46023936</v>
      </c>
      <c r="E750" t="s">
        <v>433</v>
      </c>
      <c r="F750" t="s">
        <v>641</v>
      </c>
      <c r="G750" t="s">
        <v>638</v>
      </c>
      <c r="H750">
        <v>2</v>
      </c>
      <c r="I750">
        <v>2</v>
      </c>
      <c r="J750" t="str">
        <f t="shared" si="11"/>
        <v/>
      </c>
    </row>
    <row r="751" spans="1:10" x14ac:dyDescent="0.25">
      <c r="A751">
        <v>2020</v>
      </c>
      <c r="B751" t="s">
        <v>814</v>
      </c>
      <c r="C751" t="s">
        <v>943</v>
      </c>
      <c r="D751">
        <v>46004024</v>
      </c>
      <c r="E751" t="s">
        <v>944</v>
      </c>
      <c r="F751" t="s">
        <v>634</v>
      </c>
      <c r="G751" t="s">
        <v>635</v>
      </c>
      <c r="H751">
        <v>2</v>
      </c>
      <c r="I751">
        <v>2</v>
      </c>
      <c r="J751" t="str">
        <f t="shared" si="11"/>
        <v/>
      </c>
    </row>
    <row r="752" spans="1:10" x14ac:dyDescent="0.25">
      <c r="A752">
        <v>2020</v>
      </c>
      <c r="B752" t="s">
        <v>814</v>
      </c>
      <c r="C752" t="s">
        <v>434</v>
      </c>
      <c r="D752">
        <v>46004206</v>
      </c>
      <c r="E752" t="s">
        <v>435</v>
      </c>
      <c r="F752" t="s">
        <v>637</v>
      </c>
      <c r="G752" t="s">
        <v>638</v>
      </c>
      <c r="H752">
        <v>4</v>
      </c>
      <c r="I752">
        <v>4</v>
      </c>
      <c r="J752" t="str">
        <f t="shared" si="11"/>
        <v/>
      </c>
    </row>
    <row r="753" spans="1:10" x14ac:dyDescent="0.25">
      <c r="A753">
        <v>2020</v>
      </c>
      <c r="B753" t="s">
        <v>814</v>
      </c>
      <c r="C753" t="s">
        <v>434</v>
      </c>
      <c r="D753">
        <v>46004206</v>
      </c>
      <c r="E753" t="s">
        <v>435</v>
      </c>
      <c r="F753" t="s">
        <v>634</v>
      </c>
      <c r="G753" t="s">
        <v>635</v>
      </c>
      <c r="H753">
        <v>17</v>
      </c>
      <c r="I753">
        <v>17</v>
      </c>
      <c r="J753" t="str">
        <f t="shared" si="11"/>
        <v/>
      </c>
    </row>
    <row r="754" spans="1:10" x14ac:dyDescent="0.25">
      <c r="A754">
        <v>2020</v>
      </c>
      <c r="B754" t="s">
        <v>814</v>
      </c>
      <c r="C754" t="s">
        <v>434</v>
      </c>
      <c r="D754">
        <v>46004206</v>
      </c>
      <c r="E754" t="s">
        <v>435</v>
      </c>
      <c r="F754" t="s">
        <v>641</v>
      </c>
      <c r="G754" t="s">
        <v>638</v>
      </c>
      <c r="H754">
        <v>2</v>
      </c>
      <c r="I754">
        <v>2</v>
      </c>
      <c r="J754" t="str">
        <f t="shared" si="11"/>
        <v/>
      </c>
    </row>
    <row r="755" spans="1:10" x14ac:dyDescent="0.25">
      <c r="A755">
        <v>2020</v>
      </c>
      <c r="B755" t="s">
        <v>814</v>
      </c>
      <c r="C755" t="s">
        <v>434</v>
      </c>
      <c r="D755">
        <v>46004221</v>
      </c>
      <c r="E755" t="s">
        <v>436</v>
      </c>
      <c r="F755" t="s">
        <v>637</v>
      </c>
      <c r="G755" t="s">
        <v>638</v>
      </c>
      <c r="H755">
        <v>7</v>
      </c>
      <c r="I755">
        <v>7</v>
      </c>
      <c r="J755" t="str">
        <f t="shared" si="11"/>
        <v/>
      </c>
    </row>
    <row r="756" spans="1:10" x14ac:dyDescent="0.25">
      <c r="A756">
        <v>2020</v>
      </c>
      <c r="B756" t="s">
        <v>814</v>
      </c>
      <c r="C756" t="s">
        <v>434</v>
      </c>
      <c r="D756">
        <v>46004221</v>
      </c>
      <c r="E756" t="s">
        <v>436</v>
      </c>
      <c r="F756" t="s">
        <v>637</v>
      </c>
      <c r="G756" t="s">
        <v>640</v>
      </c>
      <c r="H756">
        <v>2</v>
      </c>
      <c r="I756">
        <v>2</v>
      </c>
      <c r="J756" t="str">
        <f t="shared" si="11"/>
        <v/>
      </c>
    </row>
    <row r="757" spans="1:10" x14ac:dyDescent="0.25">
      <c r="A757">
        <v>2020</v>
      </c>
      <c r="B757" t="s">
        <v>814</v>
      </c>
      <c r="C757" t="s">
        <v>434</v>
      </c>
      <c r="D757">
        <v>46004221</v>
      </c>
      <c r="E757" t="s">
        <v>436</v>
      </c>
      <c r="F757" t="s">
        <v>634</v>
      </c>
      <c r="G757" t="s">
        <v>635</v>
      </c>
      <c r="H757">
        <v>20</v>
      </c>
      <c r="I757">
        <v>20</v>
      </c>
      <c r="J757" t="str">
        <f t="shared" si="11"/>
        <v/>
      </c>
    </row>
    <row r="758" spans="1:10" x14ac:dyDescent="0.25">
      <c r="A758">
        <v>2020</v>
      </c>
      <c r="B758" t="s">
        <v>814</v>
      </c>
      <c r="C758" t="s">
        <v>434</v>
      </c>
      <c r="D758">
        <v>46004221</v>
      </c>
      <c r="E758" t="s">
        <v>436</v>
      </c>
      <c r="F758" t="s">
        <v>641</v>
      </c>
      <c r="G758" t="s">
        <v>638</v>
      </c>
      <c r="H758">
        <v>10</v>
      </c>
      <c r="I758">
        <v>10</v>
      </c>
      <c r="J758" t="str">
        <f t="shared" si="11"/>
        <v/>
      </c>
    </row>
    <row r="759" spans="1:10" x14ac:dyDescent="0.25">
      <c r="A759">
        <v>2020</v>
      </c>
      <c r="B759" t="s">
        <v>814</v>
      </c>
      <c r="C759" t="s">
        <v>434</v>
      </c>
      <c r="D759">
        <v>46015587</v>
      </c>
      <c r="E759" t="s">
        <v>121</v>
      </c>
      <c r="F759" t="s">
        <v>637</v>
      </c>
      <c r="G759" t="s">
        <v>638</v>
      </c>
      <c r="H759">
        <v>4</v>
      </c>
      <c r="I759">
        <v>4</v>
      </c>
      <c r="J759" t="str">
        <f t="shared" si="11"/>
        <v/>
      </c>
    </row>
    <row r="760" spans="1:10" x14ac:dyDescent="0.25">
      <c r="A760">
        <v>2020</v>
      </c>
      <c r="B760" t="s">
        <v>814</v>
      </c>
      <c r="C760" t="s">
        <v>434</v>
      </c>
      <c r="D760">
        <v>46015587</v>
      </c>
      <c r="E760" t="s">
        <v>121</v>
      </c>
      <c r="F760" t="s">
        <v>634</v>
      </c>
      <c r="G760" t="s">
        <v>635</v>
      </c>
      <c r="H760" s="71">
        <v>20</v>
      </c>
      <c r="I760">
        <v>20</v>
      </c>
      <c r="J760" t="str">
        <f t="shared" si="11"/>
        <v/>
      </c>
    </row>
    <row r="761" spans="1:10" x14ac:dyDescent="0.25">
      <c r="A761">
        <v>2020</v>
      </c>
      <c r="B761" t="s">
        <v>814</v>
      </c>
      <c r="C761" t="s">
        <v>434</v>
      </c>
      <c r="D761">
        <v>46015587</v>
      </c>
      <c r="E761" t="s">
        <v>121</v>
      </c>
      <c r="F761" t="s">
        <v>641</v>
      </c>
      <c r="G761" t="s">
        <v>638</v>
      </c>
      <c r="H761">
        <v>50</v>
      </c>
      <c r="I761">
        <v>50</v>
      </c>
      <c r="J761" t="str">
        <f t="shared" si="11"/>
        <v/>
      </c>
    </row>
    <row r="762" spans="1:10" x14ac:dyDescent="0.25">
      <c r="A762">
        <v>2020</v>
      </c>
      <c r="B762" t="s">
        <v>814</v>
      </c>
      <c r="C762" t="s">
        <v>434</v>
      </c>
      <c r="D762">
        <v>46022181</v>
      </c>
      <c r="E762" t="s">
        <v>438</v>
      </c>
      <c r="F762" t="s">
        <v>637</v>
      </c>
      <c r="G762" t="s">
        <v>638</v>
      </c>
      <c r="H762">
        <v>4</v>
      </c>
      <c r="I762">
        <v>4</v>
      </c>
      <c r="J762" t="str">
        <f t="shared" si="11"/>
        <v/>
      </c>
    </row>
    <row r="763" spans="1:10" x14ac:dyDescent="0.25">
      <c r="A763">
        <v>2020</v>
      </c>
      <c r="B763" t="s">
        <v>814</v>
      </c>
      <c r="C763" t="s">
        <v>434</v>
      </c>
      <c r="D763">
        <v>46022181</v>
      </c>
      <c r="E763" t="s">
        <v>438</v>
      </c>
      <c r="F763" t="s">
        <v>634</v>
      </c>
      <c r="G763" t="s">
        <v>635</v>
      </c>
      <c r="H763">
        <v>15</v>
      </c>
      <c r="I763">
        <v>15</v>
      </c>
      <c r="J763" t="str">
        <f t="shared" si="11"/>
        <v/>
      </c>
    </row>
    <row r="764" spans="1:10" x14ac:dyDescent="0.25">
      <c r="A764">
        <v>2020</v>
      </c>
      <c r="B764" t="s">
        <v>814</v>
      </c>
      <c r="C764" t="s">
        <v>434</v>
      </c>
      <c r="D764">
        <v>46022181</v>
      </c>
      <c r="E764" t="s">
        <v>438</v>
      </c>
      <c r="F764" t="s">
        <v>641</v>
      </c>
      <c r="G764" t="s">
        <v>638</v>
      </c>
      <c r="H764">
        <v>21</v>
      </c>
      <c r="I764">
        <v>21</v>
      </c>
      <c r="J764" t="str">
        <f t="shared" si="11"/>
        <v/>
      </c>
    </row>
    <row r="765" spans="1:10" x14ac:dyDescent="0.25">
      <c r="A765">
        <v>2020</v>
      </c>
      <c r="B765" t="s">
        <v>814</v>
      </c>
      <c r="C765" t="s">
        <v>434</v>
      </c>
      <c r="D765">
        <v>46022181</v>
      </c>
      <c r="E765" t="s">
        <v>438</v>
      </c>
      <c r="F765" t="s">
        <v>648</v>
      </c>
      <c r="G765" t="s">
        <v>635</v>
      </c>
      <c r="H765">
        <v>1</v>
      </c>
      <c r="I765">
        <v>1</v>
      </c>
      <c r="J765" t="str">
        <f t="shared" si="11"/>
        <v/>
      </c>
    </row>
    <row r="766" spans="1:10" x14ac:dyDescent="0.25">
      <c r="A766">
        <v>2020</v>
      </c>
      <c r="B766" t="s">
        <v>814</v>
      </c>
      <c r="C766" t="s">
        <v>434</v>
      </c>
      <c r="D766">
        <v>46023080</v>
      </c>
      <c r="E766" t="s">
        <v>817</v>
      </c>
      <c r="F766" t="s">
        <v>648</v>
      </c>
      <c r="G766" t="s">
        <v>635</v>
      </c>
      <c r="H766">
        <v>1</v>
      </c>
      <c r="I766">
        <v>1</v>
      </c>
      <c r="J766" t="str">
        <f t="shared" si="11"/>
        <v/>
      </c>
    </row>
    <row r="767" spans="1:10" x14ac:dyDescent="0.25">
      <c r="A767">
        <v>2020</v>
      </c>
      <c r="B767" t="s">
        <v>814</v>
      </c>
      <c r="C767" t="s">
        <v>439</v>
      </c>
      <c r="D767">
        <v>46022142</v>
      </c>
      <c r="E767" t="s">
        <v>440</v>
      </c>
      <c r="F767" t="s">
        <v>637</v>
      </c>
      <c r="G767" t="s">
        <v>638</v>
      </c>
      <c r="H767">
        <v>4</v>
      </c>
      <c r="I767">
        <v>4</v>
      </c>
      <c r="J767" t="str">
        <f t="shared" si="11"/>
        <v/>
      </c>
    </row>
    <row r="768" spans="1:10" x14ac:dyDescent="0.25">
      <c r="A768">
        <v>2020</v>
      </c>
      <c r="B768" t="s">
        <v>814</v>
      </c>
      <c r="C768" t="s">
        <v>439</v>
      </c>
      <c r="D768">
        <v>46022142</v>
      </c>
      <c r="E768" t="s">
        <v>440</v>
      </c>
      <c r="F768" t="s">
        <v>634</v>
      </c>
      <c r="G768" t="s">
        <v>635</v>
      </c>
      <c r="H768">
        <v>9</v>
      </c>
      <c r="I768">
        <v>9</v>
      </c>
      <c r="J768" t="str">
        <f t="shared" si="11"/>
        <v/>
      </c>
    </row>
    <row r="769" spans="1:10" x14ac:dyDescent="0.25">
      <c r="A769">
        <v>2020</v>
      </c>
      <c r="B769" t="s">
        <v>814</v>
      </c>
      <c r="C769" t="s">
        <v>439</v>
      </c>
      <c r="D769">
        <v>46022142</v>
      </c>
      <c r="E769" t="s">
        <v>440</v>
      </c>
      <c r="F769" t="s">
        <v>641</v>
      </c>
      <c r="G769" t="s">
        <v>638</v>
      </c>
      <c r="H769">
        <v>2</v>
      </c>
      <c r="I769">
        <v>2</v>
      </c>
      <c r="J769" t="str">
        <f t="shared" si="11"/>
        <v/>
      </c>
    </row>
    <row r="770" spans="1:10" x14ac:dyDescent="0.25">
      <c r="A770">
        <v>2020</v>
      </c>
      <c r="B770" t="s">
        <v>814</v>
      </c>
      <c r="C770" t="s">
        <v>441</v>
      </c>
      <c r="D770">
        <v>46022154</v>
      </c>
      <c r="E770" t="s">
        <v>442</v>
      </c>
      <c r="F770" t="s">
        <v>637</v>
      </c>
      <c r="G770" t="s">
        <v>638</v>
      </c>
      <c r="H770">
        <v>2</v>
      </c>
      <c r="I770">
        <v>2</v>
      </c>
      <c r="J770" t="str">
        <f t="shared" si="11"/>
        <v/>
      </c>
    </row>
    <row r="771" spans="1:10" x14ac:dyDescent="0.25">
      <c r="A771">
        <v>2020</v>
      </c>
      <c r="B771" t="s">
        <v>814</v>
      </c>
      <c r="C771" t="s">
        <v>441</v>
      </c>
      <c r="D771">
        <v>46022154</v>
      </c>
      <c r="E771" t="s">
        <v>442</v>
      </c>
      <c r="F771" t="s">
        <v>634</v>
      </c>
      <c r="G771" t="s">
        <v>635</v>
      </c>
      <c r="H771">
        <v>4</v>
      </c>
      <c r="I771">
        <v>4</v>
      </c>
      <c r="J771" t="str">
        <f t="shared" ref="J771:J834" si="12">IF(H771=I771,"","warning")</f>
        <v/>
      </c>
    </row>
    <row r="772" spans="1:10" x14ac:dyDescent="0.25">
      <c r="A772">
        <v>2020</v>
      </c>
      <c r="B772" t="s">
        <v>814</v>
      </c>
      <c r="C772" t="s">
        <v>447</v>
      </c>
      <c r="D772">
        <v>46022877</v>
      </c>
      <c r="E772" t="s">
        <v>448</v>
      </c>
      <c r="F772" t="s">
        <v>634</v>
      </c>
      <c r="G772" t="s">
        <v>635</v>
      </c>
      <c r="H772">
        <v>8</v>
      </c>
      <c r="I772">
        <v>8</v>
      </c>
      <c r="J772" t="str">
        <f t="shared" si="12"/>
        <v/>
      </c>
    </row>
    <row r="773" spans="1:10" x14ac:dyDescent="0.25">
      <c r="A773">
        <v>2020</v>
      </c>
      <c r="B773" t="s">
        <v>814</v>
      </c>
      <c r="C773" t="s">
        <v>443</v>
      </c>
      <c r="D773">
        <v>46004841</v>
      </c>
      <c r="E773" t="s">
        <v>444</v>
      </c>
      <c r="F773" t="s">
        <v>637</v>
      </c>
      <c r="G773" t="s">
        <v>638</v>
      </c>
      <c r="H773">
        <v>6</v>
      </c>
      <c r="I773">
        <v>6</v>
      </c>
      <c r="J773" t="str">
        <f t="shared" si="12"/>
        <v/>
      </c>
    </row>
    <row r="774" spans="1:10" x14ac:dyDescent="0.25">
      <c r="A774">
        <v>2020</v>
      </c>
      <c r="B774" t="s">
        <v>814</v>
      </c>
      <c r="C774" t="s">
        <v>443</v>
      </c>
      <c r="D774">
        <v>46004841</v>
      </c>
      <c r="E774" t="s">
        <v>444</v>
      </c>
      <c r="F774" t="s">
        <v>634</v>
      </c>
      <c r="G774" t="s">
        <v>635</v>
      </c>
      <c r="H774">
        <v>22</v>
      </c>
      <c r="I774">
        <v>22</v>
      </c>
      <c r="J774" t="str">
        <f t="shared" si="12"/>
        <v/>
      </c>
    </row>
    <row r="775" spans="1:10" x14ac:dyDescent="0.25">
      <c r="A775">
        <v>2020</v>
      </c>
      <c r="B775" t="s">
        <v>814</v>
      </c>
      <c r="C775" t="s">
        <v>443</v>
      </c>
      <c r="D775">
        <v>46004841</v>
      </c>
      <c r="E775" t="s">
        <v>444</v>
      </c>
      <c r="F775" t="s">
        <v>641</v>
      </c>
      <c r="G775" t="s">
        <v>638</v>
      </c>
      <c r="H775">
        <v>2</v>
      </c>
      <c r="I775">
        <v>2</v>
      </c>
      <c r="J775" t="str">
        <f t="shared" si="12"/>
        <v/>
      </c>
    </row>
    <row r="776" spans="1:10" x14ac:dyDescent="0.25">
      <c r="A776">
        <v>2020</v>
      </c>
      <c r="B776" t="s">
        <v>814</v>
      </c>
      <c r="C776" t="s">
        <v>443</v>
      </c>
      <c r="D776">
        <v>46018621</v>
      </c>
      <c r="E776" t="s">
        <v>445</v>
      </c>
      <c r="F776" t="s">
        <v>637</v>
      </c>
      <c r="G776" t="s">
        <v>638</v>
      </c>
      <c r="H776">
        <v>4</v>
      </c>
      <c r="I776">
        <v>4</v>
      </c>
      <c r="J776" t="str">
        <f t="shared" si="12"/>
        <v/>
      </c>
    </row>
    <row r="777" spans="1:10" x14ac:dyDescent="0.25">
      <c r="A777">
        <v>2020</v>
      </c>
      <c r="B777" t="s">
        <v>814</v>
      </c>
      <c r="C777" t="s">
        <v>443</v>
      </c>
      <c r="D777">
        <v>46018621</v>
      </c>
      <c r="E777" t="s">
        <v>445</v>
      </c>
      <c r="F777" t="s">
        <v>634</v>
      </c>
      <c r="G777" t="s">
        <v>635</v>
      </c>
      <c r="H777">
        <v>14</v>
      </c>
      <c r="I777">
        <v>14</v>
      </c>
      <c r="J777" t="str">
        <f t="shared" si="12"/>
        <v/>
      </c>
    </row>
    <row r="778" spans="1:10" x14ac:dyDescent="0.25">
      <c r="A778">
        <v>2020</v>
      </c>
      <c r="B778" t="s">
        <v>814</v>
      </c>
      <c r="C778" t="s">
        <v>443</v>
      </c>
      <c r="D778">
        <v>46018621</v>
      </c>
      <c r="E778" t="s">
        <v>445</v>
      </c>
      <c r="F778" t="s">
        <v>641</v>
      </c>
      <c r="G778" t="s">
        <v>638</v>
      </c>
      <c r="H778">
        <v>13</v>
      </c>
      <c r="I778">
        <v>13</v>
      </c>
      <c r="J778" t="str">
        <f t="shared" si="12"/>
        <v/>
      </c>
    </row>
    <row r="779" spans="1:10" x14ac:dyDescent="0.25">
      <c r="A779">
        <v>2020</v>
      </c>
      <c r="B779" t="s">
        <v>814</v>
      </c>
      <c r="C779" t="s">
        <v>449</v>
      </c>
      <c r="D779">
        <v>46005132</v>
      </c>
      <c r="E779" t="s">
        <v>450</v>
      </c>
      <c r="F779" t="s">
        <v>637</v>
      </c>
      <c r="G779" t="s">
        <v>638</v>
      </c>
      <c r="H779">
        <v>4</v>
      </c>
      <c r="I779">
        <v>4</v>
      </c>
      <c r="J779" t="str">
        <f t="shared" si="12"/>
        <v/>
      </c>
    </row>
    <row r="780" spans="1:10" x14ac:dyDescent="0.25">
      <c r="A780">
        <v>2020</v>
      </c>
      <c r="B780" t="s">
        <v>814</v>
      </c>
      <c r="C780" t="s">
        <v>449</v>
      </c>
      <c r="D780">
        <v>46005132</v>
      </c>
      <c r="E780" t="s">
        <v>450</v>
      </c>
      <c r="F780" t="s">
        <v>634</v>
      </c>
      <c r="G780" t="s">
        <v>635</v>
      </c>
      <c r="H780">
        <v>13</v>
      </c>
      <c r="I780">
        <v>13</v>
      </c>
      <c r="J780" t="str">
        <f t="shared" si="12"/>
        <v/>
      </c>
    </row>
    <row r="781" spans="1:10" x14ac:dyDescent="0.25">
      <c r="A781">
        <v>2020</v>
      </c>
      <c r="B781" t="s">
        <v>814</v>
      </c>
      <c r="C781" t="s">
        <v>449</v>
      </c>
      <c r="D781">
        <v>46005132</v>
      </c>
      <c r="E781" t="s">
        <v>450</v>
      </c>
      <c r="F781" t="s">
        <v>641</v>
      </c>
      <c r="G781" t="s">
        <v>638</v>
      </c>
      <c r="H781">
        <v>8</v>
      </c>
      <c r="I781">
        <v>8</v>
      </c>
      <c r="J781" t="str">
        <f t="shared" si="12"/>
        <v/>
      </c>
    </row>
    <row r="782" spans="1:10" x14ac:dyDescent="0.25">
      <c r="A782">
        <v>2020</v>
      </c>
      <c r="B782" t="s">
        <v>814</v>
      </c>
      <c r="C782" t="s">
        <v>449</v>
      </c>
      <c r="D782">
        <v>46017535</v>
      </c>
      <c r="E782" t="s">
        <v>451</v>
      </c>
      <c r="F782" t="s">
        <v>637</v>
      </c>
      <c r="G782" t="s">
        <v>638</v>
      </c>
      <c r="H782">
        <v>6</v>
      </c>
      <c r="I782">
        <v>6</v>
      </c>
      <c r="J782" t="str">
        <f t="shared" si="12"/>
        <v/>
      </c>
    </row>
    <row r="783" spans="1:10" x14ac:dyDescent="0.25">
      <c r="A783">
        <v>2020</v>
      </c>
      <c r="B783" t="s">
        <v>814</v>
      </c>
      <c r="C783" t="s">
        <v>449</v>
      </c>
      <c r="D783">
        <v>46017535</v>
      </c>
      <c r="E783" t="s">
        <v>451</v>
      </c>
      <c r="F783" t="s">
        <v>634</v>
      </c>
      <c r="G783" t="s">
        <v>635</v>
      </c>
      <c r="H783">
        <v>14</v>
      </c>
      <c r="I783">
        <v>14</v>
      </c>
      <c r="J783" t="str">
        <f t="shared" si="12"/>
        <v/>
      </c>
    </row>
    <row r="784" spans="1:10" x14ac:dyDescent="0.25">
      <c r="A784">
        <v>2020</v>
      </c>
      <c r="B784" t="s">
        <v>814</v>
      </c>
      <c r="C784" t="s">
        <v>449</v>
      </c>
      <c r="D784">
        <v>46017535</v>
      </c>
      <c r="E784" t="s">
        <v>451</v>
      </c>
      <c r="F784" t="s">
        <v>641</v>
      </c>
      <c r="G784" t="s">
        <v>638</v>
      </c>
      <c r="H784">
        <v>13</v>
      </c>
      <c r="I784">
        <v>13</v>
      </c>
      <c r="J784" t="str">
        <f t="shared" si="12"/>
        <v/>
      </c>
    </row>
    <row r="785" spans="1:10" x14ac:dyDescent="0.25">
      <c r="A785">
        <v>2020</v>
      </c>
      <c r="B785" t="s">
        <v>814</v>
      </c>
      <c r="C785" t="s">
        <v>449</v>
      </c>
      <c r="D785">
        <v>46022580</v>
      </c>
      <c r="E785" t="s">
        <v>435</v>
      </c>
      <c r="F785" t="s">
        <v>637</v>
      </c>
      <c r="G785" t="s">
        <v>638</v>
      </c>
      <c r="H785">
        <v>6</v>
      </c>
      <c r="I785">
        <v>6</v>
      </c>
      <c r="J785" t="str">
        <f t="shared" si="12"/>
        <v/>
      </c>
    </row>
    <row r="786" spans="1:10" x14ac:dyDescent="0.25">
      <c r="A786">
        <v>2020</v>
      </c>
      <c r="B786" t="s">
        <v>814</v>
      </c>
      <c r="C786" t="s">
        <v>449</v>
      </c>
      <c r="D786">
        <v>46022580</v>
      </c>
      <c r="E786" t="s">
        <v>435</v>
      </c>
      <c r="F786" t="s">
        <v>634</v>
      </c>
      <c r="G786" t="s">
        <v>635</v>
      </c>
      <c r="H786">
        <v>12</v>
      </c>
      <c r="I786">
        <v>12</v>
      </c>
      <c r="J786" t="str">
        <f t="shared" si="12"/>
        <v/>
      </c>
    </row>
    <row r="787" spans="1:10" x14ac:dyDescent="0.25">
      <c r="A787">
        <v>2020</v>
      </c>
      <c r="B787" t="s">
        <v>814</v>
      </c>
      <c r="C787" t="s">
        <v>449</v>
      </c>
      <c r="D787">
        <v>46022580</v>
      </c>
      <c r="E787" t="s">
        <v>435</v>
      </c>
      <c r="F787" t="s">
        <v>641</v>
      </c>
      <c r="G787" t="s">
        <v>638</v>
      </c>
      <c r="H787">
        <v>2</v>
      </c>
      <c r="I787">
        <v>2</v>
      </c>
      <c r="J787" t="str">
        <f t="shared" si="12"/>
        <v/>
      </c>
    </row>
    <row r="788" spans="1:10" x14ac:dyDescent="0.25">
      <c r="A788">
        <v>2020</v>
      </c>
      <c r="B788" t="s">
        <v>814</v>
      </c>
      <c r="C788" t="s">
        <v>453</v>
      </c>
      <c r="D788">
        <v>46022233</v>
      </c>
      <c r="E788" t="s">
        <v>454</v>
      </c>
      <c r="F788" t="s">
        <v>637</v>
      </c>
      <c r="G788" t="s">
        <v>638</v>
      </c>
      <c r="H788">
        <v>4</v>
      </c>
      <c r="I788">
        <v>4</v>
      </c>
      <c r="J788" t="str">
        <f t="shared" si="12"/>
        <v/>
      </c>
    </row>
    <row r="789" spans="1:10" x14ac:dyDescent="0.25">
      <c r="A789">
        <v>2020</v>
      </c>
      <c r="B789" t="s">
        <v>814</v>
      </c>
      <c r="C789" t="s">
        <v>453</v>
      </c>
      <c r="D789">
        <v>46022233</v>
      </c>
      <c r="E789" t="s">
        <v>454</v>
      </c>
      <c r="F789" t="s">
        <v>634</v>
      </c>
      <c r="G789" t="s">
        <v>635</v>
      </c>
      <c r="H789">
        <v>22</v>
      </c>
      <c r="I789">
        <v>22</v>
      </c>
      <c r="J789" t="str">
        <f t="shared" si="12"/>
        <v/>
      </c>
    </row>
    <row r="790" spans="1:10" x14ac:dyDescent="0.25">
      <c r="A790">
        <v>2020</v>
      </c>
      <c r="B790" t="s">
        <v>814</v>
      </c>
      <c r="C790" t="s">
        <v>453</v>
      </c>
      <c r="D790">
        <v>46022233</v>
      </c>
      <c r="E790" t="s">
        <v>454</v>
      </c>
      <c r="F790" t="s">
        <v>641</v>
      </c>
      <c r="G790" t="s">
        <v>638</v>
      </c>
      <c r="H790">
        <v>14</v>
      </c>
      <c r="I790">
        <v>14</v>
      </c>
      <c r="J790" t="str">
        <f t="shared" si="12"/>
        <v/>
      </c>
    </row>
    <row r="791" spans="1:10" x14ac:dyDescent="0.25">
      <c r="A791">
        <v>2020</v>
      </c>
      <c r="B791" t="s">
        <v>814</v>
      </c>
      <c r="C791" t="s">
        <v>455</v>
      </c>
      <c r="D791">
        <v>46022610</v>
      </c>
      <c r="E791" t="s">
        <v>456</v>
      </c>
      <c r="F791" t="s">
        <v>637</v>
      </c>
      <c r="G791" t="s">
        <v>638</v>
      </c>
      <c r="H791">
        <v>4</v>
      </c>
      <c r="I791">
        <v>4</v>
      </c>
      <c r="J791" t="str">
        <f t="shared" si="12"/>
        <v/>
      </c>
    </row>
    <row r="792" spans="1:10" x14ac:dyDescent="0.25">
      <c r="A792">
        <v>2020</v>
      </c>
      <c r="B792" t="s">
        <v>814</v>
      </c>
      <c r="C792" t="s">
        <v>455</v>
      </c>
      <c r="D792">
        <v>46022610</v>
      </c>
      <c r="E792" t="s">
        <v>456</v>
      </c>
      <c r="F792" t="s">
        <v>634</v>
      </c>
      <c r="G792" t="s">
        <v>635</v>
      </c>
      <c r="H792">
        <v>13</v>
      </c>
      <c r="I792">
        <v>13</v>
      </c>
      <c r="J792" t="str">
        <f t="shared" si="12"/>
        <v/>
      </c>
    </row>
    <row r="793" spans="1:10" x14ac:dyDescent="0.25">
      <c r="A793">
        <v>2020</v>
      </c>
      <c r="B793" t="s">
        <v>814</v>
      </c>
      <c r="C793" t="s">
        <v>457</v>
      </c>
      <c r="D793">
        <v>46018989</v>
      </c>
      <c r="E793" t="s">
        <v>458</v>
      </c>
      <c r="F793" t="s">
        <v>637</v>
      </c>
      <c r="G793" t="s">
        <v>638</v>
      </c>
      <c r="H793">
        <v>4</v>
      </c>
      <c r="I793">
        <v>4</v>
      </c>
      <c r="J793" t="str">
        <f t="shared" si="12"/>
        <v/>
      </c>
    </row>
    <row r="794" spans="1:10" x14ac:dyDescent="0.25">
      <c r="A794">
        <v>2020</v>
      </c>
      <c r="B794" t="s">
        <v>814</v>
      </c>
      <c r="C794" t="s">
        <v>457</v>
      </c>
      <c r="D794">
        <v>46018989</v>
      </c>
      <c r="E794" t="s">
        <v>458</v>
      </c>
      <c r="F794" t="s">
        <v>634</v>
      </c>
      <c r="G794" t="s">
        <v>635</v>
      </c>
      <c r="H794">
        <v>12</v>
      </c>
      <c r="I794">
        <v>12</v>
      </c>
      <c r="J794" t="str">
        <f t="shared" si="12"/>
        <v/>
      </c>
    </row>
    <row r="795" spans="1:10" x14ac:dyDescent="0.25">
      <c r="A795">
        <v>2020</v>
      </c>
      <c r="B795" t="s">
        <v>814</v>
      </c>
      <c r="C795" t="s">
        <v>457</v>
      </c>
      <c r="D795">
        <v>46018989</v>
      </c>
      <c r="E795" t="s">
        <v>458</v>
      </c>
      <c r="F795" t="s">
        <v>641</v>
      </c>
      <c r="G795" t="s">
        <v>638</v>
      </c>
      <c r="H795">
        <v>3</v>
      </c>
      <c r="I795">
        <v>3</v>
      </c>
      <c r="J795" t="str">
        <f t="shared" si="12"/>
        <v/>
      </c>
    </row>
    <row r="796" spans="1:10" x14ac:dyDescent="0.25">
      <c r="A796">
        <v>2020</v>
      </c>
      <c r="B796" t="s">
        <v>814</v>
      </c>
      <c r="C796" t="s">
        <v>459</v>
      </c>
      <c r="D796">
        <v>46016361</v>
      </c>
      <c r="E796" t="s">
        <v>460</v>
      </c>
      <c r="F796" t="s">
        <v>637</v>
      </c>
      <c r="G796" t="s">
        <v>638</v>
      </c>
      <c r="H796">
        <v>4</v>
      </c>
      <c r="I796">
        <v>4</v>
      </c>
      <c r="J796" t="str">
        <f t="shared" si="12"/>
        <v/>
      </c>
    </row>
    <row r="797" spans="1:10" x14ac:dyDescent="0.25">
      <c r="A797">
        <v>2020</v>
      </c>
      <c r="B797" t="s">
        <v>814</v>
      </c>
      <c r="C797" t="s">
        <v>459</v>
      </c>
      <c r="D797">
        <v>46016361</v>
      </c>
      <c r="E797" t="s">
        <v>460</v>
      </c>
      <c r="F797" t="s">
        <v>634</v>
      </c>
      <c r="G797" t="s">
        <v>635</v>
      </c>
      <c r="H797">
        <v>17</v>
      </c>
      <c r="I797">
        <v>17</v>
      </c>
      <c r="J797" t="str">
        <f t="shared" si="12"/>
        <v/>
      </c>
    </row>
    <row r="798" spans="1:10" x14ac:dyDescent="0.25">
      <c r="A798">
        <v>2020</v>
      </c>
      <c r="B798" t="s">
        <v>814</v>
      </c>
      <c r="C798" t="s">
        <v>459</v>
      </c>
      <c r="D798">
        <v>46016361</v>
      </c>
      <c r="E798" t="s">
        <v>460</v>
      </c>
      <c r="F798" t="s">
        <v>641</v>
      </c>
      <c r="G798" t="s">
        <v>638</v>
      </c>
      <c r="H798">
        <v>2</v>
      </c>
      <c r="I798">
        <v>2</v>
      </c>
      <c r="J798" t="str">
        <f t="shared" si="12"/>
        <v/>
      </c>
    </row>
    <row r="799" spans="1:10" x14ac:dyDescent="0.25">
      <c r="A799">
        <v>2020</v>
      </c>
      <c r="B799" t="s">
        <v>814</v>
      </c>
      <c r="C799" t="s">
        <v>459</v>
      </c>
      <c r="D799">
        <v>46019660</v>
      </c>
      <c r="E799" t="s">
        <v>461</v>
      </c>
      <c r="F799" t="s">
        <v>641</v>
      </c>
      <c r="G799" t="s">
        <v>638</v>
      </c>
      <c r="H799">
        <v>35</v>
      </c>
      <c r="I799">
        <v>35</v>
      </c>
      <c r="J799" t="str">
        <f t="shared" si="12"/>
        <v/>
      </c>
    </row>
    <row r="800" spans="1:10" x14ac:dyDescent="0.25">
      <c r="A800">
        <v>2020</v>
      </c>
      <c r="B800" t="s">
        <v>814</v>
      </c>
      <c r="C800" t="s">
        <v>459</v>
      </c>
      <c r="D800">
        <v>46022889</v>
      </c>
      <c r="E800" t="s">
        <v>462</v>
      </c>
      <c r="F800" t="s">
        <v>637</v>
      </c>
      <c r="G800" t="s">
        <v>638</v>
      </c>
      <c r="H800">
        <v>4</v>
      </c>
      <c r="I800">
        <v>4</v>
      </c>
      <c r="J800" t="str">
        <f t="shared" si="12"/>
        <v/>
      </c>
    </row>
    <row r="801" spans="1:10" x14ac:dyDescent="0.25">
      <c r="A801">
        <v>2020</v>
      </c>
      <c r="B801" t="s">
        <v>814</v>
      </c>
      <c r="C801" t="s">
        <v>459</v>
      </c>
      <c r="D801">
        <v>46022889</v>
      </c>
      <c r="E801" t="s">
        <v>462</v>
      </c>
      <c r="F801" t="s">
        <v>634</v>
      </c>
      <c r="G801" t="s">
        <v>635</v>
      </c>
      <c r="H801">
        <v>14</v>
      </c>
      <c r="I801">
        <v>14</v>
      </c>
      <c r="J801" t="str">
        <f t="shared" si="12"/>
        <v/>
      </c>
    </row>
    <row r="802" spans="1:10" x14ac:dyDescent="0.25">
      <c r="A802">
        <v>2020</v>
      </c>
      <c r="B802" t="s">
        <v>814</v>
      </c>
      <c r="C802" t="s">
        <v>459</v>
      </c>
      <c r="D802">
        <v>46022889</v>
      </c>
      <c r="E802" t="s">
        <v>462</v>
      </c>
      <c r="F802" t="s">
        <v>641</v>
      </c>
      <c r="G802" t="s">
        <v>638</v>
      </c>
      <c r="H802">
        <v>2</v>
      </c>
      <c r="I802">
        <v>2</v>
      </c>
      <c r="J802" t="str">
        <f t="shared" si="12"/>
        <v/>
      </c>
    </row>
    <row r="803" spans="1:10" x14ac:dyDescent="0.25">
      <c r="A803">
        <v>2020</v>
      </c>
      <c r="B803" t="s">
        <v>814</v>
      </c>
      <c r="C803" t="s">
        <v>459</v>
      </c>
      <c r="D803">
        <v>46024151</v>
      </c>
      <c r="E803" t="s">
        <v>463</v>
      </c>
      <c r="F803" t="s">
        <v>637</v>
      </c>
      <c r="G803" t="s">
        <v>638</v>
      </c>
      <c r="H803">
        <v>6</v>
      </c>
      <c r="I803">
        <v>6</v>
      </c>
      <c r="J803" t="str">
        <f t="shared" si="12"/>
        <v/>
      </c>
    </row>
    <row r="804" spans="1:10" x14ac:dyDescent="0.25">
      <c r="A804">
        <v>2020</v>
      </c>
      <c r="B804" t="s">
        <v>814</v>
      </c>
      <c r="C804" t="s">
        <v>459</v>
      </c>
      <c r="D804">
        <v>46024151</v>
      </c>
      <c r="E804" t="s">
        <v>463</v>
      </c>
      <c r="F804" t="s">
        <v>634</v>
      </c>
      <c r="G804" t="s">
        <v>635</v>
      </c>
      <c r="H804">
        <v>26</v>
      </c>
      <c r="I804">
        <v>26</v>
      </c>
      <c r="J804" t="str">
        <f t="shared" si="12"/>
        <v/>
      </c>
    </row>
    <row r="805" spans="1:10" x14ac:dyDescent="0.25">
      <c r="A805">
        <v>2020</v>
      </c>
      <c r="B805" t="s">
        <v>814</v>
      </c>
      <c r="C805" t="s">
        <v>459</v>
      </c>
      <c r="D805">
        <v>46024151</v>
      </c>
      <c r="E805" t="s">
        <v>463</v>
      </c>
      <c r="F805" t="s">
        <v>641</v>
      </c>
      <c r="G805" t="s">
        <v>638</v>
      </c>
      <c r="H805">
        <v>16</v>
      </c>
      <c r="I805">
        <v>16</v>
      </c>
      <c r="J805" t="str">
        <f t="shared" si="12"/>
        <v/>
      </c>
    </row>
    <row r="806" spans="1:10" x14ac:dyDescent="0.25">
      <c r="A806">
        <v>2020</v>
      </c>
      <c r="B806" t="s">
        <v>814</v>
      </c>
      <c r="C806" t="s">
        <v>818</v>
      </c>
      <c r="D806">
        <v>46020431</v>
      </c>
      <c r="E806" t="s">
        <v>464</v>
      </c>
      <c r="F806" t="s">
        <v>637</v>
      </c>
      <c r="G806" t="s">
        <v>638</v>
      </c>
      <c r="H806">
        <v>4</v>
      </c>
      <c r="I806">
        <v>4</v>
      </c>
      <c r="J806" t="str">
        <f t="shared" si="12"/>
        <v/>
      </c>
    </row>
    <row r="807" spans="1:10" x14ac:dyDescent="0.25">
      <c r="A807">
        <v>2020</v>
      </c>
      <c r="B807" t="s">
        <v>814</v>
      </c>
      <c r="C807" t="s">
        <v>818</v>
      </c>
      <c r="D807">
        <v>46020431</v>
      </c>
      <c r="E807" t="s">
        <v>464</v>
      </c>
      <c r="F807" t="s">
        <v>634</v>
      </c>
      <c r="G807" t="s">
        <v>635</v>
      </c>
      <c r="H807">
        <v>11</v>
      </c>
      <c r="I807">
        <v>11</v>
      </c>
      <c r="J807" t="str">
        <f t="shared" si="12"/>
        <v/>
      </c>
    </row>
    <row r="808" spans="1:10" x14ac:dyDescent="0.25">
      <c r="A808">
        <v>2020</v>
      </c>
      <c r="B808" t="s">
        <v>814</v>
      </c>
      <c r="C808" t="s">
        <v>818</v>
      </c>
      <c r="D808">
        <v>46020431</v>
      </c>
      <c r="E808" t="s">
        <v>464</v>
      </c>
      <c r="F808" t="s">
        <v>641</v>
      </c>
      <c r="G808" t="s">
        <v>638</v>
      </c>
      <c r="H808">
        <v>2</v>
      </c>
      <c r="I808">
        <v>2</v>
      </c>
      <c r="J808" t="str">
        <f t="shared" si="12"/>
        <v/>
      </c>
    </row>
    <row r="809" spans="1:10" x14ac:dyDescent="0.25">
      <c r="A809">
        <v>2020</v>
      </c>
      <c r="B809" t="s">
        <v>814</v>
      </c>
      <c r="C809" t="s">
        <v>465</v>
      </c>
      <c r="D809">
        <v>46018631</v>
      </c>
      <c r="E809" t="s">
        <v>466</v>
      </c>
      <c r="F809" t="s">
        <v>637</v>
      </c>
      <c r="G809" t="s">
        <v>638</v>
      </c>
      <c r="H809">
        <v>4</v>
      </c>
      <c r="I809">
        <v>4</v>
      </c>
      <c r="J809" t="str">
        <f t="shared" si="12"/>
        <v/>
      </c>
    </row>
    <row r="810" spans="1:10" x14ac:dyDescent="0.25">
      <c r="A810">
        <v>2020</v>
      </c>
      <c r="B810" t="s">
        <v>814</v>
      </c>
      <c r="C810" t="s">
        <v>465</v>
      </c>
      <c r="D810">
        <v>46018631</v>
      </c>
      <c r="E810" t="s">
        <v>466</v>
      </c>
      <c r="F810" t="s">
        <v>634</v>
      </c>
      <c r="G810" t="s">
        <v>635</v>
      </c>
      <c r="H810">
        <v>20</v>
      </c>
      <c r="I810">
        <v>20</v>
      </c>
      <c r="J810" t="str">
        <f t="shared" si="12"/>
        <v/>
      </c>
    </row>
    <row r="811" spans="1:10" x14ac:dyDescent="0.25">
      <c r="A811">
        <v>2020</v>
      </c>
      <c r="B811" t="s">
        <v>814</v>
      </c>
      <c r="C811" t="s">
        <v>465</v>
      </c>
      <c r="D811">
        <v>46018631</v>
      </c>
      <c r="E811" t="s">
        <v>466</v>
      </c>
      <c r="F811" t="s">
        <v>641</v>
      </c>
      <c r="G811" t="s">
        <v>638</v>
      </c>
      <c r="H811">
        <v>26</v>
      </c>
      <c r="I811">
        <v>26</v>
      </c>
      <c r="J811" t="str">
        <f t="shared" si="12"/>
        <v/>
      </c>
    </row>
    <row r="812" spans="1:10" x14ac:dyDescent="0.25">
      <c r="A812">
        <v>2020</v>
      </c>
      <c r="B812" t="s">
        <v>814</v>
      </c>
      <c r="C812" t="s">
        <v>467</v>
      </c>
      <c r="D812">
        <v>46023924</v>
      </c>
      <c r="E812" t="s">
        <v>468</v>
      </c>
      <c r="F812" t="s">
        <v>637</v>
      </c>
      <c r="G812" t="s">
        <v>638</v>
      </c>
      <c r="H812">
        <v>4</v>
      </c>
      <c r="I812">
        <v>4</v>
      </c>
      <c r="J812" t="str">
        <f t="shared" si="12"/>
        <v/>
      </c>
    </row>
    <row r="813" spans="1:10" x14ac:dyDescent="0.25">
      <c r="A813">
        <v>2020</v>
      </c>
      <c r="B813" t="s">
        <v>814</v>
      </c>
      <c r="C813" t="s">
        <v>467</v>
      </c>
      <c r="D813">
        <v>46023924</v>
      </c>
      <c r="E813" t="s">
        <v>468</v>
      </c>
      <c r="F813" t="s">
        <v>634</v>
      </c>
      <c r="G813" t="s">
        <v>635</v>
      </c>
      <c r="H813">
        <v>15</v>
      </c>
      <c r="I813">
        <v>15</v>
      </c>
      <c r="J813" t="str">
        <f t="shared" si="12"/>
        <v/>
      </c>
    </row>
    <row r="814" spans="1:10" x14ac:dyDescent="0.25">
      <c r="A814">
        <v>2020</v>
      </c>
      <c r="B814" t="s">
        <v>814</v>
      </c>
      <c r="C814" t="s">
        <v>467</v>
      </c>
      <c r="D814">
        <v>46023924</v>
      </c>
      <c r="E814" t="s">
        <v>468</v>
      </c>
      <c r="F814" t="s">
        <v>641</v>
      </c>
      <c r="G814" t="s">
        <v>638</v>
      </c>
      <c r="H814">
        <v>4</v>
      </c>
      <c r="I814">
        <v>4</v>
      </c>
      <c r="J814" t="str">
        <f t="shared" si="12"/>
        <v/>
      </c>
    </row>
    <row r="815" spans="1:10" x14ac:dyDescent="0.25">
      <c r="A815">
        <v>2020</v>
      </c>
      <c r="B815" t="s">
        <v>814</v>
      </c>
      <c r="C815" t="s">
        <v>469</v>
      </c>
      <c r="D815">
        <v>46022890</v>
      </c>
      <c r="E815" t="s">
        <v>470</v>
      </c>
      <c r="F815" t="s">
        <v>634</v>
      </c>
      <c r="G815" t="s">
        <v>635</v>
      </c>
      <c r="H815">
        <v>10</v>
      </c>
      <c r="I815">
        <v>10</v>
      </c>
      <c r="J815" t="str">
        <f t="shared" si="12"/>
        <v/>
      </c>
    </row>
    <row r="816" spans="1:10" x14ac:dyDescent="0.25">
      <c r="A816">
        <v>2020</v>
      </c>
      <c r="B816" t="s">
        <v>814</v>
      </c>
      <c r="C816" t="s">
        <v>471</v>
      </c>
      <c r="D816">
        <v>46022178</v>
      </c>
      <c r="E816" t="s">
        <v>472</v>
      </c>
      <c r="F816" t="s">
        <v>637</v>
      </c>
      <c r="G816" t="s">
        <v>638</v>
      </c>
      <c r="H816">
        <v>3</v>
      </c>
      <c r="I816">
        <v>3</v>
      </c>
      <c r="J816" t="str">
        <f t="shared" si="12"/>
        <v/>
      </c>
    </row>
    <row r="817" spans="1:10" x14ac:dyDescent="0.25">
      <c r="A817">
        <v>2020</v>
      </c>
      <c r="B817" t="s">
        <v>814</v>
      </c>
      <c r="C817" t="s">
        <v>471</v>
      </c>
      <c r="D817">
        <v>46022178</v>
      </c>
      <c r="E817" t="s">
        <v>472</v>
      </c>
      <c r="F817" t="s">
        <v>634</v>
      </c>
      <c r="G817" t="s">
        <v>635</v>
      </c>
      <c r="H817">
        <v>11</v>
      </c>
      <c r="I817">
        <v>11</v>
      </c>
      <c r="J817" t="str">
        <f t="shared" si="12"/>
        <v/>
      </c>
    </row>
    <row r="818" spans="1:10" x14ac:dyDescent="0.25">
      <c r="A818">
        <v>2020</v>
      </c>
      <c r="B818" t="s">
        <v>814</v>
      </c>
      <c r="C818" t="s">
        <v>471</v>
      </c>
      <c r="D818">
        <v>46022178</v>
      </c>
      <c r="E818" t="s">
        <v>472</v>
      </c>
      <c r="F818" t="s">
        <v>641</v>
      </c>
      <c r="G818" t="s">
        <v>638</v>
      </c>
      <c r="H818">
        <v>6</v>
      </c>
      <c r="I818">
        <v>6</v>
      </c>
      <c r="J818" t="str">
        <f t="shared" si="12"/>
        <v/>
      </c>
    </row>
    <row r="819" spans="1:10" x14ac:dyDescent="0.25">
      <c r="A819">
        <v>2020</v>
      </c>
      <c r="B819" t="s">
        <v>814</v>
      </c>
      <c r="C819" t="s">
        <v>473</v>
      </c>
      <c r="D819">
        <v>46005934</v>
      </c>
      <c r="E819" t="s">
        <v>474</v>
      </c>
      <c r="F819" t="s">
        <v>637</v>
      </c>
      <c r="G819" t="s">
        <v>638</v>
      </c>
      <c r="H819">
        <v>4</v>
      </c>
      <c r="I819">
        <v>4</v>
      </c>
      <c r="J819" t="str">
        <f t="shared" si="12"/>
        <v/>
      </c>
    </row>
    <row r="820" spans="1:10" x14ac:dyDescent="0.25">
      <c r="A820">
        <v>2020</v>
      </c>
      <c r="B820" t="s">
        <v>814</v>
      </c>
      <c r="C820" t="s">
        <v>473</v>
      </c>
      <c r="D820">
        <v>46005934</v>
      </c>
      <c r="E820" t="s">
        <v>474</v>
      </c>
      <c r="F820" t="s">
        <v>634</v>
      </c>
      <c r="G820" t="s">
        <v>635</v>
      </c>
      <c r="H820">
        <v>16</v>
      </c>
      <c r="I820">
        <v>16</v>
      </c>
      <c r="J820" t="str">
        <f t="shared" si="12"/>
        <v/>
      </c>
    </row>
    <row r="821" spans="1:10" x14ac:dyDescent="0.25">
      <c r="A821">
        <v>2020</v>
      </c>
      <c r="B821" t="s">
        <v>814</v>
      </c>
      <c r="C821" t="s">
        <v>473</v>
      </c>
      <c r="D821">
        <v>46005934</v>
      </c>
      <c r="E821" t="s">
        <v>474</v>
      </c>
      <c r="F821" t="s">
        <v>641</v>
      </c>
      <c r="G821" t="s">
        <v>638</v>
      </c>
      <c r="H821">
        <v>11</v>
      </c>
      <c r="I821">
        <v>11</v>
      </c>
      <c r="J821" t="str">
        <f t="shared" si="12"/>
        <v/>
      </c>
    </row>
    <row r="822" spans="1:10" x14ac:dyDescent="0.25">
      <c r="A822">
        <v>2020</v>
      </c>
      <c r="B822" t="s">
        <v>814</v>
      </c>
      <c r="C822" t="s">
        <v>473</v>
      </c>
      <c r="D822">
        <v>46005946</v>
      </c>
      <c r="E822" t="s">
        <v>475</v>
      </c>
      <c r="F822" t="s">
        <v>637</v>
      </c>
      <c r="G822" t="s">
        <v>638</v>
      </c>
      <c r="H822">
        <v>4</v>
      </c>
      <c r="I822">
        <v>4</v>
      </c>
      <c r="J822" t="str">
        <f t="shared" si="12"/>
        <v/>
      </c>
    </row>
    <row r="823" spans="1:10" x14ac:dyDescent="0.25">
      <c r="A823">
        <v>2020</v>
      </c>
      <c r="B823" t="s">
        <v>814</v>
      </c>
      <c r="C823" t="s">
        <v>473</v>
      </c>
      <c r="D823">
        <v>46005946</v>
      </c>
      <c r="E823" t="s">
        <v>475</v>
      </c>
      <c r="F823" t="s">
        <v>634</v>
      </c>
      <c r="G823" t="s">
        <v>635</v>
      </c>
      <c r="H823">
        <v>15</v>
      </c>
      <c r="I823">
        <v>15</v>
      </c>
      <c r="J823" t="str">
        <f t="shared" si="12"/>
        <v/>
      </c>
    </row>
    <row r="824" spans="1:10" x14ac:dyDescent="0.25">
      <c r="A824">
        <v>2020</v>
      </c>
      <c r="B824" t="s">
        <v>814</v>
      </c>
      <c r="C824" t="s">
        <v>473</v>
      </c>
      <c r="D824">
        <v>46005946</v>
      </c>
      <c r="E824" t="s">
        <v>475</v>
      </c>
      <c r="F824" t="s">
        <v>641</v>
      </c>
      <c r="G824" t="s">
        <v>638</v>
      </c>
      <c r="H824">
        <v>14</v>
      </c>
      <c r="I824">
        <v>14</v>
      </c>
      <c r="J824" t="str">
        <f t="shared" si="12"/>
        <v/>
      </c>
    </row>
    <row r="825" spans="1:10" x14ac:dyDescent="0.25">
      <c r="A825">
        <v>2020</v>
      </c>
      <c r="B825" t="s">
        <v>814</v>
      </c>
      <c r="C825" t="s">
        <v>478</v>
      </c>
      <c r="D825">
        <v>46022555</v>
      </c>
      <c r="E825" t="s">
        <v>479</v>
      </c>
      <c r="F825" t="s">
        <v>637</v>
      </c>
      <c r="G825" t="s">
        <v>638</v>
      </c>
      <c r="H825">
        <v>4</v>
      </c>
      <c r="I825">
        <v>4</v>
      </c>
      <c r="J825" t="str">
        <f t="shared" si="12"/>
        <v/>
      </c>
    </row>
    <row r="826" spans="1:10" x14ac:dyDescent="0.25">
      <c r="A826">
        <v>2020</v>
      </c>
      <c r="B826" t="s">
        <v>814</v>
      </c>
      <c r="C826" t="s">
        <v>478</v>
      </c>
      <c r="D826">
        <v>46022555</v>
      </c>
      <c r="E826" t="s">
        <v>479</v>
      </c>
      <c r="F826" t="s">
        <v>634</v>
      </c>
      <c r="G826" t="s">
        <v>635</v>
      </c>
      <c r="H826">
        <v>16</v>
      </c>
      <c r="I826">
        <v>16</v>
      </c>
      <c r="J826" t="str">
        <f t="shared" si="12"/>
        <v/>
      </c>
    </row>
    <row r="827" spans="1:10" x14ac:dyDescent="0.25">
      <c r="A827">
        <v>2020</v>
      </c>
      <c r="B827" t="s">
        <v>814</v>
      </c>
      <c r="C827" t="s">
        <v>478</v>
      </c>
      <c r="D827">
        <v>46022555</v>
      </c>
      <c r="E827" t="s">
        <v>479</v>
      </c>
      <c r="F827" t="s">
        <v>641</v>
      </c>
      <c r="G827" t="s">
        <v>638</v>
      </c>
      <c r="H827">
        <v>4</v>
      </c>
      <c r="I827">
        <v>4</v>
      </c>
      <c r="J827" t="str">
        <f t="shared" si="12"/>
        <v/>
      </c>
    </row>
    <row r="828" spans="1:10" x14ac:dyDescent="0.25">
      <c r="A828">
        <v>2020</v>
      </c>
      <c r="B828" t="s">
        <v>814</v>
      </c>
      <c r="C828" t="s">
        <v>480</v>
      </c>
      <c r="D828">
        <v>46006100</v>
      </c>
      <c r="E828" t="s">
        <v>481</v>
      </c>
      <c r="F828" t="s">
        <v>637</v>
      </c>
      <c r="G828" t="s">
        <v>638</v>
      </c>
      <c r="H828">
        <v>6</v>
      </c>
      <c r="I828">
        <v>6</v>
      </c>
      <c r="J828" t="str">
        <f t="shared" si="12"/>
        <v/>
      </c>
    </row>
    <row r="829" spans="1:10" x14ac:dyDescent="0.25">
      <c r="A829">
        <v>2020</v>
      </c>
      <c r="B829" t="s">
        <v>814</v>
      </c>
      <c r="C829" t="s">
        <v>480</v>
      </c>
      <c r="D829">
        <v>46006100</v>
      </c>
      <c r="E829" t="s">
        <v>481</v>
      </c>
      <c r="F829" t="s">
        <v>637</v>
      </c>
      <c r="G829" t="s">
        <v>640</v>
      </c>
      <c r="H829">
        <v>2</v>
      </c>
      <c r="I829">
        <v>2</v>
      </c>
      <c r="J829" t="str">
        <f t="shared" si="12"/>
        <v/>
      </c>
    </row>
    <row r="830" spans="1:10" x14ac:dyDescent="0.25">
      <c r="A830">
        <v>2020</v>
      </c>
      <c r="B830" t="s">
        <v>814</v>
      </c>
      <c r="C830" t="s">
        <v>480</v>
      </c>
      <c r="D830">
        <v>46006100</v>
      </c>
      <c r="E830" t="s">
        <v>481</v>
      </c>
      <c r="F830" t="s">
        <v>634</v>
      </c>
      <c r="G830" t="s">
        <v>635</v>
      </c>
      <c r="H830">
        <v>14</v>
      </c>
      <c r="I830">
        <v>14</v>
      </c>
      <c r="J830" t="str">
        <f t="shared" si="12"/>
        <v/>
      </c>
    </row>
    <row r="831" spans="1:10" x14ac:dyDescent="0.25">
      <c r="A831">
        <v>2020</v>
      </c>
      <c r="B831" t="s">
        <v>814</v>
      </c>
      <c r="C831" t="s">
        <v>480</v>
      </c>
      <c r="D831">
        <v>46006100</v>
      </c>
      <c r="E831" t="s">
        <v>481</v>
      </c>
      <c r="F831" t="s">
        <v>641</v>
      </c>
      <c r="G831" t="s">
        <v>638</v>
      </c>
      <c r="H831">
        <v>16</v>
      </c>
      <c r="I831">
        <v>16</v>
      </c>
      <c r="J831" t="str">
        <f t="shared" si="12"/>
        <v/>
      </c>
    </row>
    <row r="832" spans="1:10" x14ac:dyDescent="0.25">
      <c r="A832">
        <v>2020</v>
      </c>
      <c r="B832" t="s">
        <v>814</v>
      </c>
      <c r="C832" t="s">
        <v>480</v>
      </c>
      <c r="D832">
        <v>46006112</v>
      </c>
      <c r="E832" t="s">
        <v>482</v>
      </c>
      <c r="F832" t="s">
        <v>637</v>
      </c>
      <c r="G832" t="s">
        <v>638</v>
      </c>
      <c r="H832">
        <v>2</v>
      </c>
      <c r="I832">
        <v>2</v>
      </c>
      <c r="J832" t="str">
        <f t="shared" si="12"/>
        <v/>
      </c>
    </row>
    <row r="833" spans="1:10" x14ac:dyDescent="0.25">
      <c r="A833">
        <v>2020</v>
      </c>
      <c r="B833" t="s">
        <v>814</v>
      </c>
      <c r="C833" t="s">
        <v>480</v>
      </c>
      <c r="D833">
        <v>46006112</v>
      </c>
      <c r="E833" t="s">
        <v>482</v>
      </c>
      <c r="F833" t="s">
        <v>634</v>
      </c>
      <c r="G833" t="s">
        <v>635</v>
      </c>
      <c r="H833">
        <v>10</v>
      </c>
      <c r="I833">
        <v>10</v>
      </c>
      <c r="J833" t="str">
        <f t="shared" si="12"/>
        <v/>
      </c>
    </row>
    <row r="834" spans="1:10" x14ac:dyDescent="0.25">
      <c r="A834">
        <v>2020</v>
      </c>
      <c r="B834" t="s">
        <v>814</v>
      </c>
      <c r="C834" t="s">
        <v>480</v>
      </c>
      <c r="D834">
        <v>46006112</v>
      </c>
      <c r="E834" t="s">
        <v>482</v>
      </c>
      <c r="F834" t="s">
        <v>641</v>
      </c>
      <c r="G834" t="s">
        <v>638</v>
      </c>
      <c r="H834">
        <v>12</v>
      </c>
      <c r="I834">
        <v>12</v>
      </c>
      <c r="J834" t="str">
        <f t="shared" si="12"/>
        <v/>
      </c>
    </row>
    <row r="835" spans="1:10" x14ac:dyDescent="0.25">
      <c r="A835">
        <v>2020</v>
      </c>
      <c r="B835" t="s">
        <v>814</v>
      </c>
      <c r="C835" t="s">
        <v>480</v>
      </c>
      <c r="D835">
        <v>46017201</v>
      </c>
      <c r="E835" t="s">
        <v>253</v>
      </c>
      <c r="F835" t="s">
        <v>637</v>
      </c>
      <c r="G835" t="s">
        <v>638</v>
      </c>
      <c r="H835">
        <v>6</v>
      </c>
      <c r="I835">
        <v>6</v>
      </c>
      <c r="J835" t="str">
        <f t="shared" ref="J835:J898" si="13">IF(H835=I835,"","warning")</f>
        <v/>
      </c>
    </row>
    <row r="836" spans="1:10" x14ac:dyDescent="0.25">
      <c r="A836">
        <v>2020</v>
      </c>
      <c r="B836" t="s">
        <v>814</v>
      </c>
      <c r="C836" t="s">
        <v>480</v>
      </c>
      <c r="D836">
        <v>46017201</v>
      </c>
      <c r="E836" t="s">
        <v>253</v>
      </c>
      <c r="F836" t="s">
        <v>634</v>
      </c>
      <c r="G836" t="s">
        <v>635</v>
      </c>
      <c r="H836">
        <v>16</v>
      </c>
      <c r="I836">
        <v>16</v>
      </c>
      <c r="J836" t="str">
        <f t="shared" si="13"/>
        <v/>
      </c>
    </row>
    <row r="837" spans="1:10" x14ac:dyDescent="0.25">
      <c r="A837">
        <v>2020</v>
      </c>
      <c r="B837" t="s">
        <v>814</v>
      </c>
      <c r="C837" t="s">
        <v>480</v>
      </c>
      <c r="D837">
        <v>46017201</v>
      </c>
      <c r="E837" t="s">
        <v>253</v>
      </c>
      <c r="F837" t="s">
        <v>641</v>
      </c>
      <c r="G837" t="s">
        <v>638</v>
      </c>
      <c r="H837">
        <v>19</v>
      </c>
      <c r="I837">
        <v>19</v>
      </c>
      <c r="J837" t="str">
        <f t="shared" si="13"/>
        <v/>
      </c>
    </row>
    <row r="838" spans="1:10" x14ac:dyDescent="0.25">
      <c r="A838">
        <v>2020</v>
      </c>
      <c r="B838" t="s">
        <v>814</v>
      </c>
      <c r="C838" t="s">
        <v>480</v>
      </c>
      <c r="D838">
        <v>46017201</v>
      </c>
      <c r="E838" t="s">
        <v>253</v>
      </c>
      <c r="F838" t="s">
        <v>641</v>
      </c>
      <c r="G838" t="s">
        <v>640</v>
      </c>
      <c r="H838">
        <v>2</v>
      </c>
      <c r="I838">
        <v>2</v>
      </c>
      <c r="J838" t="str">
        <f t="shared" si="13"/>
        <v/>
      </c>
    </row>
    <row r="839" spans="1:10" x14ac:dyDescent="0.25">
      <c r="A839">
        <v>2020</v>
      </c>
      <c r="B839" t="s">
        <v>814</v>
      </c>
      <c r="C839" t="s">
        <v>480</v>
      </c>
      <c r="D839">
        <v>46018291</v>
      </c>
      <c r="E839" t="s">
        <v>819</v>
      </c>
      <c r="F839" t="s">
        <v>648</v>
      </c>
      <c r="G839" t="s">
        <v>635</v>
      </c>
      <c r="H839">
        <v>2</v>
      </c>
      <c r="I839">
        <v>2</v>
      </c>
      <c r="J839" t="str">
        <f t="shared" si="13"/>
        <v/>
      </c>
    </row>
    <row r="840" spans="1:10" x14ac:dyDescent="0.25">
      <c r="A840">
        <v>2020</v>
      </c>
      <c r="B840" t="s">
        <v>814</v>
      </c>
      <c r="C840" t="s">
        <v>485</v>
      </c>
      <c r="D840">
        <v>46017675</v>
      </c>
      <c r="E840" t="s">
        <v>486</v>
      </c>
      <c r="F840" t="s">
        <v>637</v>
      </c>
      <c r="G840" t="s">
        <v>638</v>
      </c>
      <c r="H840">
        <v>3</v>
      </c>
      <c r="I840">
        <v>3</v>
      </c>
      <c r="J840" t="str">
        <f t="shared" si="13"/>
        <v/>
      </c>
    </row>
    <row r="841" spans="1:10" x14ac:dyDescent="0.25">
      <c r="A841">
        <v>2020</v>
      </c>
      <c r="B841" t="s">
        <v>814</v>
      </c>
      <c r="C841" t="s">
        <v>485</v>
      </c>
      <c r="D841">
        <v>46017675</v>
      </c>
      <c r="E841" t="s">
        <v>486</v>
      </c>
      <c r="F841" t="s">
        <v>634</v>
      </c>
      <c r="G841" t="s">
        <v>635</v>
      </c>
      <c r="H841">
        <v>17</v>
      </c>
      <c r="I841">
        <v>17</v>
      </c>
      <c r="J841" t="str">
        <f t="shared" si="13"/>
        <v/>
      </c>
    </row>
    <row r="842" spans="1:10" x14ac:dyDescent="0.25">
      <c r="A842">
        <v>2020</v>
      </c>
      <c r="B842" t="s">
        <v>814</v>
      </c>
      <c r="C842" t="s">
        <v>485</v>
      </c>
      <c r="D842">
        <v>46017675</v>
      </c>
      <c r="E842" t="s">
        <v>486</v>
      </c>
      <c r="F842" t="s">
        <v>641</v>
      </c>
      <c r="G842" t="s">
        <v>638</v>
      </c>
      <c r="H842">
        <v>11</v>
      </c>
      <c r="I842">
        <v>11</v>
      </c>
      <c r="J842" t="str">
        <f t="shared" si="13"/>
        <v/>
      </c>
    </row>
    <row r="843" spans="1:10" x14ac:dyDescent="0.25">
      <c r="A843">
        <v>2020</v>
      </c>
      <c r="B843" t="s">
        <v>814</v>
      </c>
      <c r="C843" t="s">
        <v>485</v>
      </c>
      <c r="D843">
        <v>46026779</v>
      </c>
      <c r="E843" t="s">
        <v>487</v>
      </c>
      <c r="F843" t="s">
        <v>637</v>
      </c>
      <c r="G843" t="s">
        <v>638</v>
      </c>
      <c r="H843">
        <v>6</v>
      </c>
      <c r="I843">
        <v>6</v>
      </c>
      <c r="J843" t="str">
        <f t="shared" si="13"/>
        <v/>
      </c>
    </row>
    <row r="844" spans="1:10" x14ac:dyDescent="0.25">
      <c r="A844">
        <v>2020</v>
      </c>
      <c r="B844" t="s">
        <v>814</v>
      </c>
      <c r="C844" t="s">
        <v>485</v>
      </c>
      <c r="D844">
        <v>46026779</v>
      </c>
      <c r="E844" t="s">
        <v>487</v>
      </c>
      <c r="F844" t="s">
        <v>634</v>
      </c>
      <c r="G844" t="s">
        <v>635</v>
      </c>
      <c r="H844">
        <v>26</v>
      </c>
      <c r="I844">
        <v>26</v>
      </c>
      <c r="J844" t="str">
        <f t="shared" si="13"/>
        <v/>
      </c>
    </row>
    <row r="845" spans="1:10" x14ac:dyDescent="0.25">
      <c r="A845">
        <v>2020</v>
      </c>
      <c r="B845" t="s">
        <v>814</v>
      </c>
      <c r="C845" t="s">
        <v>488</v>
      </c>
      <c r="D845">
        <v>46006495</v>
      </c>
      <c r="E845" t="s">
        <v>489</v>
      </c>
      <c r="F845" t="s">
        <v>637</v>
      </c>
      <c r="G845" t="s">
        <v>638</v>
      </c>
      <c r="H845">
        <v>4</v>
      </c>
      <c r="I845">
        <v>4</v>
      </c>
      <c r="J845" t="str">
        <f t="shared" si="13"/>
        <v/>
      </c>
    </row>
    <row r="846" spans="1:10" x14ac:dyDescent="0.25">
      <c r="A846">
        <v>2020</v>
      </c>
      <c r="B846" t="s">
        <v>814</v>
      </c>
      <c r="C846" t="s">
        <v>488</v>
      </c>
      <c r="D846">
        <v>46006495</v>
      </c>
      <c r="E846" t="s">
        <v>489</v>
      </c>
      <c r="F846" t="s">
        <v>634</v>
      </c>
      <c r="G846" t="s">
        <v>635</v>
      </c>
      <c r="H846">
        <v>24</v>
      </c>
      <c r="I846">
        <v>24</v>
      </c>
      <c r="J846" t="str">
        <f t="shared" si="13"/>
        <v/>
      </c>
    </row>
    <row r="847" spans="1:10" x14ac:dyDescent="0.25">
      <c r="A847">
        <v>2020</v>
      </c>
      <c r="B847" t="s">
        <v>814</v>
      </c>
      <c r="C847" t="s">
        <v>488</v>
      </c>
      <c r="D847">
        <v>46006495</v>
      </c>
      <c r="E847" t="s">
        <v>489</v>
      </c>
      <c r="F847" t="s">
        <v>641</v>
      </c>
      <c r="G847" t="s">
        <v>638</v>
      </c>
      <c r="H847">
        <v>2</v>
      </c>
      <c r="I847">
        <v>2</v>
      </c>
      <c r="J847" t="str">
        <f t="shared" si="13"/>
        <v/>
      </c>
    </row>
    <row r="848" spans="1:10" x14ac:dyDescent="0.25">
      <c r="A848">
        <v>2020</v>
      </c>
      <c r="B848" t="s">
        <v>814</v>
      </c>
      <c r="C848" t="s">
        <v>488</v>
      </c>
      <c r="D848">
        <v>46022403</v>
      </c>
      <c r="E848" t="s">
        <v>490</v>
      </c>
      <c r="F848" t="s">
        <v>634</v>
      </c>
      <c r="G848" t="s">
        <v>635</v>
      </c>
      <c r="H848">
        <v>8</v>
      </c>
      <c r="I848">
        <v>8</v>
      </c>
      <c r="J848" t="str">
        <f t="shared" si="13"/>
        <v/>
      </c>
    </row>
    <row r="849" spans="1:10" x14ac:dyDescent="0.25">
      <c r="A849">
        <v>2020</v>
      </c>
      <c r="B849" t="s">
        <v>814</v>
      </c>
      <c r="C849" t="s">
        <v>488</v>
      </c>
      <c r="D849">
        <v>46022403</v>
      </c>
      <c r="E849" t="s">
        <v>490</v>
      </c>
      <c r="F849" t="s">
        <v>641</v>
      </c>
      <c r="G849" t="s">
        <v>638</v>
      </c>
      <c r="H849">
        <v>6</v>
      </c>
      <c r="I849">
        <v>6</v>
      </c>
      <c r="J849" t="str">
        <f t="shared" si="13"/>
        <v/>
      </c>
    </row>
    <row r="850" spans="1:10" x14ac:dyDescent="0.25">
      <c r="A850">
        <v>2020</v>
      </c>
      <c r="B850" t="s">
        <v>814</v>
      </c>
      <c r="C850" t="s">
        <v>488</v>
      </c>
      <c r="D850">
        <v>46022622</v>
      </c>
      <c r="E850" t="s">
        <v>491</v>
      </c>
      <c r="F850" t="s">
        <v>637</v>
      </c>
      <c r="G850" t="s">
        <v>638</v>
      </c>
      <c r="H850">
        <v>4</v>
      </c>
      <c r="I850">
        <v>4</v>
      </c>
      <c r="J850" t="str">
        <f t="shared" si="13"/>
        <v/>
      </c>
    </row>
    <row r="851" spans="1:10" x14ac:dyDescent="0.25">
      <c r="A851">
        <v>2020</v>
      </c>
      <c r="B851" t="s">
        <v>814</v>
      </c>
      <c r="C851" t="s">
        <v>488</v>
      </c>
      <c r="D851">
        <v>46022622</v>
      </c>
      <c r="E851" t="s">
        <v>491</v>
      </c>
      <c r="F851" t="s">
        <v>634</v>
      </c>
      <c r="G851" t="s">
        <v>635</v>
      </c>
      <c r="H851">
        <v>19</v>
      </c>
      <c r="I851">
        <v>19</v>
      </c>
      <c r="J851" t="str">
        <f t="shared" si="13"/>
        <v/>
      </c>
    </row>
    <row r="852" spans="1:10" x14ac:dyDescent="0.25">
      <c r="A852">
        <v>2020</v>
      </c>
      <c r="B852" t="s">
        <v>814</v>
      </c>
      <c r="C852" t="s">
        <v>488</v>
      </c>
      <c r="D852">
        <v>46022622</v>
      </c>
      <c r="E852" t="s">
        <v>491</v>
      </c>
      <c r="F852" t="s">
        <v>641</v>
      </c>
      <c r="G852" t="s">
        <v>638</v>
      </c>
      <c r="H852">
        <v>13</v>
      </c>
      <c r="I852">
        <v>13</v>
      </c>
      <c r="J852" t="str">
        <f t="shared" si="13"/>
        <v/>
      </c>
    </row>
    <row r="853" spans="1:10" x14ac:dyDescent="0.25">
      <c r="A853">
        <v>2020</v>
      </c>
      <c r="B853" t="s">
        <v>814</v>
      </c>
      <c r="C853" t="s">
        <v>488</v>
      </c>
      <c r="D853">
        <v>46024965</v>
      </c>
      <c r="E853" t="s">
        <v>393</v>
      </c>
      <c r="F853" t="s">
        <v>637</v>
      </c>
      <c r="G853" t="s">
        <v>638</v>
      </c>
      <c r="H853">
        <v>4</v>
      </c>
      <c r="I853">
        <v>4</v>
      </c>
      <c r="J853" t="str">
        <f t="shared" si="13"/>
        <v/>
      </c>
    </row>
    <row r="854" spans="1:10" x14ac:dyDescent="0.25">
      <c r="A854">
        <v>2020</v>
      </c>
      <c r="B854" t="s">
        <v>814</v>
      </c>
      <c r="C854" t="s">
        <v>488</v>
      </c>
      <c r="D854">
        <v>46024965</v>
      </c>
      <c r="E854" t="s">
        <v>393</v>
      </c>
      <c r="F854" t="s">
        <v>634</v>
      </c>
      <c r="G854" t="s">
        <v>635</v>
      </c>
      <c r="H854">
        <v>13</v>
      </c>
      <c r="I854">
        <v>13</v>
      </c>
      <c r="J854" t="str">
        <f t="shared" si="13"/>
        <v/>
      </c>
    </row>
    <row r="855" spans="1:10" x14ac:dyDescent="0.25">
      <c r="A855">
        <v>2020</v>
      </c>
      <c r="B855" t="s">
        <v>814</v>
      </c>
      <c r="C855" t="s">
        <v>488</v>
      </c>
      <c r="D855">
        <v>46024965</v>
      </c>
      <c r="E855" t="s">
        <v>393</v>
      </c>
      <c r="F855" t="s">
        <v>641</v>
      </c>
      <c r="G855" t="s">
        <v>638</v>
      </c>
      <c r="H855">
        <v>2</v>
      </c>
      <c r="I855">
        <v>2</v>
      </c>
      <c r="J855" t="str">
        <f t="shared" si="13"/>
        <v/>
      </c>
    </row>
    <row r="856" spans="1:10" x14ac:dyDescent="0.25">
      <c r="A856">
        <v>2020</v>
      </c>
      <c r="B856" t="s">
        <v>814</v>
      </c>
      <c r="C856" t="s">
        <v>493</v>
      </c>
      <c r="D856">
        <v>46018047</v>
      </c>
      <c r="E856" t="s">
        <v>86</v>
      </c>
      <c r="F856" t="s">
        <v>637</v>
      </c>
      <c r="G856" t="s">
        <v>638</v>
      </c>
      <c r="H856">
        <v>6</v>
      </c>
      <c r="I856">
        <v>6</v>
      </c>
      <c r="J856" t="str">
        <f t="shared" si="13"/>
        <v/>
      </c>
    </row>
    <row r="857" spans="1:10" x14ac:dyDescent="0.25">
      <c r="A857">
        <v>2020</v>
      </c>
      <c r="B857" t="s">
        <v>814</v>
      </c>
      <c r="C857" t="s">
        <v>493</v>
      </c>
      <c r="D857">
        <v>46018047</v>
      </c>
      <c r="E857" t="s">
        <v>86</v>
      </c>
      <c r="F857" t="s">
        <v>634</v>
      </c>
      <c r="G857" t="s">
        <v>635</v>
      </c>
      <c r="H857">
        <v>16</v>
      </c>
      <c r="I857">
        <v>16</v>
      </c>
      <c r="J857" t="str">
        <f t="shared" si="13"/>
        <v/>
      </c>
    </row>
    <row r="858" spans="1:10" x14ac:dyDescent="0.25">
      <c r="A858">
        <v>2020</v>
      </c>
      <c r="B858" t="s">
        <v>814</v>
      </c>
      <c r="C858" t="s">
        <v>493</v>
      </c>
      <c r="D858">
        <v>46018047</v>
      </c>
      <c r="E858" t="s">
        <v>86</v>
      </c>
      <c r="F858" t="s">
        <v>641</v>
      </c>
      <c r="G858" t="s">
        <v>638</v>
      </c>
      <c r="H858">
        <v>2</v>
      </c>
      <c r="I858">
        <v>2</v>
      </c>
      <c r="J858" t="str">
        <f t="shared" si="13"/>
        <v/>
      </c>
    </row>
    <row r="859" spans="1:10" x14ac:dyDescent="0.25">
      <c r="A859">
        <v>2020</v>
      </c>
      <c r="B859" t="s">
        <v>814</v>
      </c>
      <c r="C859" t="s">
        <v>494</v>
      </c>
      <c r="D859">
        <v>46020078</v>
      </c>
      <c r="E859" t="s">
        <v>495</v>
      </c>
      <c r="F859" t="s">
        <v>641</v>
      </c>
      <c r="G859" t="s">
        <v>638</v>
      </c>
      <c r="H859">
        <v>8</v>
      </c>
      <c r="I859">
        <v>8</v>
      </c>
      <c r="J859" t="str">
        <f t="shared" si="13"/>
        <v/>
      </c>
    </row>
    <row r="860" spans="1:10" x14ac:dyDescent="0.25">
      <c r="A860">
        <v>2020</v>
      </c>
      <c r="B860" t="s">
        <v>814</v>
      </c>
      <c r="C860" t="s">
        <v>494</v>
      </c>
      <c r="D860">
        <v>46022245</v>
      </c>
      <c r="E860" t="s">
        <v>496</v>
      </c>
      <c r="F860" t="s">
        <v>637</v>
      </c>
      <c r="G860" t="s">
        <v>638</v>
      </c>
      <c r="H860">
        <v>6</v>
      </c>
      <c r="I860">
        <v>6</v>
      </c>
      <c r="J860" t="str">
        <f t="shared" si="13"/>
        <v/>
      </c>
    </row>
    <row r="861" spans="1:10" x14ac:dyDescent="0.25">
      <c r="A861">
        <v>2020</v>
      </c>
      <c r="B861" t="s">
        <v>814</v>
      </c>
      <c r="C861" t="s">
        <v>494</v>
      </c>
      <c r="D861">
        <v>46022245</v>
      </c>
      <c r="E861" t="s">
        <v>496</v>
      </c>
      <c r="F861" t="s">
        <v>634</v>
      </c>
      <c r="G861" t="s">
        <v>635</v>
      </c>
      <c r="H861">
        <v>25</v>
      </c>
      <c r="I861">
        <v>25</v>
      </c>
      <c r="J861" t="str">
        <f t="shared" si="13"/>
        <v/>
      </c>
    </row>
    <row r="862" spans="1:10" x14ac:dyDescent="0.25">
      <c r="A862">
        <v>2020</v>
      </c>
      <c r="B862" t="s">
        <v>814</v>
      </c>
      <c r="C862" t="s">
        <v>494</v>
      </c>
      <c r="D862">
        <v>46022245</v>
      </c>
      <c r="E862" t="s">
        <v>496</v>
      </c>
      <c r="F862" t="s">
        <v>641</v>
      </c>
      <c r="G862" t="s">
        <v>638</v>
      </c>
      <c r="H862">
        <v>10</v>
      </c>
      <c r="I862">
        <v>10</v>
      </c>
      <c r="J862" t="str">
        <f t="shared" si="13"/>
        <v/>
      </c>
    </row>
    <row r="863" spans="1:10" x14ac:dyDescent="0.25">
      <c r="A863">
        <v>2020</v>
      </c>
      <c r="B863" t="s">
        <v>814</v>
      </c>
      <c r="C863" t="s">
        <v>494</v>
      </c>
      <c r="D863">
        <v>46031301</v>
      </c>
      <c r="E863" t="s">
        <v>499</v>
      </c>
      <c r="F863" t="s">
        <v>634</v>
      </c>
      <c r="G863" t="s">
        <v>635</v>
      </c>
      <c r="H863">
        <v>4</v>
      </c>
      <c r="I863">
        <v>4</v>
      </c>
      <c r="J863" t="str">
        <f t="shared" si="13"/>
        <v/>
      </c>
    </row>
    <row r="864" spans="1:10" x14ac:dyDescent="0.25">
      <c r="A864">
        <v>2020</v>
      </c>
      <c r="B864" t="s">
        <v>814</v>
      </c>
      <c r="C864" t="s">
        <v>494</v>
      </c>
      <c r="D864">
        <v>46031301</v>
      </c>
      <c r="E864" t="s">
        <v>499</v>
      </c>
      <c r="F864" t="s">
        <v>648</v>
      </c>
      <c r="G864" t="s">
        <v>635</v>
      </c>
      <c r="H864">
        <v>3</v>
      </c>
      <c r="I864">
        <v>3</v>
      </c>
      <c r="J864" t="str">
        <f t="shared" si="13"/>
        <v/>
      </c>
    </row>
    <row r="865" spans="1:10" x14ac:dyDescent="0.25">
      <c r="A865">
        <v>2020</v>
      </c>
      <c r="B865" t="s">
        <v>814</v>
      </c>
      <c r="C865" t="s">
        <v>500</v>
      </c>
      <c r="D865">
        <v>46024229</v>
      </c>
      <c r="E865" t="s">
        <v>501</v>
      </c>
      <c r="F865" t="s">
        <v>637</v>
      </c>
      <c r="G865" t="s">
        <v>638</v>
      </c>
      <c r="H865">
        <v>3</v>
      </c>
      <c r="I865">
        <v>3</v>
      </c>
      <c r="J865" t="str">
        <f t="shared" si="13"/>
        <v/>
      </c>
    </row>
    <row r="866" spans="1:10" x14ac:dyDescent="0.25">
      <c r="A866">
        <v>2020</v>
      </c>
      <c r="B866" t="s">
        <v>814</v>
      </c>
      <c r="C866" t="s">
        <v>500</v>
      </c>
      <c r="D866">
        <v>46024229</v>
      </c>
      <c r="E866" t="s">
        <v>501</v>
      </c>
      <c r="F866" t="s">
        <v>634</v>
      </c>
      <c r="G866" t="s">
        <v>635</v>
      </c>
      <c r="H866">
        <v>13</v>
      </c>
      <c r="I866">
        <v>13</v>
      </c>
      <c r="J866" t="str">
        <f t="shared" si="13"/>
        <v/>
      </c>
    </row>
    <row r="867" spans="1:10" x14ac:dyDescent="0.25">
      <c r="A867">
        <v>2020</v>
      </c>
      <c r="B867" t="s">
        <v>814</v>
      </c>
      <c r="C867" t="s">
        <v>500</v>
      </c>
      <c r="D867">
        <v>46024229</v>
      </c>
      <c r="E867" t="s">
        <v>501</v>
      </c>
      <c r="F867" t="s">
        <v>641</v>
      </c>
      <c r="G867" t="s">
        <v>638</v>
      </c>
      <c r="H867">
        <v>12</v>
      </c>
      <c r="I867">
        <v>12</v>
      </c>
      <c r="J867" t="str">
        <f t="shared" si="13"/>
        <v/>
      </c>
    </row>
    <row r="868" spans="1:10" x14ac:dyDescent="0.25">
      <c r="A868">
        <v>2020</v>
      </c>
      <c r="B868" t="s">
        <v>814</v>
      </c>
      <c r="C868" t="s">
        <v>502</v>
      </c>
      <c r="D868">
        <v>46022543</v>
      </c>
      <c r="E868" t="s">
        <v>503</v>
      </c>
      <c r="F868" t="s">
        <v>637</v>
      </c>
      <c r="G868" t="s">
        <v>638</v>
      </c>
      <c r="H868">
        <v>6</v>
      </c>
      <c r="I868">
        <v>6</v>
      </c>
      <c r="J868" t="str">
        <f t="shared" si="13"/>
        <v/>
      </c>
    </row>
    <row r="869" spans="1:10" x14ac:dyDescent="0.25">
      <c r="A869">
        <v>2020</v>
      </c>
      <c r="B869" t="s">
        <v>814</v>
      </c>
      <c r="C869" t="s">
        <v>502</v>
      </c>
      <c r="D869">
        <v>46022543</v>
      </c>
      <c r="E869" t="s">
        <v>503</v>
      </c>
      <c r="F869" t="s">
        <v>634</v>
      </c>
      <c r="G869" t="s">
        <v>635</v>
      </c>
      <c r="H869">
        <v>27</v>
      </c>
      <c r="I869">
        <v>27</v>
      </c>
      <c r="J869" t="str">
        <f t="shared" si="13"/>
        <v/>
      </c>
    </row>
    <row r="870" spans="1:10" x14ac:dyDescent="0.25">
      <c r="A870">
        <v>2020</v>
      </c>
      <c r="B870" t="s">
        <v>814</v>
      </c>
      <c r="C870" t="s">
        <v>502</v>
      </c>
      <c r="D870">
        <v>46022543</v>
      </c>
      <c r="E870" t="s">
        <v>503</v>
      </c>
      <c r="F870" t="s">
        <v>641</v>
      </c>
      <c r="G870" t="s">
        <v>638</v>
      </c>
      <c r="H870">
        <v>13</v>
      </c>
      <c r="I870">
        <v>13</v>
      </c>
      <c r="J870" t="str">
        <f t="shared" si="13"/>
        <v/>
      </c>
    </row>
    <row r="871" spans="1:10" x14ac:dyDescent="0.25">
      <c r="A871">
        <v>2020</v>
      </c>
      <c r="B871" t="s">
        <v>814</v>
      </c>
      <c r="C871" t="s">
        <v>504</v>
      </c>
      <c r="D871">
        <v>46022166</v>
      </c>
      <c r="E871" t="s">
        <v>505</v>
      </c>
      <c r="F871" t="s">
        <v>634</v>
      </c>
      <c r="G871" t="s">
        <v>635</v>
      </c>
      <c r="H871">
        <v>4</v>
      </c>
      <c r="I871">
        <v>4</v>
      </c>
      <c r="J871" t="str">
        <f t="shared" si="13"/>
        <v/>
      </c>
    </row>
    <row r="872" spans="1:10" x14ac:dyDescent="0.25">
      <c r="A872">
        <v>2020</v>
      </c>
      <c r="B872" t="s">
        <v>814</v>
      </c>
      <c r="C872" t="s">
        <v>506</v>
      </c>
      <c r="D872">
        <v>46023948</v>
      </c>
      <c r="E872" t="s">
        <v>507</v>
      </c>
      <c r="F872" t="s">
        <v>637</v>
      </c>
      <c r="G872" t="s">
        <v>638</v>
      </c>
      <c r="H872">
        <v>4</v>
      </c>
      <c r="I872">
        <v>4</v>
      </c>
      <c r="J872" t="str">
        <f t="shared" si="13"/>
        <v/>
      </c>
    </row>
    <row r="873" spans="1:10" x14ac:dyDescent="0.25">
      <c r="A873">
        <v>2020</v>
      </c>
      <c r="B873" t="s">
        <v>814</v>
      </c>
      <c r="C873" t="s">
        <v>506</v>
      </c>
      <c r="D873">
        <v>46023948</v>
      </c>
      <c r="E873" t="s">
        <v>507</v>
      </c>
      <c r="F873" t="s">
        <v>634</v>
      </c>
      <c r="G873" t="s">
        <v>635</v>
      </c>
      <c r="H873">
        <v>14</v>
      </c>
      <c r="I873">
        <v>14</v>
      </c>
      <c r="J873" t="str">
        <f t="shared" si="13"/>
        <v/>
      </c>
    </row>
    <row r="874" spans="1:10" x14ac:dyDescent="0.25">
      <c r="A874">
        <v>2020</v>
      </c>
      <c r="B874" t="s">
        <v>814</v>
      </c>
      <c r="C874" t="s">
        <v>506</v>
      </c>
      <c r="D874">
        <v>46023948</v>
      </c>
      <c r="E874" t="s">
        <v>507</v>
      </c>
      <c r="F874" t="s">
        <v>641</v>
      </c>
      <c r="G874" t="s">
        <v>638</v>
      </c>
      <c r="H874">
        <v>2</v>
      </c>
      <c r="I874">
        <v>2</v>
      </c>
      <c r="J874" t="str">
        <f t="shared" si="13"/>
        <v/>
      </c>
    </row>
    <row r="875" spans="1:10" x14ac:dyDescent="0.25">
      <c r="A875">
        <v>2020</v>
      </c>
      <c r="B875" t="s">
        <v>814</v>
      </c>
      <c r="C875" t="s">
        <v>513</v>
      </c>
      <c r="D875">
        <v>46023894</v>
      </c>
      <c r="E875" t="s">
        <v>514</v>
      </c>
      <c r="F875" t="s">
        <v>637</v>
      </c>
      <c r="G875" t="s">
        <v>638</v>
      </c>
      <c r="H875">
        <v>4</v>
      </c>
      <c r="I875">
        <v>4</v>
      </c>
      <c r="J875" t="str">
        <f t="shared" si="13"/>
        <v/>
      </c>
    </row>
    <row r="876" spans="1:10" x14ac:dyDescent="0.25">
      <c r="A876">
        <v>2020</v>
      </c>
      <c r="B876" t="s">
        <v>814</v>
      </c>
      <c r="C876" t="s">
        <v>513</v>
      </c>
      <c r="D876">
        <v>46023894</v>
      </c>
      <c r="E876" t="s">
        <v>514</v>
      </c>
      <c r="F876" t="s">
        <v>634</v>
      </c>
      <c r="G876" t="s">
        <v>635</v>
      </c>
      <c r="H876">
        <v>12</v>
      </c>
      <c r="I876">
        <v>12</v>
      </c>
      <c r="J876" t="str">
        <f t="shared" si="13"/>
        <v/>
      </c>
    </row>
    <row r="877" spans="1:10" x14ac:dyDescent="0.25">
      <c r="A877">
        <v>2020</v>
      </c>
      <c r="B877" t="s">
        <v>814</v>
      </c>
      <c r="C877" t="s">
        <v>513</v>
      </c>
      <c r="D877">
        <v>46023894</v>
      </c>
      <c r="E877" t="s">
        <v>514</v>
      </c>
      <c r="F877" t="s">
        <v>641</v>
      </c>
      <c r="G877" t="s">
        <v>638</v>
      </c>
      <c r="H877">
        <v>2</v>
      </c>
      <c r="I877">
        <v>2</v>
      </c>
      <c r="J877" t="str">
        <f t="shared" si="13"/>
        <v/>
      </c>
    </row>
    <row r="878" spans="1:10" x14ac:dyDescent="0.25">
      <c r="A878">
        <v>2020</v>
      </c>
      <c r="B878" t="s">
        <v>814</v>
      </c>
      <c r="C878" t="s">
        <v>508</v>
      </c>
      <c r="D878">
        <v>46020315</v>
      </c>
      <c r="E878" t="s">
        <v>509</v>
      </c>
      <c r="F878" t="s">
        <v>637</v>
      </c>
      <c r="G878" t="s">
        <v>638</v>
      </c>
      <c r="H878">
        <v>5</v>
      </c>
      <c r="I878">
        <v>5</v>
      </c>
      <c r="J878" t="str">
        <f t="shared" si="13"/>
        <v/>
      </c>
    </row>
    <row r="879" spans="1:10" x14ac:dyDescent="0.25">
      <c r="A879">
        <v>2020</v>
      </c>
      <c r="B879" t="s">
        <v>814</v>
      </c>
      <c r="C879" t="s">
        <v>508</v>
      </c>
      <c r="D879">
        <v>46020315</v>
      </c>
      <c r="E879" t="s">
        <v>509</v>
      </c>
      <c r="F879" t="s">
        <v>634</v>
      </c>
      <c r="G879" t="s">
        <v>635</v>
      </c>
      <c r="H879">
        <v>24</v>
      </c>
      <c r="I879">
        <v>24</v>
      </c>
      <c r="J879" t="str">
        <f t="shared" si="13"/>
        <v/>
      </c>
    </row>
    <row r="880" spans="1:10" x14ac:dyDescent="0.25">
      <c r="A880">
        <v>2020</v>
      </c>
      <c r="B880" t="s">
        <v>814</v>
      </c>
      <c r="C880" t="s">
        <v>508</v>
      </c>
      <c r="D880">
        <v>46020315</v>
      </c>
      <c r="E880" t="s">
        <v>509</v>
      </c>
      <c r="F880" t="s">
        <v>641</v>
      </c>
      <c r="G880" t="s">
        <v>638</v>
      </c>
      <c r="H880">
        <v>6</v>
      </c>
      <c r="I880">
        <v>6</v>
      </c>
      <c r="J880" t="str">
        <f t="shared" si="13"/>
        <v/>
      </c>
    </row>
    <row r="881" spans="1:10" x14ac:dyDescent="0.25">
      <c r="A881">
        <v>2020</v>
      </c>
      <c r="B881" t="s">
        <v>814</v>
      </c>
      <c r="C881" t="s">
        <v>515</v>
      </c>
      <c r="D881">
        <v>46015538</v>
      </c>
      <c r="E881" t="s">
        <v>516</v>
      </c>
      <c r="F881" t="s">
        <v>641</v>
      </c>
      <c r="G881" t="s">
        <v>638</v>
      </c>
      <c r="H881">
        <v>24</v>
      </c>
      <c r="I881">
        <v>24</v>
      </c>
      <c r="J881" t="str">
        <f t="shared" si="13"/>
        <v/>
      </c>
    </row>
    <row r="882" spans="1:10" x14ac:dyDescent="0.25">
      <c r="A882">
        <v>2020</v>
      </c>
      <c r="B882" t="s">
        <v>814</v>
      </c>
      <c r="C882" t="s">
        <v>515</v>
      </c>
      <c r="D882">
        <v>46019684</v>
      </c>
      <c r="E882" t="s">
        <v>517</v>
      </c>
      <c r="F882" t="s">
        <v>637</v>
      </c>
      <c r="G882" t="s">
        <v>638</v>
      </c>
      <c r="H882">
        <v>4</v>
      </c>
      <c r="I882">
        <v>4</v>
      </c>
      <c r="J882" t="str">
        <f t="shared" si="13"/>
        <v/>
      </c>
    </row>
    <row r="883" spans="1:10" x14ac:dyDescent="0.25">
      <c r="A883">
        <v>2020</v>
      </c>
      <c r="B883" t="s">
        <v>814</v>
      </c>
      <c r="C883" t="s">
        <v>515</v>
      </c>
      <c r="D883">
        <v>46019684</v>
      </c>
      <c r="E883" t="s">
        <v>517</v>
      </c>
      <c r="F883" t="s">
        <v>634</v>
      </c>
      <c r="G883" t="s">
        <v>635</v>
      </c>
      <c r="H883">
        <v>11</v>
      </c>
      <c r="I883">
        <v>11</v>
      </c>
      <c r="J883" t="str">
        <f t="shared" si="13"/>
        <v/>
      </c>
    </row>
    <row r="884" spans="1:10" x14ac:dyDescent="0.25">
      <c r="A884">
        <v>2020</v>
      </c>
      <c r="B884" t="s">
        <v>814</v>
      </c>
      <c r="C884" t="s">
        <v>515</v>
      </c>
      <c r="D884">
        <v>46022634</v>
      </c>
      <c r="E884" t="s">
        <v>518</v>
      </c>
      <c r="F884" t="s">
        <v>637</v>
      </c>
      <c r="G884" t="s">
        <v>638</v>
      </c>
      <c r="H884">
        <v>4</v>
      </c>
      <c r="I884">
        <v>4</v>
      </c>
      <c r="J884" t="str">
        <f t="shared" si="13"/>
        <v/>
      </c>
    </row>
    <row r="885" spans="1:10" x14ac:dyDescent="0.25">
      <c r="A885">
        <v>2020</v>
      </c>
      <c r="B885" t="s">
        <v>814</v>
      </c>
      <c r="C885" t="s">
        <v>515</v>
      </c>
      <c r="D885">
        <v>46022634</v>
      </c>
      <c r="E885" t="s">
        <v>518</v>
      </c>
      <c r="F885" t="s">
        <v>634</v>
      </c>
      <c r="G885" t="s">
        <v>635</v>
      </c>
      <c r="H885">
        <v>14</v>
      </c>
      <c r="I885">
        <v>14</v>
      </c>
      <c r="J885" t="str">
        <f t="shared" si="13"/>
        <v/>
      </c>
    </row>
    <row r="886" spans="1:10" x14ac:dyDescent="0.25">
      <c r="A886">
        <v>2020</v>
      </c>
      <c r="B886" t="s">
        <v>814</v>
      </c>
      <c r="C886" t="s">
        <v>515</v>
      </c>
      <c r="D886">
        <v>46022634</v>
      </c>
      <c r="E886" t="s">
        <v>518</v>
      </c>
      <c r="F886" t="s">
        <v>641</v>
      </c>
      <c r="G886" t="s">
        <v>638</v>
      </c>
      <c r="H886">
        <v>2</v>
      </c>
      <c r="I886">
        <v>2</v>
      </c>
      <c r="J886" t="str">
        <f t="shared" si="13"/>
        <v/>
      </c>
    </row>
    <row r="887" spans="1:10" x14ac:dyDescent="0.25">
      <c r="A887">
        <v>2020</v>
      </c>
      <c r="B887" t="s">
        <v>814</v>
      </c>
      <c r="C887" t="s">
        <v>519</v>
      </c>
      <c r="D887">
        <v>46022671</v>
      </c>
      <c r="E887" t="s">
        <v>520</v>
      </c>
      <c r="F887" t="s">
        <v>637</v>
      </c>
      <c r="G887" t="s">
        <v>638</v>
      </c>
      <c r="H887">
        <v>4</v>
      </c>
      <c r="I887">
        <v>4</v>
      </c>
      <c r="J887" t="str">
        <f t="shared" si="13"/>
        <v/>
      </c>
    </row>
    <row r="888" spans="1:10" x14ac:dyDescent="0.25">
      <c r="A888">
        <v>2020</v>
      </c>
      <c r="B888" t="s">
        <v>814</v>
      </c>
      <c r="C888" t="s">
        <v>519</v>
      </c>
      <c r="D888">
        <v>46022671</v>
      </c>
      <c r="E888" t="s">
        <v>520</v>
      </c>
      <c r="F888" t="s">
        <v>634</v>
      </c>
      <c r="G888" t="s">
        <v>635</v>
      </c>
      <c r="H888">
        <v>14</v>
      </c>
      <c r="I888">
        <v>14</v>
      </c>
      <c r="J888" t="str">
        <f t="shared" si="13"/>
        <v/>
      </c>
    </row>
    <row r="889" spans="1:10" x14ac:dyDescent="0.25">
      <c r="A889">
        <v>2020</v>
      </c>
      <c r="B889" t="s">
        <v>814</v>
      </c>
      <c r="C889" t="s">
        <v>519</v>
      </c>
      <c r="D889">
        <v>46022671</v>
      </c>
      <c r="E889" t="s">
        <v>520</v>
      </c>
      <c r="F889" t="s">
        <v>641</v>
      </c>
      <c r="G889" t="s">
        <v>638</v>
      </c>
      <c r="H889">
        <v>2</v>
      </c>
      <c r="I889">
        <v>2</v>
      </c>
      <c r="J889" t="str">
        <f t="shared" si="13"/>
        <v/>
      </c>
    </row>
    <row r="890" spans="1:10" x14ac:dyDescent="0.25">
      <c r="A890">
        <v>2020</v>
      </c>
      <c r="B890" t="s">
        <v>814</v>
      </c>
      <c r="C890" t="s">
        <v>521</v>
      </c>
      <c r="D890">
        <v>46007189</v>
      </c>
      <c r="E890" t="s">
        <v>522</v>
      </c>
      <c r="F890" t="s">
        <v>637</v>
      </c>
      <c r="G890" t="s">
        <v>638</v>
      </c>
      <c r="H890">
        <v>4</v>
      </c>
      <c r="I890">
        <v>4</v>
      </c>
      <c r="J890" t="str">
        <f t="shared" si="13"/>
        <v/>
      </c>
    </row>
    <row r="891" spans="1:10" x14ac:dyDescent="0.25">
      <c r="A891">
        <v>2020</v>
      </c>
      <c r="B891" t="s">
        <v>814</v>
      </c>
      <c r="C891" t="s">
        <v>521</v>
      </c>
      <c r="D891">
        <v>46007189</v>
      </c>
      <c r="E891" t="s">
        <v>522</v>
      </c>
      <c r="F891" t="s">
        <v>634</v>
      </c>
      <c r="G891" t="s">
        <v>635</v>
      </c>
      <c r="H891">
        <v>18</v>
      </c>
      <c r="I891">
        <v>18</v>
      </c>
      <c r="J891" t="str">
        <f t="shared" si="13"/>
        <v/>
      </c>
    </row>
    <row r="892" spans="1:10" x14ac:dyDescent="0.25">
      <c r="A892">
        <v>2020</v>
      </c>
      <c r="B892" t="s">
        <v>814</v>
      </c>
      <c r="C892" t="s">
        <v>521</v>
      </c>
      <c r="D892">
        <v>46007189</v>
      </c>
      <c r="E892" t="s">
        <v>522</v>
      </c>
      <c r="F892" t="s">
        <v>641</v>
      </c>
      <c r="G892" t="s">
        <v>638</v>
      </c>
      <c r="H892">
        <v>10</v>
      </c>
      <c r="I892">
        <v>10</v>
      </c>
      <c r="J892" t="str">
        <f t="shared" si="13"/>
        <v/>
      </c>
    </row>
    <row r="893" spans="1:10" x14ac:dyDescent="0.25">
      <c r="A893">
        <v>2020</v>
      </c>
      <c r="B893" t="s">
        <v>814</v>
      </c>
      <c r="C893" t="s">
        <v>521</v>
      </c>
      <c r="D893">
        <v>46007190</v>
      </c>
      <c r="E893" t="s">
        <v>227</v>
      </c>
      <c r="F893" t="s">
        <v>637</v>
      </c>
      <c r="G893" t="s">
        <v>638</v>
      </c>
      <c r="H893">
        <v>6</v>
      </c>
      <c r="I893">
        <v>6</v>
      </c>
      <c r="J893" t="str">
        <f t="shared" si="13"/>
        <v/>
      </c>
    </row>
    <row r="894" spans="1:10" x14ac:dyDescent="0.25">
      <c r="A894">
        <v>2020</v>
      </c>
      <c r="B894" t="s">
        <v>814</v>
      </c>
      <c r="C894" t="s">
        <v>521</v>
      </c>
      <c r="D894">
        <v>46007190</v>
      </c>
      <c r="E894" t="s">
        <v>227</v>
      </c>
      <c r="F894" t="s">
        <v>634</v>
      </c>
      <c r="G894" t="s">
        <v>635</v>
      </c>
      <c r="H894">
        <v>17</v>
      </c>
      <c r="I894">
        <v>17</v>
      </c>
      <c r="J894" t="str">
        <f t="shared" si="13"/>
        <v/>
      </c>
    </row>
    <row r="895" spans="1:10" x14ac:dyDescent="0.25">
      <c r="A895">
        <v>2020</v>
      </c>
      <c r="B895" t="s">
        <v>814</v>
      </c>
      <c r="C895" t="s">
        <v>521</v>
      </c>
      <c r="D895">
        <v>46007190</v>
      </c>
      <c r="E895" t="s">
        <v>227</v>
      </c>
      <c r="F895" t="s">
        <v>641</v>
      </c>
      <c r="G895" t="s">
        <v>638</v>
      </c>
      <c r="H895">
        <v>10</v>
      </c>
      <c r="I895">
        <v>10</v>
      </c>
      <c r="J895" t="str">
        <f t="shared" si="13"/>
        <v/>
      </c>
    </row>
    <row r="896" spans="1:10" x14ac:dyDescent="0.25">
      <c r="A896">
        <v>2020</v>
      </c>
      <c r="B896" t="s">
        <v>814</v>
      </c>
      <c r="C896" t="s">
        <v>525</v>
      </c>
      <c r="D896">
        <v>46020327</v>
      </c>
      <c r="E896" t="s">
        <v>526</v>
      </c>
      <c r="F896" t="s">
        <v>637</v>
      </c>
      <c r="G896" t="s">
        <v>638</v>
      </c>
      <c r="H896">
        <v>4</v>
      </c>
      <c r="I896">
        <v>4</v>
      </c>
      <c r="J896" t="str">
        <f t="shared" si="13"/>
        <v/>
      </c>
    </row>
    <row r="897" spans="1:10" x14ac:dyDescent="0.25">
      <c r="A897">
        <v>2020</v>
      </c>
      <c r="B897" t="s">
        <v>814</v>
      </c>
      <c r="C897" t="s">
        <v>525</v>
      </c>
      <c r="D897">
        <v>46020327</v>
      </c>
      <c r="E897" t="s">
        <v>526</v>
      </c>
      <c r="F897" t="s">
        <v>634</v>
      </c>
      <c r="G897" t="s">
        <v>635</v>
      </c>
      <c r="H897">
        <v>16</v>
      </c>
      <c r="I897">
        <v>16</v>
      </c>
      <c r="J897" t="str">
        <f t="shared" si="13"/>
        <v/>
      </c>
    </row>
    <row r="898" spans="1:10" x14ac:dyDescent="0.25">
      <c r="A898">
        <v>2020</v>
      </c>
      <c r="B898" t="s">
        <v>814</v>
      </c>
      <c r="C898" t="s">
        <v>525</v>
      </c>
      <c r="D898">
        <v>46020327</v>
      </c>
      <c r="E898" t="s">
        <v>526</v>
      </c>
      <c r="F898" t="s">
        <v>641</v>
      </c>
      <c r="G898" t="s">
        <v>638</v>
      </c>
      <c r="H898">
        <v>2</v>
      </c>
      <c r="I898">
        <v>2</v>
      </c>
      <c r="J898" t="str">
        <f t="shared" si="13"/>
        <v/>
      </c>
    </row>
    <row r="899" spans="1:10" x14ac:dyDescent="0.25">
      <c r="A899">
        <v>2020</v>
      </c>
      <c r="B899" t="s">
        <v>814</v>
      </c>
      <c r="C899" t="s">
        <v>525</v>
      </c>
      <c r="D899">
        <v>46024990</v>
      </c>
      <c r="E899" t="s">
        <v>527</v>
      </c>
      <c r="F899" t="s">
        <v>637</v>
      </c>
      <c r="G899" t="s">
        <v>638</v>
      </c>
      <c r="H899">
        <v>4</v>
      </c>
      <c r="I899">
        <v>4</v>
      </c>
      <c r="J899" t="str">
        <f t="shared" ref="J899:J962" si="14">IF(H899=I899,"","warning")</f>
        <v/>
      </c>
    </row>
    <row r="900" spans="1:10" x14ac:dyDescent="0.25">
      <c r="A900">
        <v>2020</v>
      </c>
      <c r="B900" t="s">
        <v>814</v>
      </c>
      <c r="C900" t="s">
        <v>525</v>
      </c>
      <c r="D900">
        <v>46024990</v>
      </c>
      <c r="E900" t="s">
        <v>527</v>
      </c>
      <c r="F900" t="s">
        <v>634</v>
      </c>
      <c r="G900" t="s">
        <v>635</v>
      </c>
      <c r="H900">
        <v>16</v>
      </c>
      <c r="I900">
        <v>16</v>
      </c>
      <c r="J900" t="str">
        <f t="shared" si="14"/>
        <v/>
      </c>
    </row>
    <row r="901" spans="1:10" x14ac:dyDescent="0.25">
      <c r="A901">
        <v>2020</v>
      </c>
      <c r="B901" t="s">
        <v>814</v>
      </c>
      <c r="C901" t="s">
        <v>525</v>
      </c>
      <c r="D901">
        <v>46024990</v>
      </c>
      <c r="E901" t="s">
        <v>527</v>
      </c>
      <c r="F901" t="s">
        <v>641</v>
      </c>
      <c r="G901" t="s">
        <v>638</v>
      </c>
      <c r="H901">
        <v>4</v>
      </c>
      <c r="I901">
        <v>4</v>
      </c>
      <c r="J901" t="str">
        <f t="shared" si="14"/>
        <v/>
      </c>
    </row>
    <row r="902" spans="1:10" x14ac:dyDescent="0.25">
      <c r="A902">
        <v>2020</v>
      </c>
      <c r="B902" t="s">
        <v>814</v>
      </c>
      <c r="C902" t="s">
        <v>820</v>
      </c>
      <c r="D902">
        <v>46007542</v>
      </c>
      <c r="E902" t="s">
        <v>510</v>
      </c>
      <c r="F902" t="s">
        <v>637</v>
      </c>
      <c r="G902" t="s">
        <v>638</v>
      </c>
      <c r="H902">
        <v>4</v>
      </c>
      <c r="I902">
        <v>4</v>
      </c>
      <c r="J902" t="str">
        <f t="shared" si="14"/>
        <v/>
      </c>
    </row>
    <row r="903" spans="1:10" x14ac:dyDescent="0.25">
      <c r="A903">
        <v>2020</v>
      </c>
      <c r="B903" t="s">
        <v>814</v>
      </c>
      <c r="C903" t="s">
        <v>820</v>
      </c>
      <c r="D903">
        <v>46007542</v>
      </c>
      <c r="E903" t="s">
        <v>510</v>
      </c>
      <c r="F903" t="s">
        <v>634</v>
      </c>
      <c r="G903" t="s">
        <v>635</v>
      </c>
      <c r="H903">
        <v>10</v>
      </c>
      <c r="I903">
        <v>10</v>
      </c>
      <c r="J903" t="str">
        <f t="shared" si="14"/>
        <v/>
      </c>
    </row>
    <row r="904" spans="1:10" x14ac:dyDescent="0.25">
      <c r="A904">
        <v>2020</v>
      </c>
      <c r="B904" t="s">
        <v>814</v>
      </c>
      <c r="C904" t="s">
        <v>820</v>
      </c>
      <c r="D904">
        <v>46007542</v>
      </c>
      <c r="E904" t="s">
        <v>510</v>
      </c>
      <c r="F904" t="s">
        <v>641</v>
      </c>
      <c r="G904" t="s">
        <v>638</v>
      </c>
      <c r="H904">
        <v>18</v>
      </c>
      <c r="I904">
        <v>18</v>
      </c>
      <c r="J904" t="str">
        <f t="shared" si="14"/>
        <v/>
      </c>
    </row>
    <row r="905" spans="1:10" x14ac:dyDescent="0.25">
      <c r="A905">
        <v>2020</v>
      </c>
      <c r="B905" t="s">
        <v>814</v>
      </c>
      <c r="C905" t="s">
        <v>820</v>
      </c>
      <c r="D905">
        <v>46007554</v>
      </c>
      <c r="E905" t="s">
        <v>11</v>
      </c>
      <c r="F905" t="s">
        <v>637</v>
      </c>
      <c r="G905" t="s">
        <v>638</v>
      </c>
      <c r="H905">
        <v>5</v>
      </c>
      <c r="I905">
        <v>5</v>
      </c>
      <c r="J905" t="str">
        <f t="shared" si="14"/>
        <v/>
      </c>
    </row>
    <row r="906" spans="1:10" x14ac:dyDescent="0.25">
      <c r="A906">
        <v>2020</v>
      </c>
      <c r="B906" t="s">
        <v>814</v>
      </c>
      <c r="C906" t="s">
        <v>820</v>
      </c>
      <c r="D906">
        <v>46007554</v>
      </c>
      <c r="E906" t="s">
        <v>11</v>
      </c>
      <c r="F906" t="s">
        <v>634</v>
      </c>
      <c r="G906" t="s">
        <v>635</v>
      </c>
      <c r="H906">
        <v>20</v>
      </c>
      <c r="I906">
        <v>20</v>
      </c>
      <c r="J906" t="str">
        <f t="shared" si="14"/>
        <v/>
      </c>
    </row>
    <row r="907" spans="1:10" x14ac:dyDescent="0.25">
      <c r="A907">
        <v>2020</v>
      </c>
      <c r="B907" t="s">
        <v>814</v>
      </c>
      <c r="C907" t="s">
        <v>820</v>
      </c>
      <c r="D907">
        <v>46007554</v>
      </c>
      <c r="E907" t="s">
        <v>11</v>
      </c>
      <c r="F907" t="s">
        <v>641</v>
      </c>
      <c r="G907" t="s">
        <v>638</v>
      </c>
      <c r="H907">
        <v>37</v>
      </c>
      <c r="I907">
        <v>37</v>
      </c>
      <c r="J907" t="str">
        <f t="shared" si="14"/>
        <v/>
      </c>
    </row>
    <row r="908" spans="1:10" x14ac:dyDescent="0.25">
      <c r="A908">
        <v>2020</v>
      </c>
      <c r="B908" t="s">
        <v>814</v>
      </c>
      <c r="C908" t="s">
        <v>820</v>
      </c>
      <c r="D908">
        <v>46007736</v>
      </c>
      <c r="E908" t="s">
        <v>528</v>
      </c>
      <c r="F908" t="s">
        <v>637</v>
      </c>
      <c r="G908" t="s">
        <v>638</v>
      </c>
      <c r="H908">
        <v>12</v>
      </c>
      <c r="I908">
        <v>12</v>
      </c>
      <c r="J908" t="str">
        <f t="shared" si="14"/>
        <v/>
      </c>
    </row>
    <row r="909" spans="1:10" x14ac:dyDescent="0.25">
      <c r="A909">
        <v>2020</v>
      </c>
      <c r="B909" t="s">
        <v>814</v>
      </c>
      <c r="C909" t="s">
        <v>820</v>
      </c>
      <c r="D909">
        <v>46007736</v>
      </c>
      <c r="E909" t="s">
        <v>528</v>
      </c>
      <c r="F909" t="s">
        <v>637</v>
      </c>
      <c r="G909" t="s">
        <v>640</v>
      </c>
      <c r="H909">
        <v>2</v>
      </c>
      <c r="I909">
        <v>2</v>
      </c>
      <c r="J909" t="str">
        <f t="shared" si="14"/>
        <v/>
      </c>
    </row>
    <row r="910" spans="1:10" x14ac:dyDescent="0.25">
      <c r="A910">
        <v>2020</v>
      </c>
      <c r="B910" t="s">
        <v>814</v>
      </c>
      <c r="C910" t="s">
        <v>820</v>
      </c>
      <c r="D910">
        <v>46007736</v>
      </c>
      <c r="E910" t="s">
        <v>528</v>
      </c>
      <c r="F910" t="s">
        <v>634</v>
      </c>
      <c r="G910" t="s">
        <v>635</v>
      </c>
      <c r="H910">
        <v>21</v>
      </c>
      <c r="I910">
        <v>21</v>
      </c>
      <c r="J910" t="str">
        <f t="shared" si="14"/>
        <v/>
      </c>
    </row>
    <row r="911" spans="1:10" x14ac:dyDescent="0.25">
      <c r="A911">
        <v>2020</v>
      </c>
      <c r="B911" t="s">
        <v>814</v>
      </c>
      <c r="C911" t="s">
        <v>820</v>
      </c>
      <c r="D911">
        <v>46007736</v>
      </c>
      <c r="E911" t="s">
        <v>528</v>
      </c>
      <c r="F911" t="s">
        <v>641</v>
      </c>
      <c r="G911" t="s">
        <v>638</v>
      </c>
      <c r="H911">
        <v>2</v>
      </c>
      <c r="I911">
        <v>2</v>
      </c>
      <c r="J911" t="str">
        <f t="shared" si="14"/>
        <v/>
      </c>
    </row>
    <row r="912" spans="1:10" x14ac:dyDescent="0.25">
      <c r="A912">
        <v>2020</v>
      </c>
      <c r="B912" t="s">
        <v>814</v>
      </c>
      <c r="C912" t="s">
        <v>820</v>
      </c>
      <c r="D912">
        <v>46007748</v>
      </c>
      <c r="E912" t="s">
        <v>511</v>
      </c>
      <c r="F912" t="s">
        <v>637</v>
      </c>
      <c r="G912" t="s">
        <v>638</v>
      </c>
      <c r="H912">
        <v>8</v>
      </c>
      <c r="I912">
        <v>8</v>
      </c>
      <c r="J912" t="str">
        <f t="shared" si="14"/>
        <v/>
      </c>
    </row>
    <row r="913" spans="1:10" x14ac:dyDescent="0.25">
      <c r="A913">
        <v>2020</v>
      </c>
      <c r="B913" t="s">
        <v>814</v>
      </c>
      <c r="C913" t="s">
        <v>820</v>
      </c>
      <c r="D913">
        <v>46007748</v>
      </c>
      <c r="E913" t="s">
        <v>511</v>
      </c>
      <c r="F913" t="s">
        <v>634</v>
      </c>
      <c r="G913" t="s">
        <v>635</v>
      </c>
      <c r="H913">
        <v>27</v>
      </c>
      <c r="I913">
        <v>27</v>
      </c>
      <c r="J913" t="str">
        <f t="shared" si="14"/>
        <v/>
      </c>
    </row>
    <row r="914" spans="1:10" x14ac:dyDescent="0.25">
      <c r="A914">
        <v>2020</v>
      </c>
      <c r="B914" t="s">
        <v>814</v>
      </c>
      <c r="C914" t="s">
        <v>820</v>
      </c>
      <c r="D914">
        <v>46007748</v>
      </c>
      <c r="E914" t="s">
        <v>511</v>
      </c>
      <c r="F914" t="s">
        <v>641</v>
      </c>
      <c r="G914" t="s">
        <v>638</v>
      </c>
      <c r="H914">
        <v>13</v>
      </c>
      <c r="I914">
        <v>13</v>
      </c>
      <c r="J914" t="str">
        <f t="shared" si="14"/>
        <v/>
      </c>
    </row>
    <row r="915" spans="1:10" x14ac:dyDescent="0.25">
      <c r="A915">
        <v>2020</v>
      </c>
      <c r="B915" t="s">
        <v>814</v>
      </c>
      <c r="C915" t="s">
        <v>820</v>
      </c>
      <c r="D915">
        <v>46007761</v>
      </c>
      <c r="E915" t="s">
        <v>821</v>
      </c>
      <c r="F915" t="s">
        <v>648</v>
      </c>
      <c r="G915" t="s">
        <v>635</v>
      </c>
      <c r="H915">
        <v>2</v>
      </c>
      <c r="I915">
        <v>2</v>
      </c>
      <c r="J915" t="str">
        <f t="shared" si="14"/>
        <v/>
      </c>
    </row>
    <row r="916" spans="1:10" x14ac:dyDescent="0.25">
      <c r="A916">
        <v>2020</v>
      </c>
      <c r="B916" t="s">
        <v>814</v>
      </c>
      <c r="C916" t="s">
        <v>820</v>
      </c>
      <c r="D916">
        <v>46019854</v>
      </c>
      <c r="E916" t="s">
        <v>512</v>
      </c>
      <c r="F916" t="s">
        <v>637</v>
      </c>
      <c r="G916" t="s">
        <v>638</v>
      </c>
      <c r="H916">
        <v>4</v>
      </c>
      <c r="I916">
        <v>4</v>
      </c>
      <c r="J916" t="str">
        <f t="shared" si="14"/>
        <v/>
      </c>
    </row>
    <row r="917" spans="1:10" x14ac:dyDescent="0.25">
      <c r="A917">
        <v>2020</v>
      </c>
      <c r="B917" t="s">
        <v>814</v>
      </c>
      <c r="C917" t="s">
        <v>820</v>
      </c>
      <c r="D917">
        <v>46019854</v>
      </c>
      <c r="E917" t="s">
        <v>512</v>
      </c>
      <c r="F917" t="s">
        <v>634</v>
      </c>
      <c r="G917" t="s">
        <v>635</v>
      </c>
      <c r="H917">
        <v>13</v>
      </c>
      <c r="I917">
        <v>13</v>
      </c>
      <c r="J917" t="str">
        <f t="shared" si="14"/>
        <v/>
      </c>
    </row>
    <row r="918" spans="1:10" x14ac:dyDescent="0.25">
      <c r="A918">
        <v>2020</v>
      </c>
      <c r="B918" t="s">
        <v>814</v>
      </c>
      <c r="C918" t="s">
        <v>820</v>
      </c>
      <c r="D918">
        <v>46019854</v>
      </c>
      <c r="E918" t="s">
        <v>512</v>
      </c>
      <c r="F918" t="s">
        <v>641</v>
      </c>
      <c r="G918" t="s">
        <v>638</v>
      </c>
      <c r="H918">
        <v>2</v>
      </c>
      <c r="I918">
        <v>2</v>
      </c>
      <c r="J918" t="str">
        <f t="shared" si="14"/>
        <v/>
      </c>
    </row>
    <row r="919" spans="1:10" x14ac:dyDescent="0.25">
      <c r="A919">
        <v>2020</v>
      </c>
      <c r="B919" t="s">
        <v>814</v>
      </c>
      <c r="C919" t="s">
        <v>820</v>
      </c>
      <c r="D919">
        <v>46023535</v>
      </c>
      <c r="E919" t="s">
        <v>530</v>
      </c>
      <c r="F919" t="s">
        <v>634</v>
      </c>
      <c r="G919" t="s">
        <v>635</v>
      </c>
      <c r="H919">
        <v>8</v>
      </c>
      <c r="I919">
        <v>8</v>
      </c>
      <c r="J919" t="str">
        <f t="shared" si="14"/>
        <v/>
      </c>
    </row>
    <row r="920" spans="1:10" x14ac:dyDescent="0.25">
      <c r="A920">
        <v>2020</v>
      </c>
      <c r="B920" t="s">
        <v>814</v>
      </c>
      <c r="C920" t="s">
        <v>820</v>
      </c>
      <c r="D920">
        <v>46023535</v>
      </c>
      <c r="E920" t="s">
        <v>530</v>
      </c>
      <c r="F920" t="s">
        <v>641</v>
      </c>
      <c r="G920" t="s">
        <v>638</v>
      </c>
      <c r="H920">
        <v>2</v>
      </c>
      <c r="I920">
        <v>2</v>
      </c>
      <c r="J920" t="str">
        <f t="shared" si="14"/>
        <v/>
      </c>
    </row>
    <row r="921" spans="1:10" x14ac:dyDescent="0.25">
      <c r="A921">
        <v>2020</v>
      </c>
      <c r="B921" t="s">
        <v>814</v>
      </c>
      <c r="C921" t="s">
        <v>820</v>
      </c>
      <c r="D921">
        <v>46023535</v>
      </c>
      <c r="E921" t="s">
        <v>530</v>
      </c>
      <c r="F921" t="s">
        <v>648</v>
      </c>
      <c r="G921" t="s">
        <v>635</v>
      </c>
      <c r="H921">
        <v>1</v>
      </c>
      <c r="I921">
        <v>1</v>
      </c>
      <c r="J921" t="str">
        <f t="shared" si="14"/>
        <v/>
      </c>
    </row>
    <row r="922" spans="1:10" x14ac:dyDescent="0.25">
      <c r="A922">
        <v>2020</v>
      </c>
      <c r="B922" t="s">
        <v>814</v>
      </c>
      <c r="C922" t="s">
        <v>532</v>
      </c>
      <c r="D922">
        <v>46029586</v>
      </c>
      <c r="E922" t="s">
        <v>533</v>
      </c>
      <c r="F922" t="s">
        <v>637</v>
      </c>
      <c r="G922" t="s">
        <v>638</v>
      </c>
      <c r="H922">
        <v>5</v>
      </c>
      <c r="I922">
        <v>5</v>
      </c>
      <c r="J922" t="str">
        <f t="shared" si="14"/>
        <v/>
      </c>
    </row>
    <row r="923" spans="1:10" x14ac:dyDescent="0.25">
      <c r="A923">
        <v>2020</v>
      </c>
      <c r="B923" t="s">
        <v>814</v>
      </c>
      <c r="C923" t="s">
        <v>532</v>
      </c>
      <c r="D923">
        <v>46029586</v>
      </c>
      <c r="E923" t="s">
        <v>533</v>
      </c>
      <c r="F923" t="s">
        <v>634</v>
      </c>
      <c r="G923" t="s">
        <v>635</v>
      </c>
      <c r="H923">
        <v>14</v>
      </c>
      <c r="I923">
        <v>14</v>
      </c>
      <c r="J923" t="str">
        <f t="shared" si="14"/>
        <v/>
      </c>
    </row>
    <row r="924" spans="1:10" x14ac:dyDescent="0.25">
      <c r="A924">
        <v>2020</v>
      </c>
      <c r="B924" t="s">
        <v>814</v>
      </c>
      <c r="C924" t="s">
        <v>534</v>
      </c>
      <c r="D924">
        <v>46019003</v>
      </c>
      <c r="E924" t="s">
        <v>535</v>
      </c>
      <c r="F924" t="s">
        <v>637</v>
      </c>
      <c r="G924" t="s">
        <v>638</v>
      </c>
      <c r="H924">
        <v>4</v>
      </c>
      <c r="I924">
        <v>4</v>
      </c>
      <c r="J924" t="str">
        <f t="shared" si="14"/>
        <v/>
      </c>
    </row>
    <row r="925" spans="1:10" x14ac:dyDescent="0.25">
      <c r="A925">
        <v>2020</v>
      </c>
      <c r="B925" t="s">
        <v>814</v>
      </c>
      <c r="C925" t="s">
        <v>534</v>
      </c>
      <c r="D925">
        <v>46019003</v>
      </c>
      <c r="E925" t="s">
        <v>535</v>
      </c>
      <c r="F925" t="s">
        <v>634</v>
      </c>
      <c r="G925" t="s">
        <v>635</v>
      </c>
      <c r="H925">
        <v>15</v>
      </c>
      <c r="I925">
        <v>15</v>
      </c>
      <c r="J925" t="str">
        <f t="shared" si="14"/>
        <v/>
      </c>
    </row>
    <row r="926" spans="1:10" x14ac:dyDescent="0.25">
      <c r="A926">
        <v>2020</v>
      </c>
      <c r="B926" t="s">
        <v>814</v>
      </c>
      <c r="C926" t="s">
        <v>536</v>
      </c>
      <c r="D926">
        <v>46007943</v>
      </c>
      <c r="E926" t="s">
        <v>408</v>
      </c>
      <c r="F926" t="s">
        <v>637</v>
      </c>
      <c r="G926" t="s">
        <v>638</v>
      </c>
      <c r="H926">
        <v>4</v>
      </c>
      <c r="I926">
        <v>4</v>
      </c>
      <c r="J926" t="str">
        <f t="shared" si="14"/>
        <v/>
      </c>
    </row>
    <row r="927" spans="1:10" x14ac:dyDescent="0.25">
      <c r="A927">
        <v>2020</v>
      </c>
      <c r="B927" t="s">
        <v>814</v>
      </c>
      <c r="C927" t="s">
        <v>536</v>
      </c>
      <c r="D927">
        <v>46007943</v>
      </c>
      <c r="E927" t="s">
        <v>408</v>
      </c>
      <c r="F927" t="s">
        <v>637</v>
      </c>
      <c r="G927" t="s">
        <v>640</v>
      </c>
      <c r="H927">
        <v>2</v>
      </c>
      <c r="I927">
        <v>2</v>
      </c>
      <c r="J927" t="str">
        <f t="shared" si="14"/>
        <v/>
      </c>
    </row>
    <row r="928" spans="1:10" x14ac:dyDescent="0.25">
      <c r="A928">
        <v>2020</v>
      </c>
      <c r="B928" t="s">
        <v>814</v>
      </c>
      <c r="C928" t="s">
        <v>536</v>
      </c>
      <c r="D928">
        <v>46007943</v>
      </c>
      <c r="E928" t="s">
        <v>408</v>
      </c>
      <c r="F928" t="s">
        <v>634</v>
      </c>
      <c r="G928" t="s">
        <v>635</v>
      </c>
      <c r="H928">
        <v>13</v>
      </c>
      <c r="I928">
        <v>13</v>
      </c>
      <c r="J928" t="str">
        <f t="shared" si="14"/>
        <v/>
      </c>
    </row>
    <row r="929" spans="1:10" x14ac:dyDescent="0.25">
      <c r="A929">
        <v>2020</v>
      </c>
      <c r="B929" t="s">
        <v>814</v>
      </c>
      <c r="C929" t="s">
        <v>536</v>
      </c>
      <c r="D929">
        <v>46007943</v>
      </c>
      <c r="E929" t="s">
        <v>408</v>
      </c>
      <c r="F929" t="s">
        <v>641</v>
      </c>
      <c r="G929" t="s">
        <v>638</v>
      </c>
      <c r="H929">
        <v>8</v>
      </c>
      <c r="I929">
        <v>8</v>
      </c>
      <c r="J929" t="str">
        <f t="shared" si="14"/>
        <v/>
      </c>
    </row>
    <row r="930" spans="1:10" x14ac:dyDescent="0.25">
      <c r="A930">
        <v>2020</v>
      </c>
      <c r="B930" t="s">
        <v>814</v>
      </c>
      <c r="C930" t="s">
        <v>536</v>
      </c>
      <c r="D930">
        <v>46007955</v>
      </c>
      <c r="E930" t="s">
        <v>86</v>
      </c>
      <c r="F930" t="s">
        <v>637</v>
      </c>
      <c r="G930" t="s">
        <v>638</v>
      </c>
      <c r="H930">
        <v>3</v>
      </c>
      <c r="I930">
        <v>3</v>
      </c>
      <c r="J930" t="str">
        <f t="shared" si="14"/>
        <v/>
      </c>
    </row>
    <row r="931" spans="1:10" x14ac:dyDescent="0.25">
      <c r="A931">
        <v>2020</v>
      </c>
      <c r="B931" t="s">
        <v>814</v>
      </c>
      <c r="C931" t="s">
        <v>536</v>
      </c>
      <c r="D931">
        <v>46007955</v>
      </c>
      <c r="E931" t="s">
        <v>86</v>
      </c>
      <c r="F931" t="s">
        <v>634</v>
      </c>
      <c r="G931" t="s">
        <v>635</v>
      </c>
      <c r="H931">
        <v>12</v>
      </c>
      <c r="I931">
        <v>12</v>
      </c>
      <c r="J931" t="str">
        <f t="shared" si="14"/>
        <v/>
      </c>
    </row>
    <row r="932" spans="1:10" x14ac:dyDescent="0.25">
      <c r="A932">
        <v>2020</v>
      </c>
      <c r="B932" t="s">
        <v>814</v>
      </c>
      <c r="C932" t="s">
        <v>536</v>
      </c>
      <c r="D932">
        <v>46007955</v>
      </c>
      <c r="E932" t="s">
        <v>86</v>
      </c>
      <c r="F932" t="s">
        <v>641</v>
      </c>
      <c r="G932" t="s">
        <v>638</v>
      </c>
      <c r="H932">
        <v>21</v>
      </c>
      <c r="I932">
        <v>21</v>
      </c>
      <c r="J932" t="str">
        <f t="shared" si="14"/>
        <v/>
      </c>
    </row>
    <row r="933" spans="1:10" x14ac:dyDescent="0.25">
      <c r="A933">
        <v>2020</v>
      </c>
      <c r="B933" t="s">
        <v>814</v>
      </c>
      <c r="C933" t="s">
        <v>537</v>
      </c>
      <c r="D933">
        <v>46022919</v>
      </c>
      <c r="E933" t="s">
        <v>538</v>
      </c>
      <c r="F933" t="s">
        <v>634</v>
      </c>
      <c r="G933" t="s">
        <v>635</v>
      </c>
      <c r="H933">
        <v>8</v>
      </c>
      <c r="I933">
        <v>8</v>
      </c>
      <c r="J933" t="str">
        <f t="shared" si="14"/>
        <v/>
      </c>
    </row>
    <row r="934" spans="1:10" x14ac:dyDescent="0.25">
      <c r="A934">
        <v>2020</v>
      </c>
      <c r="B934" t="s">
        <v>814</v>
      </c>
      <c r="C934" t="s">
        <v>537</v>
      </c>
      <c r="D934">
        <v>46022919</v>
      </c>
      <c r="E934" t="s">
        <v>538</v>
      </c>
      <c r="F934" t="s">
        <v>641</v>
      </c>
      <c r="G934" t="s">
        <v>638</v>
      </c>
      <c r="H934">
        <v>2</v>
      </c>
      <c r="I934">
        <v>2</v>
      </c>
      <c r="J934" t="str">
        <f t="shared" si="14"/>
        <v/>
      </c>
    </row>
    <row r="935" spans="1:10" x14ac:dyDescent="0.25">
      <c r="A935">
        <v>2020</v>
      </c>
      <c r="B935" t="s">
        <v>814</v>
      </c>
      <c r="C935" t="s">
        <v>539</v>
      </c>
      <c r="D935">
        <v>46008108</v>
      </c>
      <c r="E935" t="s">
        <v>822</v>
      </c>
      <c r="F935" t="s">
        <v>648</v>
      </c>
      <c r="G935" t="s">
        <v>635</v>
      </c>
      <c r="H935">
        <v>1</v>
      </c>
      <c r="I935">
        <v>1</v>
      </c>
      <c r="J935" t="str">
        <f t="shared" si="14"/>
        <v/>
      </c>
    </row>
    <row r="936" spans="1:10" x14ac:dyDescent="0.25">
      <c r="A936">
        <v>2020</v>
      </c>
      <c r="B936" t="s">
        <v>814</v>
      </c>
      <c r="C936" t="s">
        <v>539</v>
      </c>
      <c r="D936">
        <v>46021617</v>
      </c>
      <c r="E936" t="s">
        <v>370</v>
      </c>
      <c r="F936" t="s">
        <v>637</v>
      </c>
      <c r="G936" t="s">
        <v>638</v>
      </c>
      <c r="H936">
        <v>9</v>
      </c>
      <c r="I936">
        <v>9</v>
      </c>
      <c r="J936" t="str">
        <f t="shared" si="14"/>
        <v/>
      </c>
    </row>
    <row r="937" spans="1:10" x14ac:dyDescent="0.25">
      <c r="A937">
        <v>2020</v>
      </c>
      <c r="B937" t="s">
        <v>814</v>
      </c>
      <c r="C937" t="s">
        <v>539</v>
      </c>
      <c r="D937">
        <v>46021617</v>
      </c>
      <c r="E937" t="s">
        <v>370</v>
      </c>
      <c r="F937" t="s">
        <v>634</v>
      </c>
      <c r="G937" t="s">
        <v>635</v>
      </c>
      <c r="H937">
        <v>19</v>
      </c>
      <c r="I937">
        <v>19</v>
      </c>
      <c r="J937" t="str">
        <f t="shared" si="14"/>
        <v/>
      </c>
    </row>
    <row r="938" spans="1:10" x14ac:dyDescent="0.25">
      <c r="A938">
        <v>2020</v>
      </c>
      <c r="B938" t="s">
        <v>814</v>
      </c>
      <c r="C938" t="s">
        <v>539</v>
      </c>
      <c r="D938">
        <v>46021617</v>
      </c>
      <c r="E938" t="s">
        <v>370</v>
      </c>
      <c r="F938" t="s">
        <v>641</v>
      </c>
      <c r="G938" t="s">
        <v>638</v>
      </c>
      <c r="H938">
        <v>21</v>
      </c>
      <c r="I938">
        <v>21</v>
      </c>
      <c r="J938" t="str">
        <f t="shared" si="14"/>
        <v/>
      </c>
    </row>
    <row r="939" spans="1:10" x14ac:dyDescent="0.25">
      <c r="A939">
        <v>2020</v>
      </c>
      <c r="B939" t="s">
        <v>814</v>
      </c>
      <c r="C939" t="s">
        <v>541</v>
      </c>
      <c r="D939">
        <v>46022191</v>
      </c>
      <c r="E939" t="s">
        <v>542</v>
      </c>
      <c r="F939" t="s">
        <v>637</v>
      </c>
      <c r="G939" t="s">
        <v>638</v>
      </c>
      <c r="H939">
        <v>6</v>
      </c>
      <c r="I939">
        <v>6</v>
      </c>
      <c r="J939" t="str">
        <f t="shared" si="14"/>
        <v/>
      </c>
    </row>
    <row r="940" spans="1:10" x14ac:dyDescent="0.25">
      <c r="A940">
        <v>2020</v>
      </c>
      <c r="B940" t="s">
        <v>814</v>
      </c>
      <c r="C940" t="s">
        <v>541</v>
      </c>
      <c r="D940">
        <v>46022191</v>
      </c>
      <c r="E940" t="s">
        <v>542</v>
      </c>
      <c r="F940" t="s">
        <v>634</v>
      </c>
      <c r="G940" t="s">
        <v>635</v>
      </c>
      <c r="H940">
        <v>25</v>
      </c>
      <c r="I940">
        <v>25</v>
      </c>
      <c r="J940" t="str">
        <f t="shared" si="14"/>
        <v/>
      </c>
    </row>
    <row r="941" spans="1:10" x14ac:dyDescent="0.25">
      <c r="A941">
        <v>2020</v>
      </c>
      <c r="B941" t="s">
        <v>814</v>
      </c>
      <c r="C941" t="s">
        <v>541</v>
      </c>
      <c r="D941">
        <v>46022191</v>
      </c>
      <c r="E941" t="s">
        <v>542</v>
      </c>
      <c r="F941" t="s">
        <v>641</v>
      </c>
      <c r="G941" t="s">
        <v>638</v>
      </c>
      <c r="H941">
        <v>4</v>
      </c>
      <c r="I941">
        <v>4</v>
      </c>
      <c r="J941" t="str">
        <f t="shared" si="14"/>
        <v/>
      </c>
    </row>
    <row r="942" spans="1:10" x14ac:dyDescent="0.25">
      <c r="A942">
        <v>2020</v>
      </c>
      <c r="B942" t="s">
        <v>814</v>
      </c>
      <c r="C942" t="s">
        <v>543</v>
      </c>
      <c r="D942">
        <v>46008340</v>
      </c>
      <c r="E942" t="s">
        <v>544</v>
      </c>
      <c r="F942" t="s">
        <v>637</v>
      </c>
      <c r="G942" t="s">
        <v>638</v>
      </c>
      <c r="H942">
        <v>4</v>
      </c>
      <c r="I942">
        <v>4</v>
      </c>
      <c r="J942" t="str">
        <f t="shared" si="14"/>
        <v/>
      </c>
    </row>
    <row r="943" spans="1:10" x14ac:dyDescent="0.25">
      <c r="A943">
        <v>2020</v>
      </c>
      <c r="B943" t="s">
        <v>814</v>
      </c>
      <c r="C943" t="s">
        <v>543</v>
      </c>
      <c r="D943">
        <v>46008340</v>
      </c>
      <c r="E943" t="s">
        <v>544</v>
      </c>
      <c r="F943" t="s">
        <v>637</v>
      </c>
      <c r="G943" t="s">
        <v>640</v>
      </c>
      <c r="H943">
        <v>2</v>
      </c>
      <c r="I943">
        <v>2</v>
      </c>
      <c r="J943" t="str">
        <f t="shared" si="14"/>
        <v/>
      </c>
    </row>
    <row r="944" spans="1:10" x14ac:dyDescent="0.25">
      <c r="A944">
        <v>2020</v>
      </c>
      <c r="B944" t="s">
        <v>814</v>
      </c>
      <c r="C944" t="s">
        <v>543</v>
      </c>
      <c r="D944">
        <v>46008340</v>
      </c>
      <c r="E944" t="s">
        <v>544</v>
      </c>
      <c r="F944" t="s">
        <v>634</v>
      </c>
      <c r="G944" t="s">
        <v>635</v>
      </c>
      <c r="H944">
        <v>15</v>
      </c>
      <c r="I944">
        <v>15</v>
      </c>
      <c r="J944" t="str">
        <f t="shared" si="14"/>
        <v/>
      </c>
    </row>
    <row r="945" spans="1:10" x14ac:dyDescent="0.25">
      <c r="A945">
        <v>2020</v>
      </c>
      <c r="B945" t="s">
        <v>814</v>
      </c>
      <c r="C945" t="s">
        <v>543</v>
      </c>
      <c r="D945">
        <v>46008340</v>
      </c>
      <c r="E945" t="s">
        <v>544</v>
      </c>
      <c r="F945" t="s">
        <v>641</v>
      </c>
      <c r="G945" t="s">
        <v>638</v>
      </c>
      <c r="H945">
        <v>13</v>
      </c>
      <c r="I945">
        <v>13</v>
      </c>
      <c r="J945" t="str">
        <f t="shared" si="14"/>
        <v/>
      </c>
    </row>
    <row r="946" spans="1:10" x14ac:dyDescent="0.25">
      <c r="A946">
        <v>2020</v>
      </c>
      <c r="B946" t="s">
        <v>814</v>
      </c>
      <c r="C946" t="s">
        <v>543</v>
      </c>
      <c r="D946">
        <v>46016385</v>
      </c>
      <c r="E946" t="s">
        <v>545</v>
      </c>
      <c r="F946" t="s">
        <v>637</v>
      </c>
      <c r="G946" t="s">
        <v>638</v>
      </c>
      <c r="H946">
        <v>4</v>
      </c>
      <c r="I946">
        <v>4</v>
      </c>
      <c r="J946" t="str">
        <f t="shared" si="14"/>
        <v/>
      </c>
    </row>
    <row r="947" spans="1:10" x14ac:dyDescent="0.25">
      <c r="A947">
        <v>2020</v>
      </c>
      <c r="B947" t="s">
        <v>814</v>
      </c>
      <c r="C947" t="s">
        <v>543</v>
      </c>
      <c r="D947">
        <v>46016385</v>
      </c>
      <c r="E947" t="s">
        <v>545</v>
      </c>
      <c r="F947" t="s">
        <v>634</v>
      </c>
      <c r="G947" t="s">
        <v>635</v>
      </c>
      <c r="H947">
        <v>12</v>
      </c>
      <c r="I947">
        <v>12</v>
      </c>
      <c r="J947" t="str">
        <f t="shared" si="14"/>
        <v/>
      </c>
    </row>
    <row r="948" spans="1:10" x14ac:dyDescent="0.25">
      <c r="A948">
        <v>2020</v>
      </c>
      <c r="B948" t="s">
        <v>814</v>
      </c>
      <c r="C948" t="s">
        <v>543</v>
      </c>
      <c r="D948">
        <v>46016385</v>
      </c>
      <c r="E948" t="s">
        <v>545</v>
      </c>
      <c r="F948" t="s">
        <v>641</v>
      </c>
      <c r="G948" t="s">
        <v>638</v>
      </c>
      <c r="H948">
        <v>8</v>
      </c>
      <c r="I948">
        <v>8</v>
      </c>
      <c r="J948" t="str">
        <f t="shared" si="14"/>
        <v/>
      </c>
    </row>
    <row r="949" spans="1:10" x14ac:dyDescent="0.25">
      <c r="A949">
        <v>2020</v>
      </c>
      <c r="B949" t="s">
        <v>814</v>
      </c>
      <c r="C949" t="s">
        <v>546</v>
      </c>
      <c r="D949">
        <v>46008753</v>
      </c>
      <c r="E949" t="s">
        <v>121</v>
      </c>
      <c r="F949" t="s">
        <v>637</v>
      </c>
      <c r="G949" t="s">
        <v>638</v>
      </c>
      <c r="H949">
        <v>5</v>
      </c>
      <c r="I949">
        <v>5</v>
      </c>
      <c r="J949" t="str">
        <f t="shared" si="14"/>
        <v/>
      </c>
    </row>
    <row r="950" spans="1:10" x14ac:dyDescent="0.25">
      <c r="A950">
        <v>2020</v>
      </c>
      <c r="B950" t="s">
        <v>814</v>
      </c>
      <c r="C950" t="s">
        <v>546</v>
      </c>
      <c r="D950">
        <v>46008753</v>
      </c>
      <c r="E950" t="s">
        <v>121</v>
      </c>
      <c r="F950" t="s">
        <v>637</v>
      </c>
      <c r="G950" t="s">
        <v>640</v>
      </c>
      <c r="H950">
        <v>2</v>
      </c>
      <c r="I950">
        <v>2</v>
      </c>
      <c r="J950" t="str">
        <f t="shared" si="14"/>
        <v/>
      </c>
    </row>
    <row r="951" spans="1:10" x14ac:dyDescent="0.25">
      <c r="A951">
        <v>2020</v>
      </c>
      <c r="B951" t="s">
        <v>814</v>
      </c>
      <c r="C951" t="s">
        <v>546</v>
      </c>
      <c r="D951">
        <v>46008753</v>
      </c>
      <c r="E951" t="s">
        <v>121</v>
      </c>
      <c r="F951" t="s">
        <v>634</v>
      </c>
      <c r="G951" t="s">
        <v>635</v>
      </c>
      <c r="H951">
        <v>15</v>
      </c>
      <c r="I951">
        <v>15</v>
      </c>
      <c r="J951" t="str">
        <f t="shared" si="14"/>
        <v/>
      </c>
    </row>
    <row r="952" spans="1:10" x14ac:dyDescent="0.25">
      <c r="A952">
        <v>2020</v>
      </c>
      <c r="B952" t="s">
        <v>814</v>
      </c>
      <c r="C952" t="s">
        <v>546</v>
      </c>
      <c r="D952">
        <v>46008753</v>
      </c>
      <c r="E952" t="s">
        <v>121</v>
      </c>
      <c r="F952" t="s">
        <v>641</v>
      </c>
      <c r="G952" t="s">
        <v>638</v>
      </c>
      <c r="H952">
        <v>4</v>
      </c>
      <c r="I952">
        <v>4</v>
      </c>
      <c r="J952" t="str">
        <f t="shared" si="14"/>
        <v/>
      </c>
    </row>
    <row r="953" spans="1:10" x14ac:dyDescent="0.25">
      <c r="A953">
        <v>2020</v>
      </c>
      <c r="B953" t="s">
        <v>814</v>
      </c>
      <c r="C953" t="s">
        <v>546</v>
      </c>
      <c r="D953">
        <v>46016397</v>
      </c>
      <c r="E953" t="s">
        <v>547</v>
      </c>
      <c r="F953" t="s">
        <v>637</v>
      </c>
      <c r="G953" t="s">
        <v>638</v>
      </c>
      <c r="H953">
        <v>6</v>
      </c>
      <c r="I953">
        <v>6</v>
      </c>
      <c r="J953" t="str">
        <f t="shared" si="14"/>
        <v/>
      </c>
    </row>
    <row r="954" spans="1:10" x14ac:dyDescent="0.25">
      <c r="A954">
        <v>2020</v>
      </c>
      <c r="B954" t="s">
        <v>814</v>
      </c>
      <c r="C954" t="s">
        <v>546</v>
      </c>
      <c r="D954">
        <v>46016397</v>
      </c>
      <c r="E954" t="s">
        <v>547</v>
      </c>
      <c r="F954" t="s">
        <v>634</v>
      </c>
      <c r="G954" t="s">
        <v>635</v>
      </c>
      <c r="H954">
        <v>24</v>
      </c>
      <c r="I954">
        <v>24</v>
      </c>
      <c r="J954" t="str">
        <f t="shared" si="14"/>
        <v/>
      </c>
    </row>
    <row r="955" spans="1:10" x14ac:dyDescent="0.25">
      <c r="A955">
        <v>2020</v>
      </c>
      <c r="B955" t="s">
        <v>814</v>
      </c>
      <c r="C955" t="s">
        <v>546</v>
      </c>
      <c r="D955">
        <v>46016397</v>
      </c>
      <c r="E955" t="s">
        <v>547</v>
      </c>
      <c r="F955" t="s">
        <v>641</v>
      </c>
      <c r="G955" t="s">
        <v>638</v>
      </c>
      <c r="H955">
        <v>20</v>
      </c>
      <c r="I955">
        <v>20</v>
      </c>
      <c r="J955" t="str">
        <f t="shared" si="14"/>
        <v/>
      </c>
    </row>
    <row r="956" spans="1:10" x14ac:dyDescent="0.25">
      <c r="A956">
        <v>2020</v>
      </c>
      <c r="B956" t="s">
        <v>814</v>
      </c>
      <c r="C956" t="s">
        <v>546</v>
      </c>
      <c r="D956">
        <v>46016397</v>
      </c>
      <c r="E956" t="s">
        <v>547</v>
      </c>
      <c r="F956" t="s">
        <v>641</v>
      </c>
      <c r="G956" t="s">
        <v>640</v>
      </c>
      <c r="H956">
        <v>3</v>
      </c>
      <c r="I956">
        <v>3</v>
      </c>
      <c r="J956" t="str">
        <f t="shared" si="14"/>
        <v/>
      </c>
    </row>
    <row r="957" spans="1:10" x14ac:dyDescent="0.25">
      <c r="A957">
        <v>2020</v>
      </c>
      <c r="B957" t="s">
        <v>814</v>
      </c>
      <c r="C957" t="s">
        <v>546</v>
      </c>
      <c r="D957">
        <v>46019015</v>
      </c>
      <c r="E957" t="s">
        <v>548</v>
      </c>
      <c r="F957" t="s">
        <v>637</v>
      </c>
      <c r="G957" t="s">
        <v>638</v>
      </c>
      <c r="H957">
        <v>2</v>
      </c>
      <c r="I957">
        <v>2</v>
      </c>
      <c r="J957" t="str">
        <f t="shared" si="14"/>
        <v/>
      </c>
    </row>
    <row r="958" spans="1:10" x14ac:dyDescent="0.25">
      <c r="A958">
        <v>2020</v>
      </c>
      <c r="B958" t="s">
        <v>814</v>
      </c>
      <c r="C958" t="s">
        <v>546</v>
      </c>
      <c r="D958">
        <v>46019015</v>
      </c>
      <c r="E958" t="s">
        <v>548</v>
      </c>
      <c r="F958" t="s">
        <v>634</v>
      </c>
      <c r="G958" t="s">
        <v>635</v>
      </c>
      <c r="H958">
        <v>12</v>
      </c>
      <c r="I958">
        <v>12</v>
      </c>
      <c r="J958" t="str">
        <f t="shared" si="14"/>
        <v/>
      </c>
    </row>
    <row r="959" spans="1:10" x14ac:dyDescent="0.25">
      <c r="A959">
        <v>2020</v>
      </c>
      <c r="B959" t="s">
        <v>814</v>
      </c>
      <c r="C959" t="s">
        <v>546</v>
      </c>
      <c r="D959">
        <v>46019015</v>
      </c>
      <c r="E959" t="s">
        <v>548</v>
      </c>
      <c r="F959" t="s">
        <v>641</v>
      </c>
      <c r="G959" t="s">
        <v>638</v>
      </c>
      <c r="H959">
        <v>16</v>
      </c>
      <c r="I959">
        <v>16</v>
      </c>
      <c r="J959" t="str">
        <f t="shared" si="14"/>
        <v/>
      </c>
    </row>
    <row r="960" spans="1:10" x14ac:dyDescent="0.25">
      <c r="A960">
        <v>2020</v>
      </c>
      <c r="B960" t="s">
        <v>814</v>
      </c>
      <c r="C960" t="s">
        <v>546</v>
      </c>
      <c r="D960">
        <v>46022920</v>
      </c>
      <c r="E960" t="s">
        <v>438</v>
      </c>
      <c r="F960" t="s">
        <v>637</v>
      </c>
      <c r="G960" t="s">
        <v>638</v>
      </c>
      <c r="H960">
        <v>6</v>
      </c>
      <c r="I960">
        <v>6</v>
      </c>
      <c r="J960" t="str">
        <f t="shared" si="14"/>
        <v/>
      </c>
    </row>
    <row r="961" spans="1:10" x14ac:dyDescent="0.25">
      <c r="A961">
        <v>2020</v>
      </c>
      <c r="B961" t="s">
        <v>814</v>
      </c>
      <c r="C961" t="s">
        <v>546</v>
      </c>
      <c r="D961">
        <v>46022920</v>
      </c>
      <c r="E961" t="s">
        <v>438</v>
      </c>
      <c r="F961" t="s">
        <v>634</v>
      </c>
      <c r="G961" t="s">
        <v>635</v>
      </c>
      <c r="H961">
        <v>28</v>
      </c>
      <c r="I961">
        <v>28</v>
      </c>
      <c r="J961" t="str">
        <f t="shared" si="14"/>
        <v/>
      </c>
    </row>
    <row r="962" spans="1:10" x14ac:dyDescent="0.25">
      <c r="A962">
        <v>2020</v>
      </c>
      <c r="B962" t="s">
        <v>814</v>
      </c>
      <c r="C962" t="s">
        <v>546</v>
      </c>
      <c r="D962">
        <v>46022920</v>
      </c>
      <c r="E962" t="s">
        <v>438</v>
      </c>
      <c r="F962" t="s">
        <v>641</v>
      </c>
      <c r="G962" t="s">
        <v>638</v>
      </c>
      <c r="H962">
        <v>2</v>
      </c>
      <c r="I962">
        <v>2</v>
      </c>
      <c r="J962" t="str">
        <f t="shared" si="14"/>
        <v/>
      </c>
    </row>
    <row r="963" spans="1:10" x14ac:dyDescent="0.25">
      <c r="A963">
        <v>2020</v>
      </c>
      <c r="B963" t="s">
        <v>814</v>
      </c>
      <c r="C963" t="s">
        <v>550</v>
      </c>
      <c r="D963">
        <v>46022567</v>
      </c>
      <c r="E963" t="s">
        <v>551</v>
      </c>
      <c r="F963" t="s">
        <v>637</v>
      </c>
      <c r="G963" t="s">
        <v>638</v>
      </c>
      <c r="H963">
        <v>4</v>
      </c>
      <c r="I963">
        <v>4</v>
      </c>
      <c r="J963" t="str">
        <f t="shared" ref="J963:J1026" si="15">IF(H963=I963,"","warning")</f>
        <v/>
      </c>
    </row>
    <row r="964" spans="1:10" x14ac:dyDescent="0.25">
      <c r="A964">
        <v>2020</v>
      </c>
      <c r="B964" t="s">
        <v>814</v>
      </c>
      <c r="C964" t="s">
        <v>550</v>
      </c>
      <c r="D964">
        <v>46022567</v>
      </c>
      <c r="E964" t="s">
        <v>551</v>
      </c>
      <c r="F964" t="s">
        <v>634</v>
      </c>
      <c r="G964" t="s">
        <v>635</v>
      </c>
      <c r="H964">
        <v>20</v>
      </c>
      <c r="I964">
        <v>20</v>
      </c>
      <c r="J964" t="str">
        <f t="shared" si="15"/>
        <v/>
      </c>
    </row>
    <row r="965" spans="1:10" x14ac:dyDescent="0.25">
      <c r="A965">
        <v>2020</v>
      </c>
      <c r="B965" t="s">
        <v>814</v>
      </c>
      <c r="C965" t="s">
        <v>550</v>
      </c>
      <c r="D965">
        <v>46022567</v>
      </c>
      <c r="E965" t="s">
        <v>551</v>
      </c>
      <c r="F965" t="s">
        <v>641</v>
      </c>
      <c r="G965" t="s">
        <v>638</v>
      </c>
      <c r="H965">
        <v>4</v>
      </c>
      <c r="I965">
        <v>4</v>
      </c>
      <c r="J965" t="str">
        <f t="shared" si="15"/>
        <v/>
      </c>
    </row>
    <row r="966" spans="1:10" x14ac:dyDescent="0.25">
      <c r="A966">
        <v>2020</v>
      </c>
      <c r="B966" t="s">
        <v>814</v>
      </c>
      <c r="C966" t="s">
        <v>552</v>
      </c>
      <c r="D966">
        <v>46008972</v>
      </c>
      <c r="E966" t="s">
        <v>553</v>
      </c>
      <c r="F966" t="s">
        <v>637</v>
      </c>
      <c r="G966" t="s">
        <v>638</v>
      </c>
      <c r="H966">
        <v>4</v>
      </c>
      <c r="I966">
        <v>4</v>
      </c>
      <c r="J966" t="str">
        <f t="shared" si="15"/>
        <v/>
      </c>
    </row>
    <row r="967" spans="1:10" x14ac:dyDescent="0.25">
      <c r="A967">
        <v>2020</v>
      </c>
      <c r="B967" t="s">
        <v>814</v>
      </c>
      <c r="C967" t="s">
        <v>552</v>
      </c>
      <c r="D967">
        <v>46008972</v>
      </c>
      <c r="E967" t="s">
        <v>553</v>
      </c>
      <c r="F967" t="s">
        <v>634</v>
      </c>
      <c r="G967" t="s">
        <v>635</v>
      </c>
      <c r="H967">
        <v>12</v>
      </c>
      <c r="I967">
        <v>12</v>
      </c>
      <c r="J967" t="str">
        <f t="shared" si="15"/>
        <v/>
      </c>
    </row>
    <row r="968" spans="1:10" x14ac:dyDescent="0.25">
      <c r="A968">
        <v>2020</v>
      </c>
      <c r="B968" t="s">
        <v>814</v>
      </c>
      <c r="C968" t="s">
        <v>552</v>
      </c>
      <c r="D968">
        <v>46008972</v>
      </c>
      <c r="E968" t="s">
        <v>553</v>
      </c>
      <c r="F968" t="s">
        <v>641</v>
      </c>
      <c r="G968" t="s">
        <v>638</v>
      </c>
      <c r="H968">
        <v>10</v>
      </c>
      <c r="I968">
        <v>10</v>
      </c>
      <c r="J968" t="str">
        <f t="shared" si="15"/>
        <v/>
      </c>
    </row>
    <row r="969" spans="1:10" x14ac:dyDescent="0.25">
      <c r="A969">
        <v>2020</v>
      </c>
      <c r="B969" t="s">
        <v>814</v>
      </c>
      <c r="C969" t="s">
        <v>552</v>
      </c>
      <c r="D969">
        <v>46008984</v>
      </c>
      <c r="E969" t="s">
        <v>554</v>
      </c>
      <c r="F969" t="s">
        <v>637</v>
      </c>
      <c r="G969" t="s">
        <v>638</v>
      </c>
      <c r="H969">
        <v>2</v>
      </c>
      <c r="I969">
        <v>2</v>
      </c>
      <c r="J969" t="str">
        <f t="shared" si="15"/>
        <v/>
      </c>
    </row>
    <row r="970" spans="1:10" x14ac:dyDescent="0.25">
      <c r="A970">
        <v>2020</v>
      </c>
      <c r="B970" t="s">
        <v>814</v>
      </c>
      <c r="C970" t="s">
        <v>552</v>
      </c>
      <c r="D970">
        <v>46008984</v>
      </c>
      <c r="E970" t="s">
        <v>554</v>
      </c>
      <c r="F970" t="s">
        <v>634</v>
      </c>
      <c r="G970" t="s">
        <v>635</v>
      </c>
      <c r="H970">
        <v>10</v>
      </c>
      <c r="I970">
        <v>10</v>
      </c>
      <c r="J970" t="str">
        <f t="shared" si="15"/>
        <v/>
      </c>
    </row>
    <row r="971" spans="1:10" x14ac:dyDescent="0.25">
      <c r="A971">
        <v>2020</v>
      </c>
      <c r="B971" t="s">
        <v>814</v>
      </c>
      <c r="C971" t="s">
        <v>552</v>
      </c>
      <c r="D971">
        <v>46008984</v>
      </c>
      <c r="E971" t="s">
        <v>554</v>
      </c>
      <c r="F971" t="s">
        <v>641</v>
      </c>
      <c r="G971" t="s">
        <v>638</v>
      </c>
      <c r="H971">
        <v>6</v>
      </c>
      <c r="I971">
        <v>6</v>
      </c>
      <c r="J971" t="str">
        <f t="shared" si="15"/>
        <v/>
      </c>
    </row>
    <row r="972" spans="1:10" x14ac:dyDescent="0.25">
      <c r="A972">
        <v>2020</v>
      </c>
      <c r="B972" t="s">
        <v>814</v>
      </c>
      <c r="C972" t="s">
        <v>602</v>
      </c>
      <c r="D972">
        <v>46022208</v>
      </c>
      <c r="E972" t="s">
        <v>603</v>
      </c>
      <c r="F972" t="s">
        <v>634</v>
      </c>
      <c r="G972" t="s">
        <v>635</v>
      </c>
      <c r="H972">
        <v>6</v>
      </c>
      <c r="I972">
        <v>6</v>
      </c>
      <c r="J972" t="str">
        <f t="shared" si="15"/>
        <v/>
      </c>
    </row>
    <row r="973" spans="1:10" x14ac:dyDescent="0.25">
      <c r="A973">
        <v>2020</v>
      </c>
      <c r="B973" t="s">
        <v>814</v>
      </c>
      <c r="C973" t="s">
        <v>602</v>
      </c>
      <c r="D973">
        <v>46022208</v>
      </c>
      <c r="E973" t="s">
        <v>603</v>
      </c>
      <c r="F973" t="s">
        <v>641</v>
      </c>
      <c r="G973" t="s">
        <v>638</v>
      </c>
      <c r="H973">
        <v>6</v>
      </c>
      <c r="I973">
        <v>6</v>
      </c>
      <c r="J973" t="str">
        <f t="shared" si="15"/>
        <v/>
      </c>
    </row>
    <row r="974" spans="1:10" x14ac:dyDescent="0.25">
      <c r="A974">
        <v>2020</v>
      </c>
      <c r="B974" t="s">
        <v>814</v>
      </c>
      <c r="C974" t="s">
        <v>623</v>
      </c>
      <c r="D974">
        <v>46010899</v>
      </c>
      <c r="E974" t="s">
        <v>823</v>
      </c>
      <c r="F974" t="s">
        <v>648</v>
      </c>
      <c r="G974" t="s">
        <v>635</v>
      </c>
      <c r="H974">
        <v>2</v>
      </c>
      <c r="I974">
        <v>2</v>
      </c>
      <c r="J974" t="str">
        <f t="shared" si="15"/>
        <v/>
      </c>
    </row>
    <row r="975" spans="1:10" x14ac:dyDescent="0.25">
      <c r="A975">
        <v>2020</v>
      </c>
      <c r="B975" t="s">
        <v>814</v>
      </c>
      <c r="C975" t="s">
        <v>623</v>
      </c>
      <c r="D975">
        <v>46012872</v>
      </c>
      <c r="E975" t="s">
        <v>555</v>
      </c>
      <c r="F975" t="s">
        <v>637</v>
      </c>
      <c r="G975" t="s">
        <v>638</v>
      </c>
      <c r="H975">
        <v>14</v>
      </c>
      <c r="I975">
        <v>14</v>
      </c>
      <c r="J975" t="str">
        <f t="shared" si="15"/>
        <v/>
      </c>
    </row>
    <row r="976" spans="1:10" x14ac:dyDescent="0.25">
      <c r="A976">
        <v>2020</v>
      </c>
      <c r="B976" t="s">
        <v>814</v>
      </c>
      <c r="C976" t="s">
        <v>623</v>
      </c>
      <c r="D976">
        <v>46012872</v>
      </c>
      <c r="E976" t="s">
        <v>555</v>
      </c>
      <c r="F976" t="s">
        <v>637</v>
      </c>
      <c r="G976" t="s">
        <v>640</v>
      </c>
      <c r="H976">
        <v>6</v>
      </c>
      <c r="I976">
        <v>6</v>
      </c>
      <c r="J976" t="str">
        <f t="shared" si="15"/>
        <v/>
      </c>
    </row>
    <row r="977" spans="1:10" x14ac:dyDescent="0.25">
      <c r="A977">
        <v>2020</v>
      </c>
      <c r="B977" t="s">
        <v>814</v>
      </c>
      <c r="C977" t="s">
        <v>623</v>
      </c>
      <c r="D977">
        <v>46012872</v>
      </c>
      <c r="E977" t="s">
        <v>555</v>
      </c>
      <c r="F977" t="s">
        <v>634</v>
      </c>
      <c r="G977" t="s">
        <v>635</v>
      </c>
      <c r="H977">
        <v>14</v>
      </c>
      <c r="I977">
        <v>14</v>
      </c>
      <c r="J977" t="str">
        <f t="shared" si="15"/>
        <v/>
      </c>
    </row>
    <row r="978" spans="1:10" x14ac:dyDescent="0.25">
      <c r="A978">
        <v>2020</v>
      </c>
      <c r="B978" t="s">
        <v>814</v>
      </c>
      <c r="C978" t="s">
        <v>623</v>
      </c>
      <c r="D978">
        <v>46012902</v>
      </c>
      <c r="E978" t="s">
        <v>556</v>
      </c>
      <c r="F978" t="s">
        <v>637</v>
      </c>
      <c r="G978" t="s">
        <v>638</v>
      </c>
      <c r="H978">
        <v>4</v>
      </c>
      <c r="I978">
        <v>4</v>
      </c>
      <c r="J978" t="str">
        <f t="shared" si="15"/>
        <v/>
      </c>
    </row>
    <row r="979" spans="1:10" x14ac:dyDescent="0.25">
      <c r="A979">
        <v>2020</v>
      </c>
      <c r="B979" t="s">
        <v>814</v>
      </c>
      <c r="C979" t="s">
        <v>623</v>
      </c>
      <c r="D979">
        <v>46012902</v>
      </c>
      <c r="E979" t="s">
        <v>556</v>
      </c>
      <c r="F979" t="s">
        <v>634</v>
      </c>
      <c r="G979" t="s">
        <v>635</v>
      </c>
      <c r="H979">
        <v>18</v>
      </c>
      <c r="I979">
        <v>18</v>
      </c>
      <c r="J979" t="str">
        <f t="shared" si="15"/>
        <v/>
      </c>
    </row>
    <row r="980" spans="1:10" x14ac:dyDescent="0.25">
      <c r="A980">
        <v>2020</v>
      </c>
      <c r="B980" t="s">
        <v>814</v>
      </c>
      <c r="C980" t="s">
        <v>623</v>
      </c>
      <c r="D980">
        <v>46012951</v>
      </c>
      <c r="E980" t="s">
        <v>557</v>
      </c>
      <c r="F980" t="s">
        <v>637</v>
      </c>
      <c r="G980" t="s">
        <v>638</v>
      </c>
      <c r="H980">
        <v>2</v>
      </c>
      <c r="I980">
        <v>2</v>
      </c>
      <c r="J980" t="str">
        <f t="shared" si="15"/>
        <v/>
      </c>
    </row>
    <row r="981" spans="1:10" x14ac:dyDescent="0.25">
      <c r="A981">
        <v>2020</v>
      </c>
      <c r="B981" t="s">
        <v>814</v>
      </c>
      <c r="C981" t="s">
        <v>623</v>
      </c>
      <c r="D981">
        <v>46012951</v>
      </c>
      <c r="E981" t="s">
        <v>557</v>
      </c>
      <c r="F981" t="s">
        <v>634</v>
      </c>
      <c r="G981" t="s">
        <v>635</v>
      </c>
      <c r="H981">
        <v>8</v>
      </c>
      <c r="I981">
        <v>8</v>
      </c>
      <c r="J981" t="str">
        <f t="shared" si="15"/>
        <v/>
      </c>
    </row>
    <row r="982" spans="1:10" x14ac:dyDescent="0.25">
      <c r="A982">
        <v>2020</v>
      </c>
      <c r="B982" t="s">
        <v>814</v>
      </c>
      <c r="C982" t="s">
        <v>623</v>
      </c>
      <c r="D982">
        <v>46012951</v>
      </c>
      <c r="E982" t="s">
        <v>557</v>
      </c>
      <c r="F982" t="s">
        <v>641</v>
      </c>
      <c r="G982" t="s">
        <v>638</v>
      </c>
      <c r="H982">
        <v>17</v>
      </c>
      <c r="I982">
        <v>17</v>
      </c>
      <c r="J982" t="str">
        <f t="shared" si="15"/>
        <v/>
      </c>
    </row>
    <row r="983" spans="1:10" x14ac:dyDescent="0.25">
      <c r="A983">
        <v>2020</v>
      </c>
      <c r="B983" t="s">
        <v>814</v>
      </c>
      <c r="C983" t="s">
        <v>623</v>
      </c>
      <c r="D983">
        <v>46012951</v>
      </c>
      <c r="E983" t="s">
        <v>557</v>
      </c>
      <c r="F983" t="s">
        <v>641</v>
      </c>
      <c r="G983" t="s">
        <v>640</v>
      </c>
      <c r="H983">
        <v>5</v>
      </c>
      <c r="I983">
        <v>5</v>
      </c>
      <c r="J983" t="str">
        <f t="shared" si="15"/>
        <v/>
      </c>
    </row>
    <row r="984" spans="1:10" x14ac:dyDescent="0.25">
      <c r="A984">
        <v>2020</v>
      </c>
      <c r="B984" t="s">
        <v>814</v>
      </c>
      <c r="C984" t="s">
        <v>623</v>
      </c>
      <c r="D984">
        <v>46012963</v>
      </c>
      <c r="E984" t="s">
        <v>558</v>
      </c>
      <c r="F984" t="s">
        <v>637</v>
      </c>
      <c r="G984" t="s">
        <v>638</v>
      </c>
      <c r="H984">
        <v>8</v>
      </c>
      <c r="I984">
        <v>8</v>
      </c>
      <c r="J984" t="str">
        <f t="shared" si="15"/>
        <v/>
      </c>
    </row>
    <row r="985" spans="1:10" x14ac:dyDescent="0.25">
      <c r="A985">
        <v>2020</v>
      </c>
      <c r="B985" t="s">
        <v>814</v>
      </c>
      <c r="C985" t="s">
        <v>623</v>
      </c>
      <c r="D985">
        <v>46012963</v>
      </c>
      <c r="E985" t="s">
        <v>558</v>
      </c>
      <c r="F985" t="s">
        <v>634</v>
      </c>
      <c r="G985" t="s">
        <v>635</v>
      </c>
      <c r="H985">
        <v>21</v>
      </c>
      <c r="I985">
        <v>21</v>
      </c>
      <c r="J985" t="str">
        <f t="shared" si="15"/>
        <v/>
      </c>
    </row>
    <row r="986" spans="1:10" x14ac:dyDescent="0.25">
      <c r="A986">
        <v>2020</v>
      </c>
      <c r="B986" t="s">
        <v>814</v>
      </c>
      <c r="C986" t="s">
        <v>623</v>
      </c>
      <c r="D986">
        <v>46012963</v>
      </c>
      <c r="E986" t="s">
        <v>558</v>
      </c>
      <c r="F986" t="s">
        <v>641</v>
      </c>
      <c r="G986" t="s">
        <v>638</v>
      </c>
      <c r="H986">
        <v>8</v>
      </c>
      <c r="I986">
        <v>8</v>
      </c>
      <c r="J986" t="str">
        <f t="shared" si="15"/>
        <v/>
      </c>
    </row>
    <row r="987" spans="1:10" x14ac:dyDescent="0.25">
      <c r="A987">
        <v>2020</v>
      </c>
      <c r="B987" t="s">
        <v>814</v>
      </c>
      <c r="C987" t="s">
        <v>623</v>
      </c>
      <c r="D987">
        <v>46012987</v>
      </c>
      <c r="E987" t="s">
        <v>559</v>
      </c>
      <c r="F987" t="s">
        <v>637</v>
      </c>
      <c r="G987" t="s">
        <v>638</v>
      </c>
      <c r="H987">
        <v>6</v>
      </c>
      <c r="I987">
        <v>6</v>
      </c>
      <c r="J987" t="str">
        <f t="shared" si="15"/>
        <v/>
      </c>
    </row>
    <row r="988" spans="1:10" x14ac:dyDescent="0.25">
      <c r="A988">
        <v>2020</v>
      </c>
      <c r="B988" t="s">
        <v>814</v>
      </c>
      <c r="C988" t="s">
        <v>623</v>
      </c>
      <c r="D988">
        <v>46012987</v>
      </c>
      <c r="E988" t="s">
        <v>559</v>
      </c>
      <c r="F988" t="s">
        <v>634</v>
      </c>
      <c r="G988" t="s">
        <v>635</v>
      </c>
      <c r="H988">
        <v>16</v>
      </c>
      <c r="I988">
        <v>16</v>
      </c>
      <c r="J988" t="str">
        <f t="shared" si="15"/>
        <v/>
      </c>
    </row>
    <row r="989" spans="1:10" x14ac:dyDescent="0.25">
      <c r="A989">
        <v>2020</v>
      </c>
      <c r="B989" t="s">
        <v>814</v>
      </c>
      <c r="C989" t="s">
        <v>623</v>
      </c>
      <c r="D989">
        <v>46012999</v>
      </c>
      <c r="E989" t="s">
        <v>127</v>
      </c>
      <c r="F989" t="s">
        <v>637</v>
      </c>
      <c r="G989" t="s">
        <v>638</v>
      </c>
      <c r="H989">
        <v>7</v>
      </c>
      <c r="I989">
        <v>7</v>
      </c>
      <c r="J989" t="str">
        <f t="shared" si="15"/>
        <v/>
      </c>
    </row>
    <row r="990" spans="1:10" x14ac:dyDescent="0.25">
      <c r="A990">
        <v>2020</v>
      </c>
      <c r="B990" t="s">
        <v>814</v>
      </c>
      <c r="C990" t="s">
        <v>623</v>
      </c>
      <c r="D990">
        <v>46012999</v>
      </c>
      <c r="E990" t="s">
        <v>127</v>
      </c>
      <c r="F990" t="s">
        <v>634</v>
      </c>
      <c r="G990" t="s">
        <v>635</v>
      </c>
      <c r="H990">
        <v>25</v>
      </c>
      <c r="I990">
        <v>25</v>
      </c>
      <c r="J990" t="str">
        <f t="shared" si="15"/>
        <v/>
      </c>
    </row>
    <row r="991" spans="1:10" x14ac:dyDescent="0.25">
      <c r="A991">
        <v>2020</v>
      </c>
      <c r="B991" t="s">
        <v>814</v>
      </c>
      <c r="C991" t="s">
        <v>623</v>
      </c>
      <c r="D991">
        <v>46012999</v>
      </c>
      <c r="E991" t="s">
        <v>127</v>
      </c>
      <c r="F991" t="s">
        <v>641</v>
      </c>
      <c r="G991" t="s">
        <v>638</v>
      </c>
      <c r="H991">
        <v>2</v>
      </c>
      <c r="I991">
        <v>2</v>
      </c>
      <c r="J991" t="str">
        <f t="shared" si="15"/>
        <v/>
      </c>
    </row>
    <row r="992" spans="1:10" x14ac:dyDescent="0.25">
      <c r="A992">
        <v>2020</v>
      </c>
      <c r="B992" t="s">
        <v>814</v>
      </c>
      <c r="C992" t="s">
        <v>623</v>
      </c>
      <c r="D992">
        <v>46013050</v>
      </c>
      <c r="E992" t="s">
        <v>560</v>
      </c>
      <c r="F992" t="s">
        <v>637</v>
      </c>
      <c r="G992" t="s">
        <v>638</v>
      </c>
      <c r="H992">
        <v>6</v>
      </c>
      <c r="I992">
        <v>6</v>
      </c>
      <c r="J992" t="str">
        <f t="shared" si="15"/>
        <v/>
      </c>
    </row>
    <row r="993" spans="1:10" x14ac:dyDescent="0.25">
      <c r="A993">
        <v>2020</v>
      </c>
      <c r="B993" t="s">
        <v>814</v>
      </c>
      <c r="C993" t="s">
        <v>623</v>
      </c>
      <c r="D993">
        <v>46013050</v>
      </c>
      <c r="E993" t="s">
        <v>560</v>
      </c>
      <c r="F993" t="s">
        <v>634</v>
      </c>
      <c r="G993" t="s">
        <v>635</v>
      </c>
      <c r="H993">
        <v>18</v>
      </c>
      <c r="I993">
        <v>18</v>
      </c>
      <c r="J993" t="str">
        <f t="shared" si="15"/>
        <v/>
      </c>
    </row>
    <row r="994" spans="1:10" x14ac:dyDescent="0.25">
      <c r="A994">
        <v>2020</v>
      </c>
      <c r="B994" t="s">
        <v>814</v>
      </c>
      <c r="C994" t="s">
        <v>623</v>
      </c>
      <c r="D994">
        <v>46013050</v>
      </c>
      <c r="E994" t="s">
        <v>560</v>
      </c>
      <c r="F994" t="s">
        <v>641</v>
      </c>
      <c r="G994" t="s">
        <v>638</v>
      </c>
      <c r="H994">
        <v>36</v>
      </c>
      <c r="I994">
        <v>36</v>
      </c>
      <c r="J994" t="str">
        <f t="shared" si="15"/>
        <v/>
      </c>
    </row>
    <row r="995" spans="1:10" x14ac:dyDescent="0.25">
      <c r="A995">
        <v>2020</v>
      </c>
      <c r="B995" t="s">
        <v>814</v>
      </c>
      <c r="C995" t="s">
        <v>623</v>
      </c>
      <c r="D995">
        <v>46013062</v>
      </c>
      <c r="E995" t="s">
        <v>561</v>
      </c>
      <c r="F995" t="s">
        <v>637</v>
      </c>
      <c r="G995" t="s">
        <v>638</v>
      </c>
      <c r="H995">
        <v>12</v>
      </c>
      <c r="I995">
        <v>12</v>
      </c>
      <c r="J995" t="str">
        <f t="shared" si="15"/>
        <v/>
      </c>
    </row>
    <row r="996" spans="1:10" x14ac:dyDescent="0.25">
      <c r="A996">
        <v>2020</v>
      </c>
      <c r="B996" t="s">
        <v>814</v>
      </c>
      <c r="C996" t="s">
        <v>623</v>
      </c>
      <c r="D996">
        <v>46013062</v>
      </c>
      <c r="E996" t="s">
        <v>561</v>
      </c>
      <c r="F996" t="s">
        <v>637</v>
      </c>
      <c r="G996" t="s">
        <v>640</v>
      </c>
      <c r="H996">
        <v>2</v>
      </c>
      <c r="I996">
        <v>2</v>
      </c>
      <c r="J996" t="str">
        <f t="shared" si="15"/>
        <v/>
      </c>
    </row>
    <row r="997" spans="1:10" x14ac:dyDescent="0.25">
      <c r="A997">
        <v>2020</v>
      </c>
      <c r="B997" t="s">
        <v>814</v>
      </c>
      <c r="C997" t="s">
        <v>623</v>
      </c>
      <c r="D997">
        <v>46013062</v>
      </c>
      <c r="E997" t="s">
        <v>561</v>
      </c>
      <c r="F997" t="s">
        <v>634</v>
      </c>
      <c r="G997" t="s">
        <v>635</v>
      </c>
      <c r="H997">
        <v>19</v>
      </c>
      <c r="I997">
        <v>19</v>
      </c>
      <c r="J997" t="str">
        <f t="shared" si="15"/>
        <v/>
      </c>
    </row>
    <row r="998" spans="1:10" x14ac:dyDescent="0.25">
      <c r="A998">
        <v>2020</v>
      </c>
      <c r="B998" t="s">
        <v>814</v>
      </c>
      <c r="C998" t="s">
        <v>623</v>
      </c>
      <c r="D998">
        <v>46013062</v>
      </c>
      <c r="E998" t="s">
        <v>561</v>
      </c>
      <c r="F998" t="s">
        <v>641</v>
      </c>
      <c r="G998" t="s">
        <v>638</v>
      </c>
      <c r="H998">
        <v>6</v>
      </c>
      <c r="I998">
        <v>6</v>
      </c>
      <c r="J998" t="str">
        <f t="shared" si="15"/>
        <v/>
      </c>
    </row>
    <row r="999" spans="1:10" x14ac:dyDescent="0.25">
      <c r="A999">
        <v>2020</v>
      </c>
      <c r="B999" t="s">
        <v>814</v>
      </c>
      <c r="C999" t="s">
        <v>623</v>
      </c>
      <c r="D999">
        <v>46013086</v>
      </c>
      <c r="E999" t="s">
        <v>562</v>
      </c>
      <c r="F999" t="s">
        <v>637</v>
      </c>
      <c r="G999" t="s">
        <v>638</v>
      </c>
      <c r="H999">
        <v>5</v>
      </c>
      <c r="I999">
        <v>5</v>
      </c>
      <c r="J999" t="str">
        <f t="shared" si="15"/>
        <v/>
      </c>
    </row>
    <row r="1000" spans="1:10" x14ac:dyDescent="0.25">
      <c r="A1000">
        <v>2020</v>
      </c>
      <c r="B1000" t="s">
        <v>814</v>
      </c>
      <c r="C1000" t="s">
        <v>623</v>
      </c>
      <c r="D1000">
        <v>46013086</v>
      </c>
      <c r="E1000" t="s">
        <v>562</v>
      </c>
      <c r="F1000" t="s">
        <v>634</v>
      </c>
      <c r="G1000" t="s">
        <v>635</v>
      </c>
      <c r="H1000">
        <v>14</v>
      </c>
      <c r="I1000">
        <v>14</v>
      </c>
      <c r="J1000" t="str">
        <f t="shared" si="15"/>
        <v/>
      </c>
    </row>
    <row r="1001" spans="1:10" x14ac:dyDescent="0.25">
      <c r="A1001">
        <v>2020</v>
      </c>
      <c r="B1001" t="s">
        <v>814</v>
      </c>
      <c r="C1001" t="s">
        <v>623</v>
      </c>
      <c r="D1001">
        <v>46013086</v>
      </c>
      <c r="E1001" t="s">
        <v>562</v>
      </c>
      <c r="F1001" t="s">
        <v>641</v>
      </c>
      <c r="G1001" t="s">
        <v>638</v>
      </c>
      <c r="H1001">
        <v>4</v>
      </c>
      <c r="I1001">
        <v>4</v>
      </c>
      <c r="J1001" t="str">
        <f t="shared" si="15"/>
        <v/>
      </c>
    </row>
    <row r="1002" spans="1:10" x14ac:dyDescent="0.25">
      <c r="A1002">
        <v>2020</v>
      </c>
      <c r="B1002" t="s">
        <v>814</v>
      </c>
      <c r="C1002" t="s">
        <v>623</v>
      </c>
      <c r="D1002">
        <v>46013098</v>
      </c>
      <c r="E1002" t="s">
        <v>563</v>
      </c>
      <c r="F1002" t="s">
        <v>637</v>
      </c>
      <c r="G1002" t="s">
        <v>638</v>
      </c>
      <c r="H1002">
        <v>5</v>
      </c>
      <c r="I1002">
        <v>5</v>
      </c>
      <c r="J1002" t="str">
        <f t="shared" si="15"/>
        <v/>
      </c>
    </row>
    <row r="1003" spans="1:10" x14ac:dyDescent="0.25">
      <c r="A1003">
        <v>2020</v>
      </c>
      <c r="B1003" t="s">
        <v>814</v>
      </c>
      <c r="C1003" t="s">
        <v>623</v>
      </c>
      <c r="D1003">
        <v>46013098</v>
      </c>
      <c r="E1003" t="s">
        <v>563</v>
      </c>
      <c r="F1003" t="s">
        <v>637</v>
      </c>
      <c r="G1003" t="s">
        <v>640</v>
      </c>
      <c r="H1003">
        <v>2</v>
      </c>
      <c r="I1003">
        <v>2</v>
      </c>
      <c r="J1003" t="str">
        <f t="shared" si="15"/>
        <v/>
      </c>
    </row>
    <row r="1004" spans="1:10" x14ac:dyDescent="0.25">
      <c r="A1004">
        <v>2020</v>
      </c>
      <c r="B1004" t="s">
        <v>814</v>
      </c>
      <c r="C1004" t="s">
        <v>623</v>
      </c>
      <c r="D1004">
        <v>46013098</v>
      </c>
      <c r="E1004" t="s">
        <v>563</v>
      </c>
      <c r="F1004" t="s">
        <v>634</v>
      </c>
      <c r="G1004" t="s">
        <v>635</v>
      </c>
      <c r="H1004">
        <v>14</v>
      </c>
      <c r="I1004">
        <v>14</v>
      </c>
      <c r="J1004" t="str">
        <f t="shared" si="15"/>
        <v/>
      </c>
    </row>
    <row r="1005" spans="1:10" x14ac:dyDescent="0.25">
      <c r="A1005">
        <v>2020</v>
      </c>
      <c r="B1005" t="s">
        <v>814</v>
      </c>
      <c r="C1005" t="s">
        <v>623</v>
      </c>
      <c r="D1005">
        <v>46013104</v>
      </c>
      <c r="E1005" t="s">
        <v>564</v>
      </c>
      <c r="F1005" t="s">
        <v>641</v>
      </c>
      <c r="G1005" t="s">
        <v>638</v>
      </c>
      <c r="H1005">
        <v>50</v>
      </c>
      <c r="I1005">
        <v>50</v>
      </c>
      <c r="J1005" t="str">
        <f t="shared" si="15"/>
        <v/>
      </c>
    </row>
    <row r="1006" spans="1:10" x14ac:dyDescent="0.25">
      <c r="A1006">
        <v>2020</v>
      </c>
      <c r="B1006" t="s">
        <v>814</v>
      </c>
      <c r="C1006" t="s">
        <v>623</v>
      </c>
      <c r="D1006">
        <v>46013451</v>
      </c>
      <c r="E1006" t="s">
        <v>824</v>
      </c>
      <c r="F1006" t="s">
        <v>634</v>
      </c>
      <c r="G1006" t="s">
        <v>635</v>
      </c>
      <c r="H1006">
        <v>6</v>
      </c>
      <c r="I1006">
        <v>6</v>
      </c>
      <c r="J1006" t="str">
        <f t="shared" si="15"/>
        <v/>
      </c>
    </row>
    <row r="1007" spans="1:10" x14ac:dyDescent="0.25">
      <c r="A1007">
        <v>2020</v>
      </c>
      <c r="B1007" t="s">
        <v>814</v>
      </c>
      <c r="C1007" t="s">
        <v>623</v>
      </c>
      <c r="D1007">
        <v>46014224</v>
      </c>
      <c r="E1007" t="s">
        <v>566</v>
      </c>
      <c r="F1007" t="s">
        <v>637</v>
      </c>
      <c r="G1007" t="s">
        <v>638</v>
      </c>
      <c r="H1007">
        <v>7</v>
      </c>
      <c r="I1007">
        <v>7</v>
      </c>
      <c r="J1007" t="str">
        <f t="shared" si="15"/>
        <v/>
      </c>
    </row>
    <row r="1008" spans="1:10" x14ac:dyDescent="0.25">
      <c r="A1008">
        <v>2020</v>
      </c>
      <c r="B1008" t="s">
        <v>814</v>
      </c>
      <c r="C1008" t="s">
        <v>623</v>
      </c>
      <c r="D1008">
        <v>46014224</v>
      </c>
      <c r="E1008" t="s">
        <v>566</v>
      </c>
      <c r="F1008" t="s">
        <v>634</v>
      </c>
      <c r="G1008" t="s">
        <v>635</v>
      </c>
      <c r="H1008">
        <v>14</v>
      </c>
      <c r="I1008">
        <v>14</v>
      </c>
      <c r="J1008" t="str">
        <f t="shared" si="15"/>
        <v/>
      </c>
    </row>
    <row r="1009" spans="1:10" x14ac:dyDescent="0.25">
      <c r="A1009">
        <v>2020</v>
      </c>
      <c r="B1009" t="s">
        <v>814</v>
      </c>
      <c r="C1009" t="s">
        <v>623</v>
      </c>
      <c r="D1009">
        <v>46014224</v>
      </c>
      <c r="E1009" t="s">
        <v>566</v>
      </c>
      <c r="F1009" t="s">
        <v>641</v>
      </c>
      <c r="G1009" t="s">
        <v>638</v>
      </c>
      <c r="H1009">
        <v>8</v>
      </c>
      <c r="I1009">
        <v>8</v>
      </c>
      <c r="J1009" t="str">
        <f t="shared" si="15"/>
        <v/>
      </c>
    </row>
    <row r="1010" spans="1:10" x14ac:dyDescent="0.25">
      <c r="A1010">
        <v>2020</v>
      </c>
      <c r="B1010" t="s">
        <v>814</v>
      </c>
      <c r="C1010" t="s">
        <v>623</v>
      </c>
      <c r="D1010">
        <v>46015290</v>
      </c>
      <c r="E1010" t="s">
        <v>567</v>
      </c>
      <c r="F1010" t="s">
        <v>637</v>
      </c>
      <c r="G1010" t="s">
        <v>638</v>
      </c>
      <c r="H1010">
        <v>4</v>
      </c>
      <c r="I1010">
        <v>4</v>
      </c>
      <c r="J1010" t="str">
        <f t="shared" si="15"/>
        <v/>
      </c>
    </row>
    <row r="1011" spans="1:10" x14ac:dyDescent="0.25">
      <c r="A1011">
        <v>2020</v>
      </c>
      <c r="B1011" t="s">
        <v>814</v>
      </c>
      <c r="C1011" t="s">
        <v>623</v>
      </c>
      <c r="D1011">
        <v>46015290</v>
      </c>
      <c r="E1011" t="s">
        <v>567</v>
      </c>
      <c r="F1011" t="s">
        <v>634</v>
      </c>
      <c r="G1011" t="s">
        <v>635</v>
      </c>
      <c r="H1011">
        <v>6</v>
      </c>
      <c r="I1011">
        <v>6</v>
      </c>
      <c r="J1011" t="str">
        <f t="shared" si="15"/>
        <v/>
      </c>
    </row>
    <row r="1012" spans="1:10" x14ac:dyDescent="0.25">
      <c r="A1012">
        <v>2020</v>
      </c>
      <c r="B1012" t="s">
        <v>814</v>
      </c>
      <c r="C1012" t="s">
        <v>623</v>
      </c>
      <c r="D1012">
        <v>46015290</v>
      </c>
      <c r="E1012" t="s">
        <v>567</v>
      </c>
      <c r="F1012" t="s">
        <v>641</v>
      </c>
      <c r="G1012" t="s">
        <v>638</v>
      </c>
      <c r="H1012">
        <v>13</v>
      </c>
      <c r="I1012">
        <v>13</v>
      </c>
      <c r="J1012" t="str">
        <f t="shared" si="15"/>
        <v/>
      </c>
    </row>
    <row r="1013" spans="1:10" x14ac:dyDescent="0.25">
      <c r="A1013">
        <v>2020</v>
      </c>
      <c r="B1013" t="s">
        <v>814</v>
      </c>
      <c r="C1013" t="s">
        <v>623</v>
      </c>
      <c r="D1013">
        <v>46015708</v>
      </c>
      <c r="E1013" t="s">
        <v>568</v>
      </c>
      <c r="F1013" t="s">
        <v>637</v>
      </c>
      <c r="G1013" t="s">
        <v>638</v>
      </c>
      <c r="H1013">
        <v>8</v>
      </c>
      <c r="I1013">
        <v>8</v>
      </c>
      <c r="J1013" t="str">
        <f t="shared" si="15"/>
        <v/>
      </c>
    </row>
    <row r="1014" spans="1:10" x14ac:dyDescent="0.25">
      <c r="A1014">
        <v>2020</v>
      </c>
      <c r="B1014" t="s">
        <v>814</v>
      </c>
      <c r="C1014" t="s">
        <v>623</v>
      </c>
      <c r="D1014">
        <v>46015708</v>
      </c>
      <c r="E1014" t="s">
        <v>568</v>
      </c>
      <c r="F1014" t="s">
        <v>634</v>
      </c>
      <c r="G1014" t="s">
        <v>635</v>
      </c>
      <c r="H1014">
        <v>19</v>
      </c>
      <c r="I1014">
        <v>19</v>
      </c>
      <c r="J1014" t="str">
        <f t="shared" si="15"/>
        <v/>
      </c>
    </row>
    <row r="1015" spans="1:10" x14ac:dyDescent="0.25">
      <c r="A1015">
        <v>2020</v>
      </c>
      <c r="B1015" t="s">
        <v>814</v>
      </c>
      <c r="C1015" t="s">
        <v>623</v>
      </c>
      <c r="D1015">
        <v>46015708</v>
      </c>
      <c r="E1015" t="s">
        <v>568</v>
      </c>
      <c r="F1015" t="s">
        <v>641</v>
      </c>
      <c r="G1015" t="s">
        <v>638</v>
      </c>
      <c r="H1015">
        <v>8</v>
      </c>
      <c r="I1015">
        <v>8</v>
      </c>
      <c r="J1015" t="str">
        <f t="shared" si="15"/>
        <v/>
      </c>
    </row>
    <row r="1016" spans="1:10" x14ac:dyDescent="0.25">
      <c r="A1016">
        <v>2020</v>
      </c>
      <c r="B1016" t="s">
        <v>814</v>
      </c>
      <c r="C1016" t="s">
        <v>623</v>
      </c>
      <c r="D1016">
        <v>46015711</v>
      </c>
      <c r="E1016" t="s">
        <v>569</v>
      </c>
      <c r="F1016" t="s">
        <v>637</v>
      </c>
      <c r="G1016" t="s">
        <v>638</v>
      </c>
      <c r="H1016">
        <v>5</v>
      </c>
      <c r="I1016">
        <v>5</v>
      </c>
      <c r="J1016" t="str">
        <f t="shared" si="15"/>
        <v/>
      </c>
    </row>
    <row r="1017" spans="1:10" x14ac:dyDescent="0.25">
      <c r="A1017">
        <v>2020</v>
      </c>
      <c r="B1017" t="s">
        <v>814</v>
      </c>
      <c r="C1017" t="s">
        <v>623</v>
      </c>
      <c r="D1017">
        <v>46015711</v>
      </c>
      <c r="E1017" t="s">
        <v>569</v>
      </c>
      <c r="F1017" t="s">
        <v>634</v>
      </c>
      <c r="G1017" t="s">
        <v>635</v>
      </c>
      <c r="H1017">
        <v>17</v>
      </c>
      <c r="I1017">
        <v>17</v>
      </c>
      <c r="J1017" t="str">
        <f t="shared" si="15"/>
        <v/>
      </c>
    </row>
    <row r="1018" spans="1:10" x14ac:dyDescent="0.25">
      <c r="A1018">
        <v>2020</v>
      </c>
      <c r="B1018" t="s">
        <v>814</v>
      </c>
      <c r="C1018" t="s">
        <v>623</v>
      </c>
      <c r="D1018">
        <v>46016245</v>
      </c>
      <c r="E1018" t="s">
        <v>825</v>
      </c>
      <c r="F1018" t="s">
        <v>648</v>
      </c>
      <c r="G1018" t="s">
        <v>635</v>
      </c>
      <c r="H1018">
        <v>1</v>
      </c>
      <c r="I1018">
        <v>1</v>
      </c>
      <c r="J1018" t="str">
        <f t="shared" si="15"/>
        <v/>
      </c>
    </row>
    <row r="1019" spans="1:10" x14ac:dyDescent="0.25">
      <c r="A1019">
        <v>2020</v>
      </c>
      <c r="B1019" t="s">
        <v>814</v>
      </c>
      <c r="C1019" t="s">
        <v>623</v>
      </c>
      <c r="D1019">
        <v>46017195</v>
      </c>
      <c r="E1019" t="s">
        <v>570</v>
      </c>
      <c r="F1019" t="s">
        <v>637</v>
      </c>
      <c r="G1019" t="s">
        <v>638</v>
      </c>
      <c r="H1019">
        <v>4</v>
      </c>
      <c r="I1019">
        <v>4</v>
      </c>
      <c r="J1019" t="str">
        <f t="shared" si="15"/>
        <v/>
      </c>
    </row>
    <row r="1020" spans="1:10" x14ac:dyDescent="0.25">
      <c r="A1020">
        <v>2020</v>
      </c>
      <c r="B1020" t="s">
        <v>814</v>
      </c>
      <c r="C1020" t="s">
        <v>623</v>
      </c>
      <c r="D1020">
        <v>46017195</v>
      </c>
      <c r="E1020" t="s">
        <v>570</v>
      </c>
      <c r="F1020" t="s">
        <v>634</v>
      </c>
      <c r="G1020" t="s">
        <v>635</v>
      </c>
      <c r="H1020">
        <v>12</v>
      </c>
      <c r="I1020">
        <v>12</v>
      </c>
      <c r="J1020" t="str">
        <f t="shared" si="15"/>
        <v/>
      </c>
    </row>
    <row r="1021" spans="1:10" x14ac:dyDescent="0.25">
      <c r="A1021">
        <v>2020</v>
      </c>
      <c r="B1021" t="s">
        <v>814</v>
      </c>
      <c r="C1021" t="s">
        <v>623</v>
      </c>
      <c r="D1021">
        <v>46017687</v>
      </c>
      <c r="E1021" t="s">
        <v>571</v>
      </c>
      <c r="F1021" t="s">
        <v>637</v>
      </c>
      <c r="G1021" t="s">
        <v>638</v>
      </c>
      <c r="H1021">
        <v>6</v>
      </c>
      <c r="I1021">
        <v>6</v>
      </c>
      <c r="J1021" t="str">
        <f t="shared" si="15"/>
        <v/>
      </c>
    </row>
    <row r="1022" spans="1:10" x14ac:dyDescent="0.25">
      <c r="A1022">
        <v>2020</v>
      </c>
      <c r="B1022" t="s">
        <v>814</v>
      </c>
      <c r="C1022" t="s">
        <v>623</v>
      </c>
      <c r="D1022">
        <v>46017687</v>
      </c>
      <c r="E1022" t="s">
        <v>571</v>
      </c>
      <c r="F1022" t="s">
        <v>634</v>
      </c>
      <c r="G1022" t="s">
        <v>635</v>
      </c>
      <c r="H1022">
        <v>12</v>
      </c>
      <c r="I1022">
        <v>12</v>
      </c>
      <c r="J1022" t="str">
        <f t="shared" si="15"/>
        <v/>
      </c>
    </row>
    <row r="1023" spans="1:10" x14ac:dyDescent="0.25">
      <c r="A1023">
        <v>2020</v>
      </c>
      <c r="B1023" t="s">
        <v>814</v>
      </c>
      <c r="C1023" t="s">
        <v>623</v>
      </c>
      <c r="D1023">
        <v>46018035</v>
      </c>
      <c r="E1023" t="s">
        <v>572</v>
      </c>
      <c r="F1023" t="s">
        <v>641</v>
      </c>
      <c r="G1023" t="s">
        <v>638</v>
      </c>
      <c r="H1023">
        <v>57</v>
      </c>
      <c r="I1023">
        <v>57</v>
      </c>
      <c r="J1023" t="str">
        <f t="shared" si="15"/>
        <v/>
      </c>
    </row>
    <row r="1024" spans="1:10" x14ac:dyDescent="0.25">
      <c r="A1024">
        <v>2020</v>
      </c>
      <c r="B1024" t="s">
        <v>814</v>
      </c>
      <c r="C1024" t="s">
        <v>623</v>
      </c>
      <c r="D1024">
        <v>46018035</v>
      </c>
      <c r="E1024" t="s">
        <v>572</v>
      </c>
      <c r="F1024" t="s">
        <v>641</v>
      </c>
      <c r="G1024" t="s">
        <v>640</v>
      </c>
      <c r="H1024">
        <v>7</v>
      </c>
      <c r="I1024">
        <v>7</v>
      </c>
      <c r="J1024" t="str">
        <f t="shared" si="15"/>
        <v/>
      </c>
    </row>
    <row r="1025" spans="1:10" x14ac:dyDescent="0.25">
      <c r="A1025">
        <v>2020</v>
      </c>
      <c r="B1025" t="s">
        <v>814</v>
      </c>
      <c r="C1025" t="s">
        <v>623</v>
      </c>
      <c r="D1025">
        <v>46018035</v>
      </c>
      <c r="E1025" t="s">
        <v>572</v>
      </c>
      <c r="F1025" t="s">
        <v>648</v>
      </c>
      <c r="G1025" t="s">
        <v>635</v>
      </c>
      <c r="H1025">
        <v>1</v>
      </c>
      <c r="I1025">
        <v>1</v>
      </c>
      <c r="J1025" t="str">
        <f t="shared" si="15"/>
        <v/>
      </c>
    </row>
    <row r="1026" spans="1:10" x14ac:dyDescent="0.25">
      <c r="A1026">
        <v>2020</v>
      </c>
      <c r="B1026" t="s">
        <v>814</v>
      </c>
      <c r="C1026" t="s">
        <v>623</v>
      </c>
      <c r="D1026">
        <v>46018059</v>
      </c>
      <c r="E1026" t="s">
        <v>573</v>
      </c>
      <c r="F1026" t="s">
        <v>637</v>
      </c>
      <c r="G1026" t="s">
        <v>638</v>
      </c>
      <c r="H1026">
        <v>7</v>
      </c>
      <c r="I1026">
        <v>7</v>
      </c>
      <c r="J1026" t="str">
        <f t="shared" si="15"/>
        <v/>
      </c>
    </row>
    <row r="1027" spans="1:10" x14ac:dyDescent="0.25">
      <c r="A1027">
        <v>2020</v>
      </c>
      <c r="B1027" t="s">
        <v>814</v>
      </c>
      <c r="C1027" t="s">
        <v>623</v>
      </c>
      <c r="D1027">
        <v>46018059</v>
      </c>
      <c r="E1027" t="s">
        <v>573</v>
      </c>
      <c r="F1027" t="s">
        <v>634</v>
      </c>
      <c r="G1027" t="s">
        <v>635</v>
      </c>
      <c r="H1027">
        <v>25</v>
      </c>
      <c r="I1027">
        <v>25</v>
      </c>
      <c r="J1027" t="str">
        <f t="shared" ref="J1027:J1090" si="16">IF(H1027=I1027,"","warning")</f>
        <v/>
      </c>
    </row>
    <row r="1028" spans="1:10" x14ac:dyDescent="0.25">
      <c r="A1028">
        <v>2020</v>
      </c>
      <c r="B1028" t="s">
        <v>814</v>
      </c>
      <c r="C1028" t="s">
        <v>623</v>
      </c>
      <c r="D1028">
        <v>46018138</v>
      </c>
      <c r="E1028" t="s">
        <v>574</v>
      </c>
      <c r="F1028" t="s">
        <v>637</v>
      </c>
      <c r="G1028" t="s">
        <v>638</v>
      </c>
      <c r="H1028">
        <v>2</v>
      </c>
      <c r="I1028">
        <v>2</v>
      </c>
      <c r="J1028" t="str">
        <f t="shared" si="16"/>
        <v/>
      </c>
    </row>
    <row r="1029" spans="1:10" x14ac:dyDescent="0.25">
      <c r="A1029">
        <v>2020</v>
      </c>
      <c r="B1029" t="s">
        <v>814</v>
      </c>
      <c r="C1029" t="s">
        <v>623</v>
      </c>
      <c r="D1029">
        <v>46018138</v>
      </c>
      <c r="E1029" t="s">
        <v>574</v>
      </c>
      <c r="F1029" t="s">
        <v>634</v>
      </c>
      <c r="G1029" t="s">
        <v>635</v>
      </c>
      <c r="H1029">
        <v>11</v>
      </c>
      <c r="I1029">
        <v>11</v>
      </c>
      <c r="J1029" t="str">
        <f t="shared" si="16"/>
        <v/>
      </c>
    </row>
    <row r="1030" spans="1:10" x14ac:dyDescent="0.25">
      <c r="A1030">
        <v>2020</v>
      </c>
      <c r="B1030" t="s">
        <v>814</v>
      </c>
      <c r="C1030" t="s">
        <v>623</v>
      </c>
      <c r="D1030">
        <v>46018138</v>
      </c>
      <c r="E1030" t="s">
        <v>574</v>
      </c>
      <c r="F1030" t="s">
        <v>641</v>
      </c>
      <c r="G1030" t="s">
        <v>638</v>
      </c>
      <c r="H1030">
        <v>6</v>
      </c>
      <c r="I1030">
        <v>6</v>
      </c>
      <c r="J1030" t="str">
        <f t="shared" si="16"/>
        <v/>
      </c>
    </row>
    <row r="1031" spans="1:10" x14ac:dyDescent="0.25">
      <c r="A1031">
        <v>2020</v>
      </c>
      <c r="B1031" t="s">
        <v>814</v>
      </c>
      <c r="C1031" t="s">
        <v>623</v>
      </c>
      <c r="D1031">
        <v>46018138</v>
      </c>
      <c r="E1031" t="s">
        <v>574</v>
      </c>
      <c r="F1031" t="s">
        <v>648</v>
      </c>
      <c r="G1031" t="s">
        <v>635</v>
      </c>
      <c r="H1031">
        <v>1</v>
      </c>
      <c r="I1031">
        <v>1</v>
      </c>
      <c r="J1031" t="str">
        <f t="shared" si="16"/>
        <v/>
      </c>
    </row>
    <row r="1032" spans="1:10" x14ac:dyDescent="0.25">
      <c r="A1032">
        <v>2020</v>
      </c>
      <c r="B1032" t="s">
        <v>814</v>
      </c>
      <c r="C1032" t="s">
        <v>623</v>
      </c>
      <c r="D1032">
        <v>46018552</v>
      </c>
      <c r="E1032" t="s">
        <v>575</v>
      </c>
      <c r="F1032" t="s">
        <v>637</v>
      </c>
      <c r="G1032" t="s">
        <v>638</v>
      </c>
      <c r="H1032">
        <v>4</v>
      </c>
      <c r="I1032">
        <v>4</v>
      </c>
      <c r="J1032" t="str">
        <f t="shared" si="16"/>
        <v/>
      </c>
    </row>
    <row r="1033" spans="1:10" x14ac:dyDescent="0.25">
      <c r="A1033">
        <v>2020</v>
      </c>
      <c r="B1033" t="s">
        <v>814</v>
      </c>
      <c r="C1033" t="s">
        <v>623</v>
      </c>
      <c r="D1033">
        <v>46018552</v>
      </c>
      <c r="E1033" t="s">
        <v>575</v>
      </c>
      <c r="F1033" t="s">
        <v>634</v>
      </c>
      <c r="G1033" t="s">
        <v>635</v>
      </c>
      <c r="H1033">
        <v>16</v>
      </c>
      <c r="I1033">
        <v>16</v>
      </c>
      <c r="J1033" t="str">
        <f t="shared" si="16"/>
        <v/>
      </c>
    </row>
    <row r="1034" spans="1:10" x14ac:dyDescent="0.25">
      <c r="A1034">
        <v>2020</v>
      </c>
      <c r="B1034" t="s">
        <v>814</v>
      </c>
      <c r="C1034" t="s">
        <v>623</v>
      </c>
      <c r="D1034">
        <v>46018916</v>
      </c>
      <c r="E1034" t="s">
        <v>381</v>
      </c>
      <c r="F1034" t="s">
        <v>637</v>
      </c>
      <c r="G1034" t="s">
        <v>638</v>
      </c>
      <c r="H1034">
        <v>2</v>
      </c>
      <c r="I1034">
        <v>2</v>
      </c>
      <c r="J1034" t="str">
        <f t="shared" si="16"/>
        <v/>
      </c>
    </row>
    <row r="1035" spans="1:10" x14ac:dyDescent="0.25">
      <c r="A1035">
        <v>2020</v>
      </c>
      <c r="B1035" t="s">
        <v>814</v>
      </c>
      <c r="C1035" t="s">
        <v>623</v>
      </c>
      <c r="D1035">
        <v>46018916</v>
      </c>
      <c r="E1035" t="s">
        <v>381</v>
      </c>
      <c r="F1035" t="s">
        <v>634</v>
      </c>
      <c r="G1035" t="s">
        <v>635</v>
      </c>
      <c r="H1035">
        <v>10</v>
      </c>
      <c r="I1035">
        <v>10</v>
      </c>
      <c r="J1035" t="str">
        <f t="shared" si="16"/>
        <v/>
      </c>
    </row>
    <row r="1036" spans="1:10" x14ac:dyDescent="0.25">
      <c r="A1036">
        <v>2020</v>
      </c>
      <c r="B1036" t="s">
        <v>814</v>
      </c>
      <c r="C1036" t="s">
        <v>623</v>
      </c>
      <c r="D1036">
        <v>46018916</v>
      </c>
      <c r="E1036" t="s">
        <v>381</v>
      </c>
      <c r="F1036" t="s">
        <v>641</v>
      </c>
      <c r="G1036" t="s">
        <v>638</v>
      </c>
      <c r="H1036">
        <v>6</v>
      </c>
      <c r="I1036">
        <v>6</v>
      </c>
      <c r="J1036" t="str">
        <f t="shared" si="16"/>
        <v/>
      </c>
    </row>
    <row r="1037" spans="1:10" x14ac:dyDescent="0.25">
      <c r="A1037">
        <v>2020</v>
      </c>
      <c r="B1037" t="s">
        <v>814</v>
      </c>
      <c r="C1037" t="s">
        <v>623</v>
      </c>
      <c r="D1037">
        <v>46019571</v>
      </c>
      <c r="E1037" t="s">
        <v>584</v>
      </c>
      <c r="F1037" t="s">
        <v>637</v>
      </c>
      <c r="G1037" t="s">
        <v>638</v>
      </c>
      <c r="H1037">
        <v>4</v>
      </c>
      <c r="I1037">
        <v>4</v>
      </c>
      <c r="J1037" t="str">
        <f t="shared" si="16"/>
        <v/>
      </c>
    </row>
    <row r="1038" spans="1:10" x14ac:dyDescent="0.25">
      <c r="A1038">
        <v>2020</v>
      </c>
      <c r="B1038" t="s">
        <v>814</v>
      </c>
      <c r="C1038" t="s">
        <v>623</v>
      </c>
      <c r="D1038">
        <v>46019571</v>
      </c>
      <c r="E1038" t="s">
        <v>584</v>
      </c>
      <c r="F1038" t="s">
        <v>634</v>
      </c>
      <c r="G1038" t="s">
        <v>635</v>
      </c>
      <c r="H1038">
        <v>12</v>
      </c>
      <c r="I1038">
        <v>12</v>
      </c>
      <c r="J1038" t="str">
        <f t="shared" si="16"/>
        <v/>
      </c>
    </row>
    <row r="1039" spans="1:10" x14ac:dyDescent="0.25">
      <c r="A1039">
        <v>2020</v>
      </c>
      <c r="B1039" t="s">
        <v>814</v>
      </c>
      <c r="C1039" t="s">
        <v>623</v>
      </c>
      <c r="D1039">
        <v>46019571</v>
      </c>
      <c r="E1039" t="s">
        <v>584</v>
      </c>
      <c r="F1039" t="s">
        <v>641</v>
      </c>
      <c r="G1039" t="s">
        <v>638</v>
      </c>
      <c r="H1039">
        <v>2</v>
      </c>
      <c r="I1039">
        <v>2</v>
      </c>
      <c r="J1039" t="str">
        <f t="shared" si="16"/>
        <v/>
      </c>
    </row>
    <row r="1040" spans="1:10" x14ac:dyDescent="0.25">
      <c r="A1040">
        <v>2020</v>
      </c>
      <c r="B1040" t="s">
        <v>814</v>
      </c>
      <c r="C1040" t="s">
        <v>623</v>
      </c>
      <c r="D1040">
        <v>46019763</v>
      </c>
      <c r="E1040" t="s">
        <v>585</v>
      </c>
      <c r="F1040" t="s">
        <v>637</v>
      </c>
      <c r="G1040" t="s">
        <v>638</v>
      </c>
      <c r="H1040">
        <v>4</v>
      </c>
      <c r="I1040">
        <v>4</v>
      </c>
      <c r="J1040" t="str">
        <f t="shared" si="16"/>
        <v/>
      </c>
    </row>
    <row r="1041" spans="1:10" x14ac:dyDescent="0.25">
      <c r="A1041">
        <v>2020</v>
      </c>
      <c r="B1041" t="s">
        <v>814</v>
      </c>
      <c r="C1041" t="s">
        <v>623</v>
      </c>
      <c r="D1041">
        <v>46019763</v>
      </c>
      <c r="E1041" t="s">
        <v>585</v>
      </c>
      <c r="F1041" t="s">
        <v>634</v>
      </c>
      <c r="G1041" t="s">
        <v>635</v>
      </c>
      <c r="H1041">
        <v>17</v>
      </c>
      <c r="I1041">
        <v>17</v>
      </c>
      <c r="J1041" t="str">
        <f t="shared" si="16"/>
        <v/>
      </c>
    </row>
    <row r="1042" spans="1:10" x14ac:dyDescent="0.25">
      <c r="A1042">
        <v>2020</v>
      </c>
      <c r="B1042" t="s">
        <v>814</v>
      </c>
      <c r="C1042" t="s">
        <v>623</v>
      </c>
      <c r="D1042">
        <v>46019763</v>
      </c>
      <c r="E1042" t="s">
        <v>585</v>
      </c>
      <c r="F1042" t="s">
        <v>641</v>
      </c>
      <c r="G1042" t="s">
        <v>638</v>
      </c>
      <c r="H1042">
        <v>2</v>
      </c>
      <c r="I1042">
        <v>2</v>
      </c>
      <c r="J1042" t="str">
        <f t="shared" si="16"/>
        <v/>
      </c>
    </row>
    <row r="1043" spans="1:10" x14ac:dyDescent="0.25">
      <c r="A1043">
        <v>2020</v>
      </c>
      <c r="B1043" t="s">
        <v>814</v>
      </c>
      <c r="C1043" t="s">
        <v>623</v>
      </c>
      <c r="D1043">
        <v>46020391</v>
      </c>
      <c r="E1043" t="s">
        <v>586</v>
      </c>
      <c r="F1043" t="s">
        <v>637</v>
      </c>
      <c r="G1043" t="s">
        <v>638</v>
      </c>
      <c r="H1043">
        <v>6</v>
      </c>
      <c r="I1043">
        <v>6</v>
      </c>
      <c r="J1043" t="str">
        <f t="shared" si="16"/>
        <v/>
      </c>
    </row>
    <row r="1044" spans="1:10" x14ac:dyDescent="0.25">
      <c r="A1044">
        <v>2020</v>
      </c>
      <c r="B1044" t="s">
        <v>814</v>
      </c>
      <c r="C1044" t="s">
        <v>623</v>
      </c>
      <c r="D1044">
        <v>46020391</v>
      </c>
      <c r="E1044" t="s">
        <v>586</v>
      </c>
      <c r="F1044" t="s">
        <v>634</v>
      </c>
      <c r="G1044" t="s">
        <v>635</v>
      </c>
      <c r="H1044">
        <v>8</v>
      </c>
      <c r="I1044">
        <v>8</v>
      </c>
      <c r="J1044" t="str">
        <f t="shared" si="16"/>
        <v/>
      </c>
    </row>
    <row r="1045" spans="1:10" x14ac:dyDescent="0.25">
      <c r="A1045">
        <v>2020</v>
      </c>
      <c r="B1045" t="s">
        <v>814</v>
      </c>
      <c r="C1045" t="s">
        <v>623</v>
      </c>
      <c r="D1045">
        <v>46021711</v>
      </c>
      <c r="E1045" t="s">
        <v>588</v>
      </c>
      <c r="F1045" t="s">
        <v>641</v>
      </c>
      <c r="G1045" t="s">
        <v>638</v>
      </c>
      <c r="H1045">
        <v>46</v>
      </c>
      <c r="I1045">
        <v>46</v>
      </c>
      <c r="J1045" t="str">
        <f t="shared" si="16"/>
        <v/>
      </c>
    </row>
    <row r="1046" spans="1:10" x14ac:dyDescent="0.25">
      <c r="A1046">
        <v>2020</v>
      </c>
      <c r="B1046" t="s">
        <v>814</v>
      </c>
      <c r="C1046" t="s">
        <v>623</v>
      </c>
      <c r="D1046">
        <v>46022257</v>
      </c>
      <c r="E1046" t="s">
        <v>589</v>
      </c>
      <c r="F1046" t="s">
        <v>637</v>
      </c>
      <c r="G1046" t="s">
        <v>638</v>
      </c>
      <c r="H1046">
        <v>8</v>
      </c>
      <c r="I1046">
        <v>8</v>
      </c>
      <c r="J1046" t="str">
        <f t="shared" si="16"/>
        <v/>
      </c>
    </row>
    <row r="1047" spans="1:10" x14ac:dyDescent="0.25">
      <c r="A1047">
        <v>2020</v>
      </c>
      <c r="B1047" t="s">
        <v>814</v>
      </c>
      <c r="C1047" t="s">
        <v>623</v>
      </c>
      <c r="D1047">
        <v>46022257</v>
      </c>
      <c r="E1047" t="s">
        <v>589</v>
      </c>
      <c r="F1047" t="s">
        <v>634</v>
      </c>
      <c r="G1047" t="s">
        <v>635</v>
      </c>
      <c r="H1047">
        <v>11</v>
      </c>
      <c r="I1047">
        <v>11</v>
      </c>
      <c r="J1047" t="str">
        <f t="shared" si="16"/>
        <v/>
      </c>
    </row>
    <row r="1048" spans="1:10" x14ac:dyDescent="0.25">
      <c r="A1048">
        <v>2020</v>
      </c>
      <c r="B1048" t="s">
        <v>814</v>
      </c>
      <c r="C1048" t="s">
        <v>623</v>
      </c>
      <c r="D1048">
        <v>46022257</v>
      </c>
      <c r="E1048" t="s">
        <v>589</v>
      </c>
      <c r="F1048" t="s">
        <v>641</v>
      </c>
      <c r="G1048" t="s">
        <v>638</v>
      </c>
      <c r="H1048">
        <v>32</v>
      </c>
      <c r="I1048">
        <v>32</v>
      </c>
      <c r="J1048" t="str">
        <f t="shared" si="16"/>
        <v/>
      </c>
    </row>
    <row r="1049" spans="1:10" x14ac:dyDescent="0.25">
      <c r="A1049">
        <v>2020</v>
      </c>
      <c r="B1049" t="s">
        <v>814</v>
      </c>
      <c r="C1049" t="s">
        <v>623</v>
      </c>
      <c r="D1049">
        <v>46022579</v>
      </c>
      <c r="E1049" t="s">
        <v>406</v>
      </c>
      <c r="F1049" t="s">
        <v>637</v>
      </c>
      <c r="G1049" t="s">
        <v>638</v>
      </c>
      <c r="H1049">
        <v>4</v>
      </c>
      <c r="I1049">
        <v>4</v>
      </c>
      <c r="J1049" t="str">
        <f t="shared" si="16"/>
        <v/>
      </c>
    </row>
    <row r="1050" spans="1:10" x14ac:dyDescent="0.25">
      <c r="A1050">
        <v>2020</v>
      </c>
      <c r="B1050" t="s">
        <v>814</v>
      </c>
      <c r="C1050" t="s">
        <v>623</v>
      </c>
      <c r="D1050">
        <v>46022579</v>
      </c>
      <c r="E1050" t="s">
        <v>406</v>
      </c>
      <c r="F1050" t="s">
        <v>634</v>
      </c>
      <c r="G1050" t="s">
        <v>635</v>
      </c>
      <c r="H1050">
        <v>10</v>
      </c>
      <c r="I1050">
        <v>10</v>
      </c>
      <c r="J1050" t="str">
        <f t="shared" si="16"/>
        <v/>
      </c>
    </row>
    <row r="1051" spans="1:10" x14ac:dyDescent="0.25">
      <c r="A1051">
        <v>2020</v>
      </c>
      <c r="B1051" t="s">
        <v>814</v>
      </c>
      <c r="C1051" t="s">
        <v>623</v>
      </c>
      <c r="D1051">
        <v>46022579</v>
      </c>
      <c r="E1051" t="s">
        <v>406</v>
      </c>
      <c r="F1051" t="s">
        <v>641</v>
      </c>
      <c r="G1051" t="s">
        <v>638</v>
      </c>
      <c r="H1051">
        <v>4</v>
      </c>
      <c r="I1051">
        <v>4</v>
      </c>
      <c r="J1051" t="str">
        <f t="shared" si="16"/>
        <v/>
      </c>
    </row>
    <row r="1052" spans="1:10" x14ac:dyDescent="0.25">
      <c r="A1052">
        <v>2020</v>
      </c>
      <c r="B1052" t="s">
        <v>814</v>
      </c>
      <c r="C1052" t="s">
        <v>623</v>
      </c>
      <c r="D1052">
        <v>46022646</v>
      </c>
      <c r="E1052" t="s">
        <v>590</v>
      </c>
      <c r="F1052" t="s">
        <v>637</v>
      </c>
      <c r="G1052" t="s">
        <v>638</v>
      </c>
      <c r="H1052">
        <v>6</v>
      </c>
      <c r="I1052">
        <v>6</v>
      </c>
      <c r="J1052" t="str">
        <f t="shared" si="16"/>
        <v/>
      </c>
    </row>
    <row r="1053" spans="1:10" x14ac:dyDescent="0.25">
      <c r="A1053">
        <v>2020</v>
      </c>
      <c r="B1053" t="s">
        <v>814</v>
      </c>
      <c r="C1053" t="s">
        <v>623</v>
      </c>
      <c r="D1053">
        <v>46022646</v>
      </c>
      <c r="E1053" t="s">
        <v>590</v>
      </c>
      <c r="F1053" t="s">
        <v>634</v>
      </c>
      <c r="G1053" t="s">
        <v>635</v>
      </c>
      <c r="H1053">
        <v>19</v>
      </c>
      <c r="I1053">
        <v>19</v>
      </c>
      <c r="J1053" t="str">
        <f t="shared" si="16"/>
        <v/>
      </c>
    </row>
    <row r="1054" spans="1:10" x14ac:dyDescent="0.25">
      <c r="A1054">
        <v>2020</v>
      </c>
      <c r="B1054" t="s">
        <v>814</v>
      </c>
      <c r="C1054" t="s">
        <v>623</v>
      </c>
      <c r="D1054">
        <v>46022646</v>
      </c>
      <c r="E1054" t="s">
        <v>590</v>
      </c>
      <c r="F1054" t="s">
        <v>641</v>
      </c>
      <c r="G1054" t="s">
        <v>638</v>
      </c>
      <c r="H1054">
        <v>16</v>
      </c>
      <c r="I1054">
        <v>16</v>
      </c>
      <c r="J1054" t="str">
        <f t="shared" si="16"/>
        <v/>
      </c>
    </row>
    <row r="1055" spans="1:10" x14ac:dyDescent="0.25">
      <c r="A1055">
        <v>2020</v>
      </c>
      <c r="B1055" t="s">
        <v>814</v>
      </c>
      <c r="C1055" t="s">
        <v>623</v>
      </c>
      <c r="D1055">
        <v>46022932</v>
      </c>
      <c r="E1055" t="s">
        <v>531</v>
      </c>
      <c r="F1055" t="s">
        <v>637</v>
      </c>
      <c r="G1055" t="s">
        <v>638</v>
      </c>
      <c r="H1055">
        <v>4</v>
      </c>
      <c r="I1055">
        <v>4</v>
      </c>
      <c r="J1055" t="str">
        <f t="shared" si="16"/>
        <v/>
      </c>
    </row>
    <row r="1056" spans="1:10" x14ac:dyDescent="0.25">
      <c r="A1056">
        <v>2020</v>
      </c>
      <c r="B1056" t="s">
        <v>814</v>
      </c>
      <c r="C1056" t="s">
        <v>623</v>
      </c>
      <c r="D1056">
        <v>46022932</v>
      </c>
      <c r="E1056" t="s">
        <v>531</v>
      </c>
      <c r="F1056" t="s">
        <v>634</v>
      </c>
      <c r="G1056" t="s">
        <v>635</v>
      </c>
      <c r="H1056">
        <v>14</v>
      </c>
      <c r="I1056">
        <v>14</v>
      </c>
      <c r="J1056" t="str">
        <f t="shared" si="16"/>
        <v/>
      </c>
    </row>
    <row r="1057" spans="1:10" x14ac:dyDescent="0.25">
      <c r="A1057">
        <v>2020</v>
      </c>
      <c r="B1057" t="s">
        <v>814</v>
      </c>
      <c r="C1057" t="s">
        <v>623</v>
      </c>
      <c r="D1057">
        <v>46022932</v>
      </c>
      <c r="E1057" t="s">
        <v>531</v>
      </c>
      <c r="F1057" t="s">
        <v>641</v>
      </c>
      <c r="G1057" t="s">
        <v>638</v>
      </c>
      <c r="H1057">
        <v>4</v>
      </c>
      <c r="I1057">
        <v>4</v>
      </c>
      <c r="J1057" t="str">
        <f t="shared" si="16"/>
        <v/>
      </c>
    </row>
    <row r="1058" spans="1:10" x14ac:dyDescent="0.25">
      <c r="A1058">
        <v>2020</v>
      </c>
      <c r="B1058" t="s">
        <v>814</v>
      </c>
      <c r="C1058" t="s">
        <v>623</v>
      </c>
      <c r="D1058">
        <v>46022944</v>
      </c>
      <c r="E1058" t="s">
        <v>591</v>
      </c>
      <c r="F1058" t="s">
        <v>637</v>
      </c>
      <c r="G1058" t="s">
        <v>638</v>
      </c>
      <c r="H1058">
        <v>4</v>
      </c>
      <c r="I1058">
        <v>4</v>
      </c>
      <c r="J1058" t="str">
        <f t="shared" si="16"/>
        <v/>
      </c>
    </row>
    <row r="1059" spans="1:10" x14ac:dyDescent="0.25">
      <c r="A1059">
        <v>2020</v>
      </c>
      <c r="B1059" t="s">
        <v>814</v>
      </c>
      <c r="C1059" t="s">
        <v>623</v>
      </c>
      <c r="D1059">
        <v>46022944</v>
      </c>
      <c r="E1059" t="s">
        <v>591</v>
      </c>
      <c r="F1059" t="s">
        <v>634</v>
      </c>
      <c r="G1059" t="s">
        <v>635</v>
      </c>
      <c r="H1059">
        <v>16</v>
      </c>
      <c r="I1059">
        <v>16</v>
      </c>
      <c r="J1059" t="str">
        <f t="shared" si="16"/>
        <v/>
      </c>
    </row>
    <row r="1060" spans="1:10" x14ac:dyDescent="0.25">
      <c r="A1060">
        <v>2020</v>
      </c>
      <c r="B1060" t="s">
        <v>814</v>
      </c>
      <c r="C1060" t="s">
        <v>623</v>
      </c>
      <c r="D1060">
        <v>46023419</v>
      </c>
      <c r="E1060" t="s">
        <v>592</v>
      </c>
      <c r="F1060" t="s">
        <v>641</v>
      </c>
      <c r="G1060" t="s">
        <v>638</v>
      </c>
      <c r="H1060">
        <v>75</v>
      </c>
      <c r="I1060">
        <v>75</v>
      </c>
      <c r="J1060" t="str">
        <f t="shared" si="16"/>
        <v/>
      </c>
    </row>
    <row r="1061" spans="1:10" x14ac:dyDescent="0.25">
      <c r="A1061">
        <v>2020</v>
      </c>
      <c r="B1061" t="s">
        <v>814</v>
      </c>
      <c r="C1061" t="s">
        <v>623</v>
      </c>
      <c r="D1061">
        <v>46023547</v>
      </c>
      <c r="E1061" t="s">
        <v>593</v>
      </c>
      <c r="F1061" t="s">
        <v>637</v>
      </c>
      <c r="G1061" t="s">
        <v>638</v>
      </c>
      <c r="H1061">
        <v>7</v>
      </c>
      <c r="I1061">
        <v>7</v>
      </c>
      <c r="J1061" t="str">
        <f t="shared" si="16"/>
        <v/>
      </c>
    </row>
    <row r="1062" spans="1:10" x14ac:dyDescent="0.25">
      <c r="A1062">
        <v>2020</v>
      </c>
      <c r="B1062" t="s">
        <v>814</v>
      </c>
      <c r="C1062" t="s">
        <v>623</v>
      </c>
      <c r="D1062">
        <v>46023547</v>
      </c>
      <c r="E1062" t="s">
        <v>593</v>
      </c>
      <c r="F1062" t="s">
        <v>634</v>
      </c>
      <c r="G1062" t="s">
        <v>635</v>
      </c>
      <c r="H1062">
        <v>21</v>
      </c>
      <c r="I1062">
        <v>21</v>
      </c>
      <c r="J1062" t="str">
        <f t="shared" si="16"/>
        <v/>
      </c>
    </row>
    <row r="1063" spans="1:10" x14ac:dyDescent="0.25">
      <c r="A1063">
        <v>2020</v>
      </c>
      <c r="B1063" t="s">
        <v>814</v>
      </c>
      <c r="C1063" t="s">
        <v>623</v>
      </c>
      <c r="D1063">
        <v>46023547</v>
      </c>
      <c r="E1063" t="s">
        <v>593</v>
      </c>
      <c r="F1063" t="s">
        <v>641</v>
      </c>
      <c r="G1063" t="s">
        <v>638</v>
      </c>
      <c r="H1063">
        <v>14</v>
      </c>
      <c r="I1063">
        <v>14</v>
      </c>
      <c r="J1063" t="str">
        <f t="shared" si="16"/>
        <v/>
      </c>
    </row>
    <row r="1064" spans="1:10" x14ac:dyDescent="0.25">
      <c r="A1064">
        <v>2020</v>
      </c>
      <c r="B1064" t="s">
        <v>814</v>
      </c>
      <c r="C1064" t="s">
        <v>623</v>
      </c>
      <c r="D1064">
        <v>46023870</v>
      </c>
      <c r="E1064" t="s">
        <v>594</v>
      </c>
      <c r="F1064" t="s">
        <v>637</v>
      </c>
      <c r="G1064" t="s">
        <v>638</v>
      </c>
      <c r="H1064">
        <v>4</v>
      </c>
      <c r="I1064">
        <v>4</v>
      </c>
      <c r="J1064" t="str">
        <f t="shared" si="16"/>
        <v/>
      </c>
    </row>
    <row r="1065" spans="1:10" x14ac:dyDescent="0.25">
      <c r="A1065">
        <v>2020</v>
      </c>
      <c r="B1065" t="s">
        <v>814</v>
      </c>
      <c r="C1065" t="s">
        <v>623</v>
      </c>
      <c r="D1065">
        <v>46023870</v>
      </c>
      <c r="E1065" t="s">
        <v>594</v>
      </c>
      <c r="F1065" t="s">
        <v>634</v>
      </c>
      <c r="G1065" t="s">
        <v>635</v>
      </c>
      <c r="H1065">
        <v>20</v>
      </c>
      <c r="I1065">
        <v>20</v>
      </c>
      <c r="J1065" t="str">
        <f t="shared" si="16"/>
        <v/>
      </c>
    </row>
    <row r="1066" spans="1:10" x14ac:dyDescent="0.25">
      <c r="A1066">
        <v>2020</v>
      </c>
      <c r="B1066" t="s">
        <v>814</v>
      </c>
      <c r="C1066" t="s">
        <v>623</v>
      </c>
      <c r="D1066">
        <v>46025040</v>
      </c>
      <c r="E1066" t="s">
        <v>595</v>
      </c>
      <c r="F1066" t="s">
        <v>637</v>
      </c>
      <c r="G1066" t="s">
        <v>638</v>
      </c>
      <c r="H1066">
        <v>6</v>
      </c>
      <c r="I1066">
        <v>6</v>
      </c>
      <c r="J1066" t="str">
        <f t="shared" si="16"/>
        <v/>
      </c>
    </row>
    <row r="1067" spans="1:10" x14ac:dyDescent="0.25">
      <c r="A1067">
        <v>2020</v>
      </c>
      <c r="B1067" t="s">
        <v>814</v>
      </c>
      <c r="C1067" t="s">
        <v>623</v>
      </c>
      <c r="D1067">
        <v>46025040</v>
      </c>
      <c r="E1067" t="s">
        <v>595</v>
      </c>
      <c r="F1067" t="s">
        <v>634</v>
      </c>
      <c r="G1067" t="s">
        <v>635</v>
      </c>
      <c r="H1067">
        <v>18</v>
      </c>
      <c r="I1067">
        <v>18</v>
      </c>
      <c r="J1067" t="str">
        <f t="shared" si="16"/>
        <v/>
      </c>
    </row>
    <row r="1068" spans="1:10" x14ac:dyDescent="0.25">
      <c r="A1068">
        <v>2020</v>
      </c>
      <c r="B1068" t="s">
        <v>814</v>
      </c>
      <c r="C1068" t="s">
        <v>623</v>
      </c>
      <c r="D1068">
        <v>46025040</v>
      </c>
      <c r="E1068" t="s">
        <v>595</v>
      </c>
      <c r="F1068" t="s">
        <v>641</v>
      </c>
      <c r="G1068" t="s">
        <v>638</v>
      </c>
      <c r="H1068">
        <v>28</v>
      </c>
      <c r="I1068">
        <v>28</v>
      </c>
      <c r="J1068" t="str">
        <f t="shared" si="16"/>
        <v/>
      </c>
    </row>
    <row r="1069" spans="1:10" x14ac:dyDescent="0.25">
      <c r="A1069">
        <v>2020</v>
      </c>
      <c r="B1069" t="s">
        <v>814</v>
      </c>
      <c r="C1069" t="s">
        <v>623</v>
      </c>
      <c r="D1069">
        <v>46025507</v>
      </c>
      <c r="E1069" t="s">
        <v>596</v>
      </c>
      <c r="F1069" t="s">
        <v>637</v>
      </c>
      <c r="G1069" t="s">
        <v>638</v>
      </c>
      <c r="H1069">
        <v>5</v>
      </c>
      <c r="I1069">
        <v>5</v>
      </c>
      <c r="J1069" t="str">
        <f t="shared" si="16"/>
        <v/>
      </c>
    </row>
    <row r="1070" spans="1:10" x14ac:dyDescent="0.25">
      <c r="A1070">
        <v>2020</v>
      </c>
      <c r="B1070" t="s">
        <v>814</v>
      </c>
      <c r="C1070" t="s">
        <v>623</v>
      </c>
      <c r="D1070">
        <v>46025507</v>
      </c>
      <c r="E1070" t="s">
        <v>596</v>
      </c>
      <c r="F1070" t="s">
        <v>634</v>
      </c>
      <c r="G1070" t="s">
        <v>635</v>
      </c>
      <c r="H1070">
        <v>14</v>
      </c>
      <c r="I1070">
        <v>14</v>
      </c>
      <c r="J1070" t="str">
        <f t="shared" si="16"/>
        <v/>
      </c>
    </row>
    <row r="1071" spans="1:10" x14ac:dyDescent="0.25">
      <c r="A1071">
        <v>2020</v>
      </c>
      <c r="B1071" t="s">
        <v>814</v>
      </c>
      <c r="C1071" t="s">
        <v>623</v>
      </c>
      <c r="D1071">
        <v>46025507</v>
      </c>
      <c r="E1071" t="s">
        <v>596</v>
      </c>
      <c r="F1071" t="s">
        <v>641</v>
      </c>
      <c r="G1071" t="s">
        <v>638</v>
      </c>
      <c r="H1071">
        <v>15</v>
      </c>
      <c r="I1071">
        <v>15</v>
      </c>
      <c r="J1071" t="str">
        <f t="shared" si="16"/>
        <v/>
      </c>
    </row>
    <row r="1072" spans="1:10" x14ac:dyDescent="0.25">
      <c r="A1072">
        <v>2020</v>
      </c>
      <c r="B1072" t="s">
        <v>814</v>
      </c>
      <c r="C1072" t="s">
        <v>623</v>
      </c>
      <c r="D1072">
        <v>46028119</v>
      </c>
      <c r="E1072" t="s">
        <v>945</v>
      </c>
      <c r="F1072" t="s">
        <v>648</v>
      </c>
      <c r="G1072" t="s">
        <v>635</v>
      </c>
      <c r="H1072">
        <v>1</v>
      </c>
      <c r="I1072">
        <v>1</v>
      </c>
      <c r="J1072" t="str">
        <f t="shared" si="16"/>
        <v/>
      </c>
    </row>
    <row r="1073" spans="1:10" x14ac:dyDescent="0.25">
      <c r="A1073">
        <v>2020</v>
      </c>
      <c r="B1073" t="s">
        <v>814</v>
      </c>
      <c r="C1073" t="s">
        <v>623</v>
      </c>
      <c r="D1073">
        <v>46032721</v>
      </c>
      <c r="E1073" t="s">
        <v>599</v>
      </c>
      <c r="F1073" t="s">
        <v>634</v>
      </c>
      <c r="G1073" t="s">
        <v>635</v>
      </c>
      <c r="H1073">
        <v>4</v>
      </c>
      <c r="I1073">
        <v>4</v>
      </c>
      <c r="J1073" t="str">
        <f t="shared" si="16"/>
        <v/>
      </c>
    </row>
    <row r="1074" spans="1:10" x14ac:dyDescent="0.25">
      <c r="A1074">
        <v>2020</v>
      </c>
      <c r="B1074" t="s">
        <v>814</v>
      </c>
      <c r="C1074" t="s">
        <v>604</v>
      </c>
      <c r="D1074">
        <v>46021319</v>
      </c>
      <c r="E1074" t="s">
        <v>605</v>
      </c>
      <c r="F1074" t="s">
        <v>637</v>
      </c>
      <c r="G1074" t="s">
        <v>638</v>
      </c>
      <c r="H1074">
        <v>3</v>
      </c>
      <c r="I1074">
        <v>3</v>
      </c>
      <c r="J1074" t="str">
        <f t="shared" si="16"/>
        <v/>
      </c>
    </row>
    <row r="1075" spans="1:10" x14ac:dyDescent="0.25">
      <c r="A1075">
        <v>2020</v>
      </c>
      <c r="B1075" t="s">
        <v>814</v>
      </c>
      <c r="C1075" t="s">
        <v>604</v>
      </c>
      <c r="D1075">
        <v>46021319</v>
      </c>
      <c r="E1075" t="s">
        <v>605</v>
      </c>
      <c r="F1075" t="s">
        <v>634</v>
      </c>
      <c r="G1075" t="s">
        <v>635</v>
      </c>
      <c r="H1075">
        <v>19</v>
      </c>
      <c r="I1075">
        <v>19</v>
      </c>
      <c r="J1075" t="str">
        <f t="shared" si="16"/>
        <v/>
      </c>
    </row>
    <row r="1076" spans="1:10" x14ac:dyDescent="0.25">
      <c r="A1076">
        <v>2020</v>
      </c>
      <c r="B1076" t="s">
        <v>814</v>
      </c>
      <c r="C1076" t="s">
        <v>604</v>
      </c>
      <c r="D1076">
        <v>46021319</v>
      </c>
      <c r="E1076" t="s">
        <v>605</v>
      </c>
      <c r="F1076" t="s">
        <v>641</v>
      </c>
      <c r="G1076" t="s">
        <v>638</v>
      </c>
      <c r="H1076">
        <v>4</v>
      </c>
      <c r="I1076">
        <v>4</v>
      </c>
      <c r="J1076" t="str">
        <f t="shared" si="16"/>
        <v/>
      </c>
    </row>
    <row r="1077" spans="1:10" x14ac:dyDescent="0.25">
      <c r="A1077">
        <v>2020</v>
      </c>
      <c r="B1077" t="s">
        <v>814</v>
      </c>
      <c r="C1077" t="s">
        <v>606</v>
      </c>
      <c r="D1077">
        <v>46024114</v>
      </c>
      <c r="E1077" t="s">
        <v>607</v>
      </c>
      <c r="F1077" t="s">
        <v>637</v>
      </c>
      <c r="G1077" t="s">
        <v>638</v>
      </c>
      <c r="H1077">
        <v>4</v>
      </c>
      <c r="I1077">
        <v>4</v>
      </c>
      <c r="J1077" t="str">
        <f t="shared" si="16"/>
        <v/>
      </c>
    </row>
    <row r="1078" spans="1:10" x14ac:dyDescent="0.25">
      <c r="A1078">
        <v>2020</v>
      </c>
      <c r="B1078" t="s">
        <v>814</v>
      </c>
      <c r="C1078" t="s">
        <v>606</v>
      </c>
      <c r="D1078">
        <v>46024114</v>
      </c>
      <c r="E1078" t="s">
        <v>607</v>
      </c>
      <c r="F1078" t="s">
        <v>634</v>
      </c>
      <c r="G1078" t="s">
        <v>635</v>
      </c>
      <c r="H1078">
        <v>14</v>
      </c>
      <c r="I1078">
        <v>14</v>
      </c>
      <c r="J1078" t="str">
        <f t="shared" si="16"/>
        <v/>
      </c>
    </row>
    <row r="1079" spans="1:10" x14ac:dyDescent="0.25">
      <c r="A1079">
        <v>2020</v>
      </c>
      <c r="B1079" t="s">
        <v>814</v>
      </c>
      <c r="C1079" t="s">
        <v>606</v>
      </c>
      <c r="D1079">
        <v>46024114</v>
      </c>
      <c r="E1079" t="s">
        <v>607</v>
      </c>
      <c r="F1079" t="s">
        <v>641</v>
      </c>
      <c r="G1079" t="s">
        <v>638</v>
      </c>
      <c r="H1079">
        <v>4</v>
      </c>
      <c r="I1079">
        <v>4</v>
      </c>
      <c r="J1079" t="str">
        <f t="shared" si="16"/>
        <v/>
      </c>
    </row>
    <row r="1080" spans="1:10" x14ac:dyDescent="0.25">
      <c r="A1080">
        <v>2020</v>
      </c>
      <c r="B1080" t="s">
        <v>814</v>
      </c>
      <c r="C1080" t="s">
        <v>610</v>
      </c>
      <c r="D1080">
        <v>46014066</v>
      </c>
      <c r="E1080" t="s">
        <v>611</v>
      </c>
      <c r="F1080" t="s">
        <v>637</v>
      </c>
      <c r="G1080" t="s">
        <v>638</v>
      </c>
      <c r="H1080">
        <v>3</v>
      </c>
      <c r="I1080">
        <v>3</v>
      </c>
      <c r="J1080" t="str">
        <f t="shared" si="16"/>
        <v/>
      </c>
    </row>
    <row r="1081" spans="1:10" x14ac:dyDescent="0.25">
      <c r="A1081">
        <v>2020</v>
      </c>
      <c r="B1081" t="s">
        <v>814</v>
      </c>
      <c r="C1081" t="s">
        <v>610</v>
      </c>
      <c r="D1081">
        <v>46014066</v>
      </c>
      <c r="E1081" t="s">
        <v>611</v>
      </c>
      <c r="F1081" t="s">
        <v>634</v>
      </c>
      <c r="G1081" t="s">
        <v>635</v>
      </c>
      <c r="H1081">
        <v>10</v>
      </c>
      <c r="I1081">
        <v>10</v>
      </c>
      <c r="J1081" t="str">
        <f t="shared" si="16"/>
        <v/>
      </c>
    </row>
    <row r="1082" spans="1:10" x14ac:dyDescent="0.25">
      <c r="A1082">
        <v>2020</v>
      </c>
      <c r="B1082" t="s">
        <v>814</v>
      </c>
      <c r="C1082" t="s">
        <v>610</v>
      </c>
      <c r="D1082">
        <v>46014066</v>
      </c>
      <c r="E1082" t="s">
        <v>611</v>
      </c>
      <c r="F1082" t="s">
        <v>641</v>
      </c>
      <c r="G1082" t="s">
        <v>638</v>
      </c>
      <c r="H1082">
        <v>4</v>
      </c>
      <c r="I1082">
        <v>4</v>
      </c>
      <c r="J1082" t="str">
        <f t="shared" si="16"/>
        <v/>
      </c>
    </row>
    <row r="1083" spans="1:10" x14ac:dyDescent="0.25">
      <c r="A1083">
        <v>2020</v>
      </c>
      <c r="B1083" t="s">
        <v>814</v>
      </c>
      <c r="C1083" t="s">
        <v>618</v>
      </c>
      <c r="D1083">
        <v>46021708</v>
      </c>
      <c r="E1083" t="s">
        <v>619</v>
      </c>
      <c r="F1083" t="s">
        <v>637</v>
      </c>
      <c r="G1083" t="s">
        <v>638</v>
      </c>
      <c r="H1083">
        <v>3</v>
      </c>
      <c r="I1083">
        <v>3</v>
      </c>
      <c r="J1083" t="str">
        <f t="shared" si="16"/>
        <v/>
      </c>
    </row>
    <row r="1084" spans="1:10" x14ac:dyDescent="0.25">
      <c r="A1084">
        <v>2020</v>
      </c>
      <c r="B1084" t="s">
        <v>814</v>
      </c>
      <c r="C1084" t="s">
        <v>618</v>
      </c>
      <c r="D1084">
        <v>46021708</v>
      </c>
      <c r="E1084" t="s">
        <v>619</v>
      </c>
      <c r="F1084" t="s">
        <v>634</v>
      </c>
      <c r="G1084" t="s">
        <v>635</v>
      </c>
      <c r="H1084">
        <v>12</v>
      </c>
      <c r="I1084">
        <v>12</v>
      </c>
      <c r="J1084" t="str">
        <f t="shared" si="16"/>
        <v/>
      </c>
    </row>
    <row r="1085" spans="1:10" x14ac:dyDescent="0.25">
      <c r="A1085">
        <v>2020</v>
      </c>
      <c r="B1085" t="s">
        <v>814</v>
      </c>
      <c r="C1085" t="s">
        <v>620</v>
      </c>
      <c r="D1085">
        <v>46016440</v>
      </c>
      <c r="E1085" t="s">
        <v>621</v>
      </c>
      <c r="F1085" t="s">
        <v>637</v>
      </c>
      <c r="G1085" t="s">
        <v>638</v>
      </c>
      <c r="H1085">
        <v>4</v>
      </c>
      <c r="I1085">
        <v>4</v>
      </c>
      <c r="J1085" t="str">
        <f t="shared" si="16"/>
        <v/>
      </c>
    </row>
    <row r="1086" spans="1:10" x14ac:dyDescent="0.25">
      <c r="A1086">
        <v>2020</v>
      </c>
      <c r="B1086" t="s">
        <v>814</v>
      </c>
      <c r="C1086" t="s">
        <v>620</v>
      </c>
      <c r="D1086">
        <v>46016440</v>
      </c>
      <c r="E1086" t="s">
        <v>621</v>
      </c>
      <c r="F1086" t="s">
        <v>634</v>
      </c>
      <c r="G1086" t="s">
        <v>635</v>
      </c>
      <c r="H1086">
        <v>20</v>
      </c>
      <c r="I1086">
        <v>20</v>
      </c>
      <c r="J1086" t="str">
        <f t="shared" si="16"/>
        <v/>
      </c>
    </row>
    <row r="1087" spans="1:10" x14ac:dyDescent="0.25">
      <c r="A1087">
        <v>2020</v>
      </c>
      <c r="B1087" t="s">
        <v>814</v>
      </c>
      <c r="C1087" t="s">
        <v>620</v>
      </c>
      <c r="D1087">
        <v>46016440</v>
      </c>
      <c r="E1087" t="s">
        <v>621</v>
      </c>
      <c r="F1087" t="s">
        <v>641</v>
      </c>
      <c r="G1087" t="s">
        <v>638</v>
      </c>
      <c r="H1087">
        <v>16</v>
      </c>
      <c r="I1087">
        <v>16</v>
      </c>
      <c r="J1087" t="str">
        <f t="shared" si="16"/>
        <v/>
      </c>
    </row>
    <row r="1088" spans="1:10" x14ac:dyDescent="0.25">
      <c r="A1088">
        <v>2020</v>
      </c>
      <c r="B1088" t="s">
        <v>814</v>
      </c>
      <c r="C1088" t="s">
        <v>620</v>
      </c>
      <c r="D1088">
        <v>46017900</v>
      </c>
      <c r="E1088" t="s">
        <v>622</v>
      </c>
      <c r="F1088" t="s">
        <v>637</v>
      </c>
      <c r="G1088" t="s">
        <v>638</v>
      </c>
      <c r="H1088">
        <v>4</v>
      </c>
      <c r="I1088">
        <v>4</v>
      </c>
      <c r="J1088" t="str">
        <f t="shared" si="16"/>
        <v/>
      </c>
    </row>
    <row r="1089" spans="1:10" x14ac:dyDescent="0.25">
      <c r="A1089">
        <v>2020</v>
      </c>
      <c r="B1089" t="s">
        <v>814</v>
      </c>
      <c r="C1089" t="s">
        <v>620</v>
      </c>
      <c r="D1089">
        <v>46017900</v>
      </c>
      <c r="E1089" t="s">
        <v>622</v>
      </c>
      <c r="F1089" t="s">
        <v>634</v>
      </c>
      <c r="G1089" t="s">
        <v>635</v>
      </c>
      <c r="H1089">
        <v>18</v>
      </c>
      <c r="I1089">
        <v>18</v>
      </c>
      <c r="J1089" t="str">
        <f t="shared" si="16"/>
        <v/>
      </c>
    </row>
    <row r="1090" spans="1:10" x14ac:dyDescent="0.25">
      <c r="A1090">
        <v>2020</v>
      </c>
      <c r="B1090" t="s">
        <v>814</v>
      </c>
      <c r="C1090" t="s">
        <v>620</v>
      </c>
      <c r="D1090">
        <v>46017900</v>
      </c>
      <c r="E1090" t="s">
        <v>622</v>
      </c>
      <c r="F1090" t="s">
        <v>641</v>
      </c>
      <c r="G1090" t="s">
        <v>638</v>
      </c>
      <c r="H1090">
        <v>4</v>
      </c>
      <c r="I1090">
        <v>4</v>
      </c>
      <c r="J1090" t="str">
        <f t="shared" si="16"/>
        <v/>
      </c>
    </row>
    <row r="1091" spans="1:10" x14ac:dyDescent="0.25">
      <c r="A1091">
        <v>2020</v>
      </c>
      <c r="B1091" t="s">
        <v>814</v>
      </c>
      <c r="C1091" t="s">
        <v>613</v>
      </c>
      <c r="D1091">
        <v>46004760</v>
      </c>
      <c r="E1091" t="s">
        <v>614</v>
      </c>
      <c r="F1091" t="s">
        <v>641</v>
      </c>
      <c r="G1091" t="s">
        <v>638</v>
      </c>
      <c r="H1091">
        <v>33</v>
      </c>
      <c r="I1091">
        <v>33</v>
      </c>
      <c r="J1091" t="str">
        <f t="shared" ref="J1091:J1100" si="17">IF(H1091=I1091,"","warning")</f>
        <v/>
      </c>
    </row>
    <row r="1092" spans="1:10" x14ac:dyDescent="0.25">
      <c r="A1092">
        <v>2020</v>
      </c>
      <c r="B1092" t="s">
        <v>814</v>
      </c>
      <c r="C1092" t="s">
        <v>613</v>
      </c>
      <c r="D1092">
        <v>46004760</v>
      </c>
      <c r="E1092" t="s">
        <v>614</v>
      </c>
      <c r="F1092" t="s">
        <v>641</v>
      </c>
      <c r="G1092" t="s">
        <v>640</v>
      </c>
      <c r="H1092">
        <v>2</v>
      </c>
      <c r="I1092">
        <v>2</v>
      </c>
      <c r="J1092" t="str">
        <f t="shared" si="17"/>
        <v/>
      </c>
    </row>
    <row r="1093" spans="1:10" x14ac:dyDescent="0.25">
      <c r="A1093">
        <v>2020</v>
      </c>
      <c r="B1093" t="s">
        <v>814</v>
      </c>
      <c r="C1093" t="s">
        <v>613</v>
      </c>
      <c r="D1093">
        <v>46004760</v>
      </c>
      <c r="E1093" t="s">
        <v>614</v>
      </c>
      <c r="F1093" t="s">
        <v>648</v>
      </c>
      <c r="G1093" t="s">
        <v>635</v>
      </c>
      <c r="H1093">
        <v>1</v>
      </c>
      <c r="I1093">
        <v>1</v>
      </c>
      <c r="J1093" t="str">
        <f t="shared" si="17"/>
        <v/>
      </c>
    </row>
    <row r="1094" spans="1:10" x14ac:dyDescent="0.25">
      <c r="A1094">
        <v>2020</v>
      </c>
      <c r="B1094" t="s">
        <v>814</v>
      </c>
      <c r="C1094" t="s">
        <v>613</v>
      </c>
      <c r="D1094">
        <v>46004772</v>
      </c>
      <c r="E1094" t="s">
        <v>615</v>
      </c>
      <c r="F1094" t="s">
        <v>637</v>
      </c>
      <c r="G1094" t="s">
        <v>638</v>
      </c>
      <c r="H1094">
        <v>11</v>
      </c>
      <c r="I1094">
        <v>11</v>
      </c>
      <c r="J1094" t="str">
        <f t="shared" si="17"/>
        <v/>
      </c>
    </row>
    <row r="1095" spans="1:10" x14ac:dyDescent="0.25">
      <c r="A1095">
        <v>2020</v>
      </c>
      <c r="B1095" t="s">
        <v>814</v>
      </c>
      <c r="C1095" t="s">
        <v>613</v>
      </c>
      <c r="D1095">
        <v>46004772</v>
      </c>
      <c r="E1095" t="s">
        <v>615</v>
      </c>
      <c r="F1095" t="s">
        <v>637</v>
      </c>
      <c r="G1095" t="s">
        <v>640</v>
      </c>
      <c r="H1095">
        <v>2</v>
      </c>
      <c r="I1095">
        <v>2</v>
      </c>
      <c r="J1095" t="str">
        <f t="shared" si="17"/>
        <v/>
      </c>
    </row>
    <row r="1096" spans="1:10" x14ac:dyDescent="0.25">
      <c r="A1096">
        <v>2020</v>
      </c>
      <c r="B1096" t="s">
        <v>814</v>
      </c>
      <c r="C1096" t="s">
        <v>613</v>
      </c>
      <c r="D1096">
        <v>46004772</v>
      </c>
      <c r="E1096" t="s">
        <v>615</v>
      </c>
      <c r="F1096" t="s">
        <v>634</v>
      </c>
      <c r="G1096" t="s">
        <v>635</v>
      </c>
      <c r="H1096">
        <v>21</v>
      </c>
      <c r="I1096">
        <v>21</v>
      </c>
      <c r="J1096" t="str">
        <f t="shared" si="17"/>
        <v/>
      </c>
    </row>
    <row r="1097" spans="1:10" x14ac:dyDescent="0.25">
      <c r="A1097">
        <v>2020</v>
      </c>
      <c r="B1097" t="s">
        <v>814</v>
      </c>
      <c r="C1097" t="s">
        <v>613</v>
      </c>
      <c r="D1097">
        <v>46004772</v>
      </c>
      <c r="E1097" t="s">
        <v>615</v>
      </c>
      <c r="F1097" t="s">
        <v>641</v>
      </c>
      <c r="G1097" t="s">
        <v>638</v>
      </c>
      <c r="H1097">
        <v>2</v>
      </c>
      <c r="I1097">
        <v>2</v>
      </c>
      <c r="J1097" t="str">
        <f t="shared" si="17"/>
        <v/>
      </c>
    </row>
    <row r="1098" spans="1:10" x14ac:dyDescent="0.25">
      <c r="A1098">
        <v>2020</v>
      </c>
      <c r="B1098" t="s">
        <v>814</v>
      </c>
      <c r="C1098" t="s">
        <v>613</v>
      </c>
      <c r="D1098">
        <v>46018692</v>
      </c>
      <c r="E1098" t="s">
        <v>616</v>
      </c>
      <c r="F1098" t="s">
        <v>637</v>
      </c>
      <c r="G1098" t="s">
        <v>638</v>
      </c>
      <c r="H1098">
        <v>6</v>
      </c>
      <c r="I1098">
        <v>6</v>
      </c>
      <c r="J1098" t="str">
        <f t="shared" si="17"/>
        <v/>
      </c>
    </row>
    <row r="1099" spans="1:10" x14ac:dyDescent="0.25">
      <c r="A1099">
        <v>2020</v>
      </c>
      <c r="B1099" t="s">
        <v>814</v>
      </c>
      <c r="C1099" t="s">
        <v>613</v>
      </c>
      <c r="D1099">
        <v>46018692</v>
      </c>
      <c r="E1099" t="s">
        <v>616</v>
      </c>
      <c r="F1099" t="s">
        <v>634</v>
      </c>
      <c r="G1099" t="s">
        <v>635</v>
      </c>
      <c r="H1099">
        <v>22</v>
      </c>
      <c r="I1099">
        <v>22</v>
      </c>
      <c r="J1099" t="str">
        <f t="shared" si="17"/>
        <v/>
      </c>
    </row>
    <row r="1100" spans="1:10" x14ac:dyDescent="0.25">
      <c r="A1100">
        <v>2020</v>
      </c>
      <c r="B1100" t="s">
        <v>814</v>
      </c>
      <c r="C1100" t="s">
        <v>613</v>
      </c>
      <c r="D1100">
        <v>46018692</v>
      </c>
      <c r="E1100" t="s">
        <v>616</v>
      </c>
      <c r="F1100" t="s">
        <v>641</v>
      </c>
      <c r="G1100" t="s">
        <v>638</v>
      </c>
      <c r="H1100">
        <v>24</v>
      </c>
      <c r="I1100">
        <v>24</v>
      </c>
      <c r="J1100" t="str">
        <f t="shared" si="17"/>
        <v/>
      </c>
    </row>
  </sheetData>
  <autoFilter ref="A1:J110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workbookViewId="0">
      <selection activeCell="H19" sqref="H19"/>
    </sheetView>
  </sheetViews>
  <sheetFormatPr baseColWidth="10" defaultRowHeight="15" x14ac:dyDescent="0.25"/>
  <cols>
    <col min="5" max="5" width="38.7109375" bestFit="1" customWidth="1"/>
  </cols>
  <sheetData>
    <row r="1" spans="1:13" x14ac:dyDescent="0.25">
      <c r="A1" t="s">
        <v>624</v>
      </c>
      <c r="B1" t="s">
        <v>625</v>
      </c>
      <c r="C1" t="s">
        <v>626</v>
      </c>
      <c r="D1" t="s">
        <v>627</v>
      </c>
      <c r="E1" t="s">
        <v>628</v>
      </c>
      <c r="F1" t="s">
        <v>827</v>
      </c>
      <c r="G1" t="s">
        <v>629</v>
      </c>
      <c r="H1" t="s">
        <v>828</v>
      </c>
      <c r="I1" t="s">
        <v>932</v>
      </c>
    </row>
    <row r="2" spans="1:13" x14ac:dyDescent="0.25">
      <c r="A2">
        <v>2020</v>
      </c>
      <c r="B2" t="s">
        <v>632</v>
      </c>
      <c r="C2" t="s">
        <v>231</v>
      </c>
      <c r="D2">
        <v>3001891</v>
      </c>
      <c r="E2" t="s">
        <v>13</v>
      </c>
      <c r="F2" t="s">
        <v>832</v>
      </c>
      <c r="G2" t="s">
        <v>634</v>
      </c>
      <c r="H2" t="s">
        <v>933</v>
      </c>
      <c r="I2">
        <v>1</v>
      </c>
    </row>
    <row r="3" spans="1:13" x14ac:dyDescent="0.25">
      <c r="A3">
        <v>2020</v>
      </c>
      <c r="B3" t="s">
        <v>632</v>
      </c>
      <c r="C3" t="s">
        <v>231</v>
      </c>
      <c r="D3">
        <v>3013297</v>
      </c>
      <c r="E3" t="s">
        <v>27</v>
      </c>
      <c r="F3" t="s">
        <v>832</v>
      </c>
      <c r="G3" t="s">
        <v>634</v>
      </c>
      <c r="H3" t="s">
        <v>933</v>
      </c>
      <c r="I3">
        <v>1</v>
      </c>
    </row>
    <row r="4" spans="1:13" x14ac:dyDescent="0.25">
      <c r="A4">
        <v>2020</v>
      </c>
      <c r="B4" t="s">
        <v>632</v>
      </c>
      <c r="C4" t="s">
        <v>63</v>
      </c>
      <c r="D4">
        <v>3014472</v>
      </c>
      <c r="E4" t="s">
        <v>68</v>
      </c>
      <c r="F4" t="s">
        <v>832</v>
      </c>
      <c r="G4" t="s">
        <v>634</v>
      </c>
      <c r="H4" t="s">
        <v>933</v>
      </c>
      <c r="I4">
        <v>1</v>
      </c>
    </row>
    <row r="5" spans="1:13" x14ac:dyDescent="0.25">
      <c r="A5">
        <v>2020</v>
      </c>
      <c r="B5" t="s">
        <v>632</v>
      </c>
      <c r="C5" t="s">
        <v>79</v>
      </c>
      <c r="D5">
        <v>3003486</v>
      </c>
      <c r="E5" t="s">
        <v>80</v>
      </c>
      <c r="F5" t="s">
        <v>832</v>
      </c>
      <c r="G5" t="s">
        <v>634</v>
      </c>
      <c r="H5" t="s">
        <v>933</v>
      </c>
      <c r="I5">
        <v>1</v>
      </c>
      <c r="M5" s="52"/>
    </row>
    <row r="6" spans="1:13" x14ac:dyDescent="0.25">
      <c r="A6">
        <v>2020</v>
      </c>
      <c r="B6" t="s">
        <v>632</v>
      </c>
      <c r="C6" t="s">
        <v>94</v>
      </c>
      <c r="D6">
        <v>3003966</v>
      </c>
      <c r="E6" t="s">
        <v>95</v>
      </c>
      <c r="F6" t="s">
        <v>832</v>
      </c>
      <c r="G6" t="s">
        <v>634</v>
      </c>
      <c r="H6" t="s">
        <v>933</v>
      </c>
      <c r="I6">
        <v>1</v>
      </c>
    </row>
    <row r="7" spans="1:13" x14ac:dyDescent="0.25">
      <c r="A7">
        <v>2020</v>
      </c>
      <c r="B7" t="s">
        <v>632</v>
      </c>
      <c r="C7" t="s">
        <v>99</v>
      </c>
      <c r="D7">
        <v>3015932</v>
      </c>
      <c r="E7" t="s">
        <v>104</v>
      </c>
      <c r="F7" t="s">
        <v>832</v>
      </c>
      <c r="G7" t="s">
        <v>634</v>
      </c>
      <c r="H7" t="s">
        <v>933</v>
      </c>
      <c r="I7">
        <v>1</v>
      </c>
    </row>
    <row r="8" spans="1:13" x14ac:dyDescent="0.25">
      <c r="A8">
        <v>2020</v>
      </c>
      <c r="B8" t="s">
        <v>632</v>
      </c>
      <c r="C8" t="s">
        <v>715</v>
      </c>
      <c r="D8">
        <v>3005094</v>
      </c>
      <c r="E8" t="s">
        <v>116</v>
      </c>
      <c r="F8" t="s">
        <v>832</v>
      </c>
      <c r="G8" t="s">
        <v>634</v>
      </c>
      <c r="H8" t="s">
        <v>933</v>
      </c>
      <c r="I8">
        <v>1</v>
      </c>
    </row>
    <row r="9" spans="1:13" x14ac:dyDescent="0.25">
      <c r="A9">
        <v>2020</v>
      </c>
      <c r="B9" t="s">
        <v>632</v>
      </c>
      <c r="C9" t="s">
        <v>715</v>
      </c>
      <c r="D9">
        <v>3013881</v>
      </c>
      <c r="E9" t="s">
        <v>126</v>
      </c>
      <c r="F9" t="s">
        <v>832</v>
      </c>
      <c r="G9" t="s">
        <v>634</v>
      </c>
      <c r="H9" t="s">
        <v>933</v>
      </c>
      <c r="I9">
        <v>1</v>
      </c>
    </row>
    <row r="10" spans="1:13" x14ac:dyDescent="0.25">
      <c r="A10">
        <v>2020</v>
      </c>
      <c r="B10" t="s">
        <v>632</v>
      </c>
      <c r="C10" t="s">
        <v>715</v>
      </c>
      <c r="D10">
        <v>3014514</v>
      </c>
      <c r="E10" t="s">
        <v>127</v>
      </c>
      <c r="F10" t="s">
        <v>832</v>
      </c>
      <c r="G10" t="s">
        <v>634</v>
      </c>
      <c r="H10" t="s">
        <v>933</v>
      </c>
      <c r="I10">
        <v>1</v>
      </c>
    </row>
    <row r="11" spans="1:13" x14ac:dyDescent="0.25">
      <c r="A11">
        <v>2020</v>
      </c>
      <c r="B11" t="s">
        <v>632</v>
      </c>
      <c r="C11" t="s">
        <v>715</v>
      </c>
      <c r="D11">
        <v>3014526</v>
      </c>
      <c r="E11" t="s">
        <v>128</v>
      </c>
      <c r="F11" t="s">
        <v>832</v>
      </c>
      <c r="G11" t="s">
        <v>634</v>
      </c>
      <c r="H11" t="s">
        <v>933</v>
      </c>
      <c r="I11">
        <v>1</v>
      </c>
    </row>
    <row r="12" spans="1:13" x14ac:dyDescent="0.25">
      <c r="A12">
        <v>2020</v>
      </c>
      <c r="B12" t="s">
        <v>632</v>
      </c>
      <c r="C12" t="s">
        <v>134</v>
      </c>
      <c r="D12">
        <v>3013327</v>
      </c>
      <c r="E12" t="s">
        <v>135</v>
      </c>
      <c r="F12" t="s">
        <v>832</v>
      </c>
      <c r="G12" t="s">
        <v>634</v>
      </c>
      <c r="H12" t="s">
        <v>933</v>
      </c>
      <c r="I12">
        <v>1</v>
      </c>
    </row>
    <row r="13" spans="1:13" x14ac:dyDescent="0.25">
      <c r="A13">
        <v>2020</v>
      </c>
      <c r="B13" t="s">
        <v>632</v>
      </c>
      <c r="C13" t="s">
        <v>144</v>
      </c>
      <c r="D13">
        <v>3012785</v>
      </c>
      <c r="E13" t="s">
        <v>86</v>
      </c>
      <c r="F13" t="s">
        <v>832</v>
      </c>
      <c r="G13" t="s">
        <v>634</v>
      </c>
      <c r="H13" t="s">
        <v>933</v>
      </c>
      <c r="I13">
        <v>1</v>
      </c>
    </row>
    <row r="14" spans="1:13" x14ac:dyDescent="0.25">
      <c r="A14">
        <v>2020</v>
      </c>
      <c r="B14" t="s">
        <v>632</v>
      </c>
      <c r="C14" t="s">
        <v>158</v>
      </c>
      <c r="D14">
        <v>3014940</v>
      </c>
      <c r="E14" t="s">
        <v>159</v>
      </c>
      <c r="F14" t="s">
        <v>832</v>
      </c>
      <c r="G14" t="s">
        <v>634</v>
      </c>
      <c r="H14" t="s">
        <v>933</v>
      </c>
      <c r="I14">
        <v>1</v>
      </c>
    </row>
    <row r="15" spans="1:13" x14ac:dyDescent="0.25">
      <c r="A15">
        <v>2020</v>
      </c>
      <c r="B15" t="s">
        <v>632</v>
      </c>
      <c r="C15" t="s">
        <v>164</v>
      </c>
      <c r="D15">
        <v>3007418</v>
      </c>
      <c r="E15" t="s">
        <v>166</v>
      </c>
      <c r="F15" t="s">
        <v>832</v>
      </c>
      <c r="G15" t="s">
        <v>634</v>
      </c>
      <c r="H15" t="s">
        <v>933</v>
      </c>
      <c r="I15">
        <v>1</v>
      </c>
    </row>
    <row r="16" spans="1:13" x14ac:dyDescent="0.25">
      <c r="A16">
        <v>2020</v>
      </c>
      <c r="B16" t="s">
        <v>632</v>
      </c>
      <c r="C16" t="s">
        <v>172</v>
      </c>
      <c r="D16">
        <v>3007613</v>
      </c>
      <c r="E16" t="s">
        <v>86</v>
      </c>
      <c r="F16" t="s">
        <v>832</v>
      </c>
      <c r="G16" t="s">
        <v>634</v>
      </c>
      <c r="H16" t="s">
        <v>933</v>
      </c>
      <c r="I16">
        <v>1</v>
      </c>
    </row>
    <row r="17" spans="1:9" x14ac:dyDescent="0.25">
      <c r="A17">
        <v>2020</v>
      </c>
      <c r="B17" t="s">
        <v>632</v>
      </c>
      <c r="C17" t="s">
        <v>173</v>
      </c>
      <c r="D17">
        <v>3015154</v>
      </c>
      <c r="E17" t="s">
        <v>177</v>
      </c>
      <c r="F17" t="s">
        <v>832</v>
      </c>
      <c r="G17" t="s">
        <v>634</v>
      </c>
      <c r="H17" t="s">
        <v>933</v>
      </c>
      <c r="I17">
        <v>1</v>
      </c>
    </row>
    <row r="18" spans="1:9" x14ac:dyDescent="0.25">
      <c r="A18">
        <v>2020</v>
      </c>
      <c r="B18" t="s">
        <v>632</v>
      </c>
      <c r="C18" t="s">
        <v>771</v>
      </c>
      <c r="D18">
        <v>3008423</v>
      </c>
      <c r="E18" t="s">
        <v>195</v>
      </c>
      <c r="F18" t="s">
        <v>832</v>
      </c>
      <c r="G18" t="s">
        <v>634</v>
      </c>
      <c r="H18" t="s">
        <v>933</v>
      </c>
      <c r="I18">
        <v>1</v>
      </c>
    </row>
    <row r="19" spans="1:9" x14ac:dyDescent="0.25">
      <c r="A19">
        <v>2020</v>
      </c>
      <c r="B19" t="s">
        <v>632</v>
      </c>
      <c r="C19" t="s">
        <v>771</v>
      </c>
      <c r="D19">
        <v>3015178</v>
      </c>
      <c r="E19" t="s">
        <v>199</v>
      </c>
      <c r="F19" t="s">
        <v>832</v>
      </c>
      <c r="G19" t="s">
        <v>634</v>
      </c>
      <c r="H19" t="s">
        <v>933</v>
      </c>
      <c r="I19">
        <v>1</v>
      </c>
    </row>
    <row r="20" spans="1:9" x14ac:dyDescent="0.25">
      <c r="A20">
        <v>2020</v>
      </c>
      <c r="B20" t="s">
        <v>632</v>
      </c>
      <c r="C20" t="s">
        <v>210</v>
      </c>
      <c r="D20">
        <v>3015907</v>
      </c>
      <c r="E20" t="s">
        <v>213</v>
      </c>
      <c r="F20" t="s">
        <v>832</v>
      </c>
      <c r="G20" t="s">
        <v>634</v>
      </c>
      <c r="H20" t="s">
        <v>933</v>
      </c>
      <c r="I20">
        <v>1</v>
      </c>
    </row>
    <row r="21" spans="1:9" x14ac:dyDescent="0.25">
      <c r="A21">
        <v>2020</v>
      </c>
      <c r="B21" t="s">
        <v>632</v>
      </c>
      <c r="C21" t="s">
        <v>210</v>
      </c>
      <c r="D21">
        <v>3016596</v>
      </c>
      <c r="E21" t="s">
        <v>214</v>
      </c>
      <c r="F21" t="s">
        <v>832</v>
      </c>
      <c r="G21" t="s">
        <v>634</v>
      </c>
      <c r="H21" t="s">
        <v>933</v>
      </c>
      <c r="I21">
        <v>1</v>
      </c>
    </row>
    <row r="22" spans="1:9" x14ac:dyDescent="0.25">
      <c r="A22">
        <v>2020</v>
      </c>
      <c r="B22" t="s">
        <v>632</v>
      </c>
      <c r="C22" t="s">
        <v>797</v>
      </c>
      <c r="D22">
        <v>3013339</v>
      </c>
      <c r="E22" t="s">
        <v>227</v>
      </c>
      <c r="F22" t="s">
        <v>832</v>
      </c>
      <c r="G22" t="s">
        <v>634</v>
      </c>
      <c r="H22" t="s">
        <v>933</v>
      </c>
      <c r="I22">
        <v>1</v>
      </c>
    </row>
    <row r="23" spans="1:9" x14ac:dyDescent="0.25">
      <c r="A23">
        <v>2020</v>
      </c>
      <c r="B23" t="s">
        <v>800</v>
      </c>
      <c r="C23" t="s">
        <v>239</v>
      </c>
      <c r="D23">
        <v>12000251</v>
      </c>
      <c r="E23" t="s">
        <v>240</v>
      </c>
      <c r="F23" t="s">
        <v>832</v>
      </c>
      <c r="G23" t="s">
        <v>634</v>
      </c>
      <c r="H23" t="s">
        <v>933</v>
      </c>
      <c r="I23">
        <v>1</v>
      </c>
    </row>
    <row r="24" spans="1:9" x14ac:dyDescent="0.25">
      <c r="A24">
        <v>2020</v>
      </c>
      <c r="B24" t="s">
        <v>800</v>
      </c>
      <c r="C24" t="s">
        <v>802</v>
      </c>
      <c r="D24">
        <v>12000704</v>
      </c>
      <c r="E24" t="s">
        <v>253</v>
      </c>
      <c r="F24" t="s">
        <v>832</v>
      </c>
      <c r="G24" t="s">
        <v>634</v>
      </c>
      <c r="H24" t="s">
        <v>933</v>
      </c>
      <c r="I24">
        <v>1</v>
      </c>
    </row>
    <row r="25" spans="1:9" x14ac:dyDescent="0.25">
      <c r="A25">
        <v>2020</v>
      </c>
      <c r="B25" t="s">
        <v>800</v>
      </c>
      <c r="C25" t="s">
        <v>257</v>
      </c>
      <c r="D25">
        <v>12004217</v>
      </c>
      <c r="E25" t="s">
        <v>264</v>
      </c>
      <c r="F25" t="s">
        <v>832</v>
      </c>
      <c r="G25" t="s">
        <v>634</v>
      </c>
      <c r="H25" t="s">
        <v>933</v>
      </c>
      <c r="I25">
        <v>1</v>
      </c>
    </row>
    <row r="26" spans="1:9" x14ac:dyDescent="0.25">
      <c r="A26">
        <v>2020</v>
      </c>
      <c r="B26" t="s">
        <v>800</v>
      </c>
      <c r="C26" t="s">
        <v>257</v>
      </c>
      <c r="D26">
        <v>12005799</v>
      </c>
      <c r="E26" t="s">
        <v>268</v>
      </c>
      <c r="F26" t="s">
        <v>832</v>
      </c>
      <c r="G26" t="s">
        <v>634</v>
      </c>
      <c r="H26" t="s">
        <v>933</v>
      </c>
      <c r="I26">
        <v>1</v>
      </c>
    </row>
    <row r="27" spans="1:9" x14ac:dyDescent="0.25">
      <c r="A27">
        <v>2020</v>
      </c>
      <c r="B27" t="s">
        <v>800</v>
      </c>
      <c r="C27" t="s">
        <v>286</v>
      </c>
      <c r="D27">
        <v>12005741</v>
      </c>
      <c r="E27" t="s">
        <v>289</v>
      </c>
      <c r="F27" t="s">
        <v>832</v>
      </c>
      <c r="G27" t="s">
        <v>634</v>
      </c>
      <c r="H27" t="s">
        <v>933</v>
      </c>
      <c r="I27">
        <v>1</v>
      </c>
    </row>
    <row r="28" spans="1:9" x14ac:dyDescent="0.25">
      <c r="A28">
        <v>2020</v>
      </c>
      <c r="B28" t="s">
        <v>800</v>
      </c>
      <c r="C28" t="s">
        <v>294</v>
      </c>
      <c r="D28">
        <v>12002270</v>
      </c>
      <c r="E28" t="s">
        <v>295</v>
      </c>
      <c r="F28" t="s">
        <v>832</v>
      </c>
      <c r="G28" t="s">
        <v>634</v>
      </c>
      <c r="H28" t="s">
        <v>933</v>
      </c>
      <c r="I28">
        <v>1</v>
      </c>
    </row>
    <row r="29" spans="1:9" x14ac:dyDescent="0.25">
      <c r="A29">
        <v>2020</v>
      </c>
      <c r="B29" t="s">
        <v>800</v>
      </c>
      <c r="C29" t="s">
        <v>301</v>
      </c>
      <c r="D29">
        <v>12002661</v>
      </c>
      <c r="E29" t="s">
        <v>302</v>
      </c>
      <c r="F29" t="s">
        <v>832</v>
      </c>
      <c r="G29" t="s">
        <v>634</v>
      </c>
      <c r="H29" t="s">
        <v>933</v>
      </c>
      <c r="I29">
        <v>1</v>
      </c>
    </row>
    <row r="30" spans="1:9" x14ac:dyDescent="0.25">
      <c r="A30">
        <v>2020</v>
      </c>
      <c r="B30" t="s">
        <v>800</v>
      </c>
      <c r="C30" t="s">
        <v>301</v>
      </c>
      <c r="D30">
        <v>12005751</v>
      </c>
      <c r="E30" t="s">
        <v>304</v>
      </c>
      <c r="F30" t="s">
        <v>832</v>
      </c>
      <c r="G30" t="s">
        <v>634</v>
      </c>
      <c r="H30" t="s">
        <v>933</v>
      </c>
      <c r="I30">
        <v>1</v>
      </c>
    </row>
    <row r="31" spans="1:9" x14ac:dyDescent="0.25">
      <c r="A31">
        <v>2020</v>
      </c>
      <c r="B31" t="s">
        <v>800</v>
      </c>
      <c r="C31" t="s">
        <v>306</v>
      </c>
      <c r="D31">
        <v>12002889</v>
      </c>
      <c r="E31" t="s">
        <v>307</v>
      </c>
      <c r="F31" t="s">
        <v>832</v>
      </c>
      <c r="G31" t="s">
        <v>634</v>
      </c>
      <c r="H31" t="s">
        <v>933</v>
      </c>
      <c r="I31">
        <v>1</v>
      </c>
    </row>
    <row r="32" spans="1:9" x14ac:dyDescent="0.25">
      <c r="A32">
        <v>2020</v>
      </c>
      <c r="B32" t="s">
        <v>800</v>
      </c>
      <c r="C32" t="s">
        <v>313</v>
      </c>
      <c r="D32">
        <v>12003080</v>
      </c>
      <c r="E32" t="s">
        <v>314</v>
      </c>
      <c r="F32" t="s">
        <v>832</v>
      </c>
      <c r="G32" t="s">
        <v>634</v>
      </c>
      <c r="H32" t="s">
        <v>933</v>
      </c>
      <c r="I32">
        <v>1</v>
      </c>
    </row>
    <row r="33" spans="1:9" x14ac:dyDescent="0.25">
      <c r="A33">
        <v>2020</v>
      </c>
      <c r="B33" t="s">
        <v>814</v>
      </c>
      <c r="C33" t="s">
        <v>361</v>
      </c>
      <c r="D33">
        <v>46000705</v>
      </c>
      <c r="E33" t="s">
        <v>362</v>
      </c>
      <c r="F33" t="s">
        <v>832</v>
      </c>
      <c r="G33" t="s">
        <v>634</v>
      </c>
      <c r="H33" t="s">
        <v>933</v>
      </c>
      <c r="I33">
        <v>1</v>
      </c>
    </row>
    <row r="34" spans="1:9" x14ac:dyDescent="0.25">
      <c r="A34">
        <v>2020</v>
      </c>
      <c r="B34" t="s">
        <v>814</v>
      </c>
      <c r="C34" t="s">
        <v>371</v>
      </c>
      <c r="D34">
        <v>46020261</v>
      </c>
      <c r="E34" t="s">
        <v>372</v>
      </c>
      <c r="F34" t="s">
        <v>832</v>
      </c>
      <c r="G34" t="s">
        <v>634</v>
      </c>
      <c r="H34" t="s">
        <v>933</v>
      </c>
      <c r="I34">
        <v>1</v>
      </c>
    </row>
    <row r="35" spans="1:9" x14ac:dyDescent="0.25">
      <c r="A35">
        <v>2020</v>
      </c>
      <c r="B35" t="s">
        <v>814</v>
      </c>
      <c r="C35" t="s">
        <v>434</v>
      </c>
      <c r="D35">
        <v>46004206</v>
      </c>
      <c r="E35" t="s">
        <v>435</v>
      </c>
      <c r="F35" t="s">
        <v>832</v>
      </c>
      <c r="G35" t="s">
        <v>634</v>
      </c>
      <c r="H35" t="s">
        <v>933</v>
      </c>
      <c r="I35">
        <v>1</v>
      </c>
    </row>
    <row r="36" spans="1:9" x14ac:dyDescent="0.25">
      <c r="A36">
        <v>2020</v>
      </c>
      <c r="B36" t="s">
        <v>814</v>
      </c>
      <c r="C36" t="s">
        <v>434</v>
      </c>
      <c r="D36">
        <v>46022181</v>
      </c>
      <c r="E36" t="s">
        <v>438</v>
      </c>
      <c r="F36" t="s">
        <v>832</v>
      </c>
      <c r="G36" t="s">
        <v>634</v>
      </c>
      <c r="H36" t="s">
        <v>933</v>
      </c>
      <c r="I36">
        <v>1</v>
      </c>
    </row>
    <row r="37" spans="1:9" x14ac:dyDescent="0.25">
      <c r="A37">
        <v>2020</v>
      </c>
      <c r="B37" t="s">
        <v>814</v>
      </c>
      <c r="C37" t="s">
        <v>459</v>
      </c>
      <c r="D37">
        <v>46016361</v>
      </c>
      <c r="E37" t="s">
        <v>460</v>
      </c>
      <c r="F37" t="s">
        <v>832</v>
      </c>
      <c r="G37" t="s">
        <v>634</v>
      </c>
      <c r="H37" t="s">
        <v>933</v>
      </c>
      <c r="I37">
        <v>1</v>
      </c>
    </row>
    <row r="38" spans="1:9" x14ac:dyDescent="0.25">
      <c r="A38">
        <v>2020</v>
      </c>
      <c r="B38" t="s">
        <v>814</v>
      </c>
      <c r="C38" t="s">
        <v>485</v>
      </c>
      <c r="D38">
        <v>46026779</v>
      </c>
      <c r="E38" t="s">
        <v>487</v>
      </c>
      <c r="F38" t="s">
        <v>832</v>
      </c>
      <c r="G38" t="s">
        <v>634</v>
      </c>
      <c r="H38" t="s">
        <v>933</v>
      </c>
      <c r="I38">
        <v>1</v>
      </c>
    </row>
    <row r="39" spans="1:9" x14ac:dyDescent="0.25">
      <c r="A39">
        <v>2020</v>
      </c>
      <c r="B39" t="s">
        <v>814</v>
      </c>
      <c r="C39" t="s">
        <v>488</v>
      </c>
      <c r="D39">
        <v>46022622</v>
      </c>
      <c r="E39" t="s">
        <v>491</v>
      </c>
      <c r="F39" t="s">
        <v>832</v>
      </c>
      <c r="G39" t="s">
        <v>634</v>
      </c>
      <c r="H39" t="s">
        <v>933</v>
      </c>
      <c r="I39">
        <v>1</v>
      </c>
    </row>
    <row r="40" spans="1:9" x14ac:dyDescent="0.25">
      <c r="A40">
        <v>2020</v>
      </c>
      <c r="B40" t="s">
        <v>814</v>
      </c>
      <c r="C40" t="s">
        <v>488</v>
      </c>
      <c r="D40">
        <v>46024965</v>
      </c>
      <c r="E40" t="s">
        <v>393</v>
      </c>
      <c r="F40" t="s">
        <v>832</v>
      </c>
      <c r="G40" t="s">
        <v>634</v>
      </c>
      <c r="H40" t="s">
        <v>933</v>
      </c>
      <c r="I40">
        <v>1</v>
      </c>
    </row>
    <row r="41" spans="1:9" x14ac:dyDescent="0.25">
      <c r="A41">
        <v>2020</v>
      </c>
      <c r="B41" t="s">
        <v>814</v>
      </c>
      <c r="C41" t="s">
        <v>820</v>
      </c>
      <c r="D41">
        <v>46019854</v>
      </c>
      <c r="E41" t="s">
        <v>512</v>
      </c>
      <c r="F41" t="s">
        <v>832</v>
      </c>
      <c r="G41" t="s">
        <v>634</v>
      </c>
      <c r="H41" t="s">
        <v>933</v>
      </c>
      <c r="I41">
        <v>1</v>
      </c>
    </row>
    <row r="42" spans="1:9" x14ac:dyDescent="0.25">
      <c r="A42">
        <v>2020</v>
      </c>
      <c r="B42" t="s">
        <v>814</v>
      </c>
      <c r="C42" t="s">
        <v>546</v>
      </c>
      <c r="D42">
        <v>46022920</v>
      </c>
      <c r="E42" t="s">
        <v>438</v>
      </c>
      <c r="F42" t="s">
        <v>832</v>
      </c>
      <c r="G42" t="s">
        <v>634</v>
      </c>
      <c r="H42" t="s">
        <v>933</v>
      </c>
      <c r="I42">
        <v>1</v>
      </c>
    </row>
    <row r="43" spans="1:9" x14ac:dyDescent="0.25">
      <c r="A43">
        <v>2020</v>
      </c>
      <c r="B43" t="s">
        <v>814</v>
      </c>
      <c r="C43" t="s">
        <v>623</v>
      </c>
      <c r="D43">
        <v>46013086</v>
      </c>
      <c r="E43" t="s">
        <v>562</v>
      </c>
      <c r="F43" t="s">
        <v>832</v>
      </c>
      <c r="G43" t="s">
        <v>634</v>
      </c>
      <c r="H43" t="s">
        <v>933</v>
      </c>
      <c r="I43">
        <v>1</v>
      </c>
    </row>
    <row r="44" spans="1:9" x14ac:dyDescent="0.25">
      <c r="A44">
        <v>2020</v>
      </c>
      <c r="B44" t="s">
        <v>814</v>
      </c>
      <c r="C44" t="s">
        <v>623</v>
      </c>
      <c r="D44">
        <v>46018138</v>
      </c>
      <c r="E44" t="s">
        <v>574</v>
      </c>
      <c r="F44" t="s">
        <v>832</v>
      </c>
      <c r="G44" t="s">
        <v>634</v>
      </c>
      <c r="H44" t="s">
        <v>933</v>
      </c>
      <c r="I44">
        <v>1</v>
      </c>
    </row>
    <row r="45" spans="1:9" x14ac:dyDescent="0.25">
      <c r="A45">
        <v>2020</v>
      </c>
      <c r="B45" t="s">
        <v>814</v>
      </c>
      <c r="C45" t="s">
        <v>623</v>
      </c>
      <c r="D45">
        <v>46023547</v>
      </c>
      <c r="E45" t="s">
        <v>593</v>
      </c>
      <c r="F45" t="s">
        <v>832</v>
      </c>
      <c r="G45" t="s">
        <v>634</v>
      </c>
      <c r="H45" t="s">
        <v>933</v>
      </c>
      <c r="I45">
        <v>1</v>
      </c>
    </row>
  </sheetData>
  <autoFilter ref="A1:I45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T375"/>
  <sheetViews>
    <sheetView zoomScale="70" zoomScaleNormal="70" workbookViewId="0">
      <selection activeCell="O265" sqref="O265"/>
    </sheetView>
  </sheetViews>
  <sheetFormatPr baseColWidth="10" defaultRowHeight="18.75" x14ac:dyDescent="0.3"/>
  <cols>
    <col min="3" max="3" width="21.7109375" bestFit="1" customWidth="1"/>
    <col min="4" max="4" width="13.140625" bestFit="1" customWidth="1"/>
    <col min="5" max="5" width="51.42578125" customWidth="1"/>
    <col min="14" max="14" width="14.28515625" customWidth="1"/>
    <col min="15" max="15" width="11.42578125" style="18"/>
    <col min="16" max="16" width="11.42578125" style="22"/>
  </cols>
  <sheetData>
    <row r="1" spans="1:20" s="14" customFormat="1" ht="15" customHeight="1" x14ac:dyDescent="0.25">
      <c r="A1" s="12"/>
      <c r="B1" s="12"/>
      <c r="C1" s="12"/>
      <c r="D1" s="12"/>
      <c r="E1" s="12"/>
      <c r="F1" s="13" t="s">
        <v>634</v>
      </c>
      <c r="G1" s="77" t="s">
        <v>637</v>
      </c>
      <c r="H1" s="77"/>
      <c r="I1" s="77"/>
      <c r="J1" s="77" t="s">
        <v>641</v>
      </c>
      <c r="K1" s="77"/>
      <c r="L1" s="15" t="s">
        <v>648</v>
      </c>
      <c r="M1" s="16" t="s">
        <v>826</v>
      </c>
      <c r="N1" s="17"/>
      <c r="O1" s="76" t="s">
        <v>853</v>
      </c>
      <c r="P1" s="76" t="s">
        <v>3</v>
      </c>
      <c r="S1" s="75" t="s">
        <v>854</v>
      </c>
      <c r="T1" s="75"/>
    </row>
    <row r="2" spans="1:20" ht="30" x14ac:dyDescent="0.25">
      <c r="A2" s="9" t="s">
        <v>624</v>
      </c>
      <c r="B2" s="9" t="s">
        <v>625</v>
      </c>
      <c r="C2" s="9" t="s">
        <v>626</v>
      </c>
      <c r="D2" s="10" t="s">
        <v>627</v>
      </c>
      <c r="E2" s="9" t="s">
        <v>628</v>
      </c>
      <c r="F2" s="9" t="s">
        <v>635</v>
      </c>
      <c r="G2" s="9" t="s">
        <v>638</v>
      </c>
      <c r="H2" s="9" t="s">
        <v>640</v>
      </c>
      <c r="I2" s="9" t="s">
        <v>644</v>
      </c>
      <c r="J2" s="9" t="s">
        <v>638</v>
      </c>
      <c r="K2" s="9" t="s">
        <v>640</v>
      </c>
      <c r="L2" s="9" t="s">
        <v>635</v>
      </c>
      <c r="M2" s="11" t="s">
        <v>638</v>
      </c>
      <c r="N2" s="11" t="s">
        <v>644</v>
      </c>
      <c r="O2" s="76"/>
      <c r="P2" s="76"/>
      <c r="S2" s="19">
        <v>0</v>
      </c>
      <c r="T2" s="19" t="s">
        <v>8</v>
      </c>
    </row>
    <row r="3" spans="1:20" x14ac:dyDescent="0.3">
      <c r="A3" s="14">
        <v>2020</v>
      </c>
      <c r="B3" s="14" t="s">
        <v>632</v>
      </c>
      <c r="C3" t="s">
        <v>6</v>
      </c>
      <c r="D3" s="14" t="s">
        <v>633</v>
      </c>
      <c r="E3" t="s">
        <v>7</v>
      </c>
      <c r="F3" s="9">
        <f>SUMIFS('DATA 07-10-20'!$H$2:$H$1100,'DATA 07-10-20'!$D$2:$D$1100,IES!$D3,'DATA 07-10-20'!$F$2:$F$1100,IES!$F$1,'DATA 07-10-20'!$G$2:$G$1100,IES!F$2)</f>
        <v>8</v>
      </c>
      <c r="G3" s="23">
        <f>SUMIFS('DATA 07-10-20'!$H$2:$H$1100,'DATA 07-10-20'!$D$2:$D$1100,IES!$D3,'DATA 07-10-20'!$F$2:$F$1100,IES!$G$1,'DATA 07-10-20'!$G$2:$G$1100,IES!G$2)</f>
        <v>0</v>
      </c>
      <c r="H3" s="23">
        <f>SUMIFS('DATA 07-10-20'!$H$2:$H$1100,'DATA 07-10-20'!$D$2:$D$1100,IES!$D3,'DATA 07-10-20'!$F$2:$F$1100,IES!$G$1,'DATA 07-10-20'!$G$2:$G$1100,IES!H$2)</f>
        <v>0</v>
      </c>
      <c r="I3" s="23">
        <f>SUMIFS('DATA 07-10-20'!$H$2:$H$1100,'DATA 07-10-20'!$D$2:$D$1100,IES!$D3,'DATA 07-10-20'!$F$2:$F$1100,IES!$G$1,'DATA 07-10-20'!$G$2:$G$1100,IES!I$2)</f>
        <v>0</v>
      </c>
      <c r="J3" s="23">
        <f>SUMIFS('DATA 07-10-20'!$H$2:$H$1100,'DATA 07-10-20'!$D$2:$D$1100,IES!$D3,'DATA 07-10-20'!$F$2:$F$1100,IES!$J$1,'DATA 07-10-20'!$G$2:$G$1100,IES!J$2)</f>
        <v>0</v>
      </c>
      <c r="K3" s="23">
        <f>SUMIFS('DATA 07-10-20'!$H$2:$H$1100,'DATA 07-10-20'!$D$2:$D$1100,IES!$D3,'DATA 07-10-20'!$F$2:$F$1100,IES!$J$1,'DATA 07-10-20'!$G$2:$G$1100,IES!K$2)</f>
        <v>0</v>
      </c>
      <c r="L3" s="23">
        <f>SUMIFS('DATA 07-10-20'!$H$2:$H$1100,'DATA 07-10-20'!$D$2:$D$1100,IES!$D3,'DATA 07-10-20'!$F$2:$F$1100,IES!$L$1,'DATA 07-10-20'!$G$2:$G$1100,IES!L$2)</f>
        <v>0</v>
      </c>
      <c r="M3" s="23">
        <f>SUMIFS(ESPORTIUS!$L$2:$L$25,ESPORTIUS!$D$2:$D$25,IES!D3,ESPORTIUS!$J$2:$J$25,IES!$M$2)</f>
        <v>0</v>
      </c>
      <c r="N3" s="23">
        <f>SUMIFS(ESPORTIUS!$L$2:$L$25,ESPORTIUS!$D$2:$D$25,IES!D3,ESPORTIUS!$J$2:$J$25,IES!$N$2)</f>
        <v>0</v>
      </c>
      <c r="O3" s="20">
        <f>F3+G3+H3+J3+K3+L3+M3</f>
        <v>8</v>
      </c>
      <c r="P3" s="21" t="str">
        <f>IF(LEFT(E3,1)="S","C",VLOOKUP(O3,$S$2:$T$4,2,1))</f>
        <v>C</v>
      </c>
      <c r="S3" s="19">
        <v>12</v>
      </c>
      <c r="T3" s="19" t="s">
        <v>10</v>
      </c>
    </row>
    <row r="4" spans="1:20" x14ac:dyDescent="0.3">
      <c r="A4" s="14">
        <v>2020</v>
      </c>
      <c r="B4" s="14" t="s">
        <v>632</v>
      </c>
      <c r="C4" t="s">
        <v>231</v>
      </c>
      <c r="D4" s="14" t="s">
        <v>636</v>
      </c>
      <c r="E4" t="s">
        <v>9</v>
      </c>
      <c r="F4" s="23">
        <f>SUMIFS('DATA 07-10-20'!$H$2:$H$1100,'DATA 07-10-20'!$D$2:$D$1100,IES!$D4,'DATA 07-10-20'!$F$2:$F$1100,IES!$F$1,'DATA 07-10-20'!$G$2:$G$1100,IES!F$2)</f>
        <v>15</v>
      </c>
      <c r="G4" s="23">
        <f>SUMIFS('DATA 07-10-20'!$H$2:$H$1100,'DATA 07-10-20'!$D$2:$D$1100,IES!$D4,'DATA 07-10-20'!$F$2:$F$1100,IES!$G$1,'DATA 07-10-20'!$G$2:$G$1100,IES!G$2)</f>
        <v>6</v>
      </c>
      <c r="H4" s="23">
        <f>SUMIFS('DATA 07-10-20'!$H$2:$H$1100,'DATA 07-10-20'!$D$2:$D$1100,IES!$D4,'DATA 07-10-20'!$F$2:$F$1100,IES!$G$1,'DATA 07-10-20'!$G$2:$G$1100,IES!H$2)</f>
        <v>0</v>
      </c>
      <c r="I4" s="23">
        <f>SUMIFS('DATA 07-10-20'!$H$2:$H$1100,'DATA 07-10-20'!$D$2:$D$1100,IES!$D4,'DATA 07-10-20'!$F$2:$F$1100,IES!$G$1,'DATA 07-10-20'!$G$2:$G$1100,IES!I$2)</f>
        <v>0</v>
      </c>
      <c r="J4" s="23">
        <f>SUMIFS('DATA 07-10-20'!$H$2:$H$1100,'DATA 07-10-20'!$D$2:$D$1100,IES!$D4,'DATA 07-10-20'!$F$2:$F$1100,IES!$J$1,'DATA 07-10-20'!$G$2:$G$1100,IES!J$2)</f>
        <v>0</v>
      </c>
      <c r="K4" s="23">
        <f>SUMIFS('DATA 07-10-20'!$H$2:$H$1100,'DATA 07-10-20'!$D$2:$D$1100,IES!$D4,'DATA 07-10-20'!$F$2:$F$1100,IES!$J$1,'DATA 07-10-20'!$G$2:$G$1100,IES!K$2)</f>
        <v>0</v>
      </c>
      <c r="L4" s="23">
        <f>SUMIFS('DATA 07-10-20'!$H$2:$H$1100,'DATA 07-10-20'!$D$2:$D$1100,IES!$D4,'DATA 07-10-20'!$F$2:$F$1100,IES!$L$1,'DATA 07-10-20'!$G$2:$G$1100,IES!L$2)</f>
        <v>0</v>
      </c>
      <c r="M4" s="23">
        <f>SUMIFS(ESPORTIUS!$L$2:$L$25,ESPORTIUS!$D$2:$D$25,IES!D4,ESPORTIUS!$J$2:$J$25,IES!$M$2)</f>
        <v>0</v>
      </c>
      <c r="N4" s="23">
        <f>SUMIFS(ESPORTIUS!$L$2:$L$25,ESPORTIUS!$D$2:$D$25,IES!D4,ESPORTIUS!$J$2:$J$25,IES!$N$2)</f>
        <v>0</v>
      </c>
      <c r="O4" s="20">
        <f t="shared" ref="O4:O67" si="0">F4+G4+H4+J4+K4+L4+M4</f>
        <v>21</v>
      </c>
      <c r="P4" s="27" t="str">
        <f t="shared" ref="P4:P67" si="1">IF(LEFT(E4,1)="S","C",VLOOKUP(O4,$S$2:$T$4,2,1))</f>
        <v>B</v>
      </c>
      <c r="S4" s="19">
        <v>25</v>
      </c>
      <c r="T4" s="19" t="s">
        <v>12</v>
      </c>
    </row>
    <row r="5" spans="1:20" x14ac:dyDescent="0.3">
      <c r="A5" s="14">
        <v>2020</v>
      </c>
      <c r="B5" s="14" t="s">
        <v>632</v>
      </c>
      <c r="C5" t="s">
        <v>231</v>
      </c>
      <c r="D5" s="14" t="s">
        <v>639</v>
      </c>
      <c r="E5" t="s">
        <v>11</v>
      </c>
      <c r="F5" s="23">
        <f>SUMIFS('DATA 07-10-20'!$H$2:$H$1100,'DATA 07-10-20'!$D$2:$D$1100,IES!$D5,'DATA 07-10-20'!$F$2:$F$1100,IES!$F$1,'DATA 07-10-20'!$G$2:$G$1100,IES!F$2)</f>
        <v>21</v>
      </c>
      <c r="G5" s="23">
        <f>SUMIFS('DATA 07-10-20'!$H$2:$H$1100,'DATA 07-10-20'!$D$2:$D$1100,IES!$D5,'DATA 07-10-20'!$F$2:$F$1100,IES!$G$1,'DATA 07-10-20'!$G$2:$G$1100,IES!G$2)</f>
        <v>6</v>
      </c>
      <c r="H5" s="23">
        <f>SUMIFS('DATA 07-10-20'!$H$2:$H$1100,'DATA 07-10-20'!$D$2:$D$1100,IES!$D5,'DATA 07-10-20'!$F$2:$F$1100,IES!$G$1,'DATA 07-10-20'!$G$2:$G$1100,IES!H$2)</f>
        <v>2</v>
      </c>
      <c r="I5" s="23">
        <f>SUMIFS('DATA 07-10-20'!$H$2:$H$1100,'DATA 07-10-20'!$D$2:$D$1100,IES!$D5,'DATA 07-10-20'!$F$2:$F$1100,IES!$G$1,'DATA 07-10-20'!$G$2:$G$1100,IES!I$2)</f>
        <v>0</v>
      </c>
      <c r="J5" s="23">
        <f>SUMIFS('DATA 07-10-20'!$H$2:$H$1100,'DATA 07-10-20'!$D$2:$D$1100,IES!$D5,'DATA 07-10-20'!$F$2:$F$1100,IES!$J$1,'DATA 07-10-20'!$G$2:$G$1100,IES!J$2)</f>
        <v>6</v>
      </c>
      <c r="K5" s="23">
        <f>SUMIFS('DATA 07-10-20'!$H$2:$H$1100,'DATA 07-10-20'!$D$2:$D$1100,IES!$D5,'DATA 07-10-20'!$F$2:$F$1100,IES!$J$1,'DATA 07-10-20'!$G$2:$G$1100,IES!K$2)</f>
        <v>0</v>
      </c>
      <c r="L5" s="23">
        <f>SUMIFS('DATA 07-10-20'!$H$2:$H$1100,'DATA 07-10-20'!$D$2:$D$1100,IES!$D5,'DATA 07-10-20'!$F$2:$F$1100,IES!$L$1,'DATA 07-10-20'!$G$2:$G$1100,IES!L$2)</f>
        <v>0</v>
      </c>
      <c r="M5" s="23">
        <f>SUMIFS(ESPORTIUS!$L$2:$L$25,ESPORTIUS!$D$2:$D$25,IES!D5,ESPORTIUS!$J$2:$J$25,IES!$M$2)</f>
        <v>0</v>
      </c>
      <c r="N5" s="23">
        <f>SUMIFS(ESPORTIUS!$L$2:$L$25,ESPORTIUS!$D$2:$D$25,IES!D5,ESPORTIUS!$J$2:$J$25,IES!$N$2)</f>
        <v>0</v>
      </c>
      <c r="O5" s="20">
        <f t="shared" si="0"/>
        <v>35</v>
      </c>
      <c r="P5" s="27" t="str">
        <f t="shared" si="1"/>
        <v>A</v>
      </c>
    </row>
    <row r="6" spans="1:20" x14ac:dyDescent="0.3">
      <c r="A6" s="14">
        <v>2020</v>
      </c>
      <c r="B6" s="14" t="s">
        <v>632</v>
      </c>
      <c r="C6" t="s">
        <v>231</v>
      </c>
      <c r="D6" s="14" t="s">
        <v>642</v>
      </c>
      <c r="E6" t="s">
        <v>13</v>
      </c>
      <c r="F6" s="23">
        <f>SUMIFS('DATA 07-10-20'!$H$2:$H$1100,'DATA 07-10-20'!$D$2:$D$1100,IES!$D6,'DATA 07-10-20'!$F$2:$F$1100,IES!$F$1,'DATA 07-10-20'!$G$2:$G$1100,IES!F$2)</f>
        <v>17</v>
      </c>
      <c r="G6" s="23">
        <f>SUMIFS('DATA 07-10-20'!$H$2:$H$1100,'DATA 07-10-20'!$D$2:$D$1100,IES!$D6,'DATA 07-10-20'!$F$2:$F$1100,IES!$G$1,'DATA 07-10-20'!$G$2:$G$1100,IES!G$2)</f>
        <v>6</v>
      </c>
      <c r="H6" s="23">
        <f>SUMIFS('DATA 07-10-20'!$H$2:$H$1100,'DATA 07-10-20'!$D$2:$D$1100,IES!$D6,'DATA 07-10-20'!$F$2:$F$1100,IES!$G$1,'DATA 07-10-20'!$G$2:$G$1100,IES!H$2)</f>
        <v>2</v>
      </c>
      <c r="I6" s="23">
        <f>SUMIFS('DATA 07-10-20'!$H$2:$H$1100,'DATA 07-10-20'!$D$2:$D$1100,IES!$D6,'DATA 07-10-20'!$F$2:$F$1100,IES!$G$1,'DATA 07-10-20'!$G$2:$G$1100,IES!I$2)</f>
        <v>0</v>
      </c>
      <c r="J6" s="23">
        <f>SUMIFS('DATA 07-10-20'!$H$2:$H$1100,'DATA 07-10-20'!$D$2:$D$1100,IES!$D6,'DATA 07-10-20'!$F$2:$F$1100,IES!$J$1,'DATA 07-10-20'!$G$2:$G$1100,IES!J$2)</f>
        <v>10</v>
      </c>
      <c r="K6" s="23">
        <f>SUMIFS('DATA 07-10-20'!$H$2:$H$1100,'DATA 07-10-20'!$D$2:$D$1100,IES!$D6,'DATA 07-10-20'!$F$2:$F$1100,IES!$J$1,'DATA 07-10-20'!$G$2:$G$1100,IES!K$2)</f>
        <v>0</v>
      </c>
      <c r="L6" s="23">
        <f>SUMIFS('DATA 07-10-20'!$H$2:$H$1100,'DATA 07-10-20'!$D$2:$D$1100,IES!$D6,'DATA 07-10-20'!$F$2:$F$1100,IES!$L$1,'DATA 07-10-20'!$G$2:$G$1100,IES!L$2)</f>
        <v>0</v>
      </c>
      <c r="M6" s="23">
        <f>SUMIFS(ESPORTIUS!$L$2:$L$25,ESPORTIUS!$D$2:$D$25,IES!D6,ESPORTIUS!$J$2:$J$25,IES!$M$2)</f>
        <v>0</v>
      </c>
      <c r="N6" s="23">
        <f>SUMIFS(ESPORTIUS!$L$2:$L$25,ESPORTIUS!$D$2:$D$25,IES!D6,ESPORTIUS!$J$2:$J$25,IES!$N$2)</f>
        <v>0</v>
      </c>
      <c r="O6" s="20">
        <f t="shared" si="0"/>
        <v>35</v>
      </c>
      <c r="P6" s="27" t="str">
        <f t="shared" si="1"/>
        <v>A</v>
      </c>
    </row>
    <row r="7" spans="1:20" x14ac:dyDescent="0.3">
      <c r="A7" s="14">
        <v>2020</v>
      </c>
      <c r="B7" s="14" t="s">
        <v>632</v>
      </c>
      <c r="C7" t="s">
        <v>231</v>
      </c>
      <c r="D7" s="14" t="s">
        <v>643</v>
      </c>
      <c r="E7" t="s">
        <v>14</v>
      </c>
      <c r="F7" s="23">
        <f>SUMIFS('DATA 07-10-20'!$H$2:$H$1100,'DATA 07-10-20'!$D$2:$D$1100,IES!$D7,'DATA 07-10-20'!$F$2:$F$1100,IES!$F$1,'DATA 07-10-20'!$G$2:$G$1100,IES!F$2)</f>
        <v>21</v>
      </c>
      <c r="G7" s="23">
        <f>SUMIFS('DATA 07-10-20'!$H$2:$H$1100,'DATA 07-10-20'!$D$2:$D$1100,IES!$D7,'DATA 07-10-20'!$F$2:$F$1100,IES!$G$1,'DATA 07-10-20'!$G$2:$G$1100,IES!G$2)</f>
        <v>11</v>
      </c>
      <c r="H7" s="23">
        <f>SUMIFS('DATA 07-10-20'!$H$2:$H$1100,'DATA 07-10-20'!$D$2:$D$1100,IES!$D7,'DATA 07-10-20'!$F$2:$F$1100,IES!$G$1,'DATA 07-10-20'!$G$2:$G$1100,IES!H$2)</f>
        <v>7</v>
      </c>
      <c r="I7" s="23">
        <f>SUMIFS('DATA 07-10-20'!$H$2:$H$1100,'DATA 07-10-20'!$D$2:$D$1100,IES!$D7,'DATA 07-10-20'!$F$2:$F$1100,IES!$G$1,'DATA 07-10-20'!$G$2:$G$1100,IES!I$2)</f>
        <v>0</v>
      </c>
      <c r="J7" s="23">
        <f>SUMIFS('DATA 07-10-20'!$H$2:$H$1100,'DATA 07-10-20'!$D$2:$D$1100,IES!$D7,'DATA 07-10-20'!$F$2:$F$1100,IES!$J$1,'DATA 07-10-20'!$G$2:$G$1100,IES!J$2)</f>
        <v>21</v>
      </c>
      <c r="K7" s="23">
        <f>SUMIFS('DATA 07-10-20'!$H$2:$H$1100,'DATA 07-10-20'!$D$2:$D$1100,IES!$D7,'DATA 07-10-20'!$F$2:$F$1100,IES!$J$1,'DATA 07-10-20'!$G$2:$G$1100,IES!K$2)</f>
        <v>0</v>
      </c>
      <c r="L7" s="23">
        <f>SUMIFS('DATA 07-10-20'!$H$2:$H$1100,'DATA 07-10-20'!$D$2:$D$1100,IES!$D7,'DATA 07-10-20'!$F$2:$F$1100,IES!$L$1,'DATA 07-10-20'!$G$2:$G$1100,IES!L$2)</f>
        <v>0</v>
      </c>
      <c r="M7" s="23">
        <f>SUMIFS(ESPORTIUS!$L$2:$L$25,ESPORTIUS!$D$2:$D$25,IES!D7,ESPORTIUS!$J$2:$J$25,IES!$M$2)</f>
        <v>0</v>
      </c>
      <c r="N7" s="23">
        <f>SUMIFS(ESPORTIUS!$L$2:$L$25,ESPORTIUS!$D$2:$D$25,IES!D7,ESPORTIUS!$J$2:$J$25,IES!$N$2)</f>
        <v>0</v>
      </c>
      <c r="O7" s="20">
        <f t="shared" si="0"/>
        <v>60</v>
      </c>
      <c r="P7" s="27" t="str">
        <f t="shared" si="1"/>
        <v>A</v>
      </c>
    </row>
    <row r="8" spans="1:20" x14ac:dyDescent="0.3">
      <c r="A8" s="14">
        <v>2020</v>
      </c>
      <c r="B8" s="14" t="s">
        <v>632</v>
      </c>
      <c r="C8" t="s">
        <v>231</v>
      </c>
      <c r="D8" s="14" t="s">
        <v>645</v>
      </c>
      <c r="E8" t="s">
        <v>15</v>
      </c>
      <c r="F8" s="23">
        <f>SUMIFS('DATA 07-10-20'!$H$2:$H$1100,'DATA 07-10-20'!$D$2:$D$1100,IES!$D8,'DATA 07-10-20'!$F$2:$F$1100,IES!$F$1,'DATA 07-10-20'!$G$2:$G$1100,IES!F$2)</f>
        <v>18</v>
      </c>
      <c r="G8" s="23">
        <f>SUMIFS('DATA 07-10-20'!$H$2:$H$1100,'DATA 07-10-20'!$D$2:$D$1100,IES!$D8,'DATA 07-10-20'!$F$2:$F$1100,IES!$G$1,'DATA 07-10-20'!$G$2:$G$1100,IES!G$2)</f>
        <v>4</v>
      </c>
      <c r="H8" s="23">
        <f>SUMIFS('DATA 07-10-20'!$H$2:$H$1100,'DATA 07-10-20'!$D$2:$D$1100,IES!$D8,'DATA 07-10-20'!$F$2:$F$1100,IES!$G$1,'DATA 07-10-20'!$G$2:$G$1100,IES!H$2)</f>
        <v>0</v>
      </c>
      <c r="I8" s="23">
        <f>SUMIFS('DATA 07-10-20'!$H$2:$H$1100,'DATA 07-10-20'!$D$2:$D$1100,IES!$D8,'DATA 07-10-20'!$F$2:$F$1100,IES!$G$1,'DATA 07-10-20'!$G$2:$G$1100,IES!I$2)</f>
        <v>0</v>
      </c>
      <c r="J8" s="23">
        <f>SUMIFS('DATA 07-10-20'!$H$2:$H$1100,'DATA 07-10-20'!$D$2:$D$1100,IES!$D8,'DATA 07-10-20'!$F$2:$F$1100,IES!$J$1,'DATA 07-10-20'!$G$2:$G$1100,IES!J$2)</f>
        <v>34</v>
      </c>
      <c r="K8" s="23">
        <f>SUMIFS('DATA 07-10-20'!$H$2:$H$1100,'DATA 07-10-20'!$D$2:$D$1100,IES!$D8,'DATA 07-10-20'!$F$2:$F$1100,IES!$J$1,'DATA 07-10-20'!$G$2:$G$1100,IES!K$2)</f>
        <v>0</v>
      </c>
      <c r="L8" s="23">
        <f>SUMIFS('DATA 07-10-20'!$H$2:$H$1100,'DATA 07-10-20'!$D$2:$D$1100,IES!$D8,'DATA 07-10-20'!$F$2:$F$1100,IES!$L$1,'DATA 07-10-20'!$G$2:$G$1100,IES!L$2)</f>
        <v>0</v>
      </c>
      <c r="M8" s="23">
        <f>SUMIFS(ESPORTIUS!$L$2:$L$25,ESPORTIUS!$D$2:$D$25,IES!D8,ESPORTIUS!$J$2:$J$25,IES!$M$2)</f>
        <v>0</v>
      </c>
      <c r="N8" s="23">
        <f>SUMIFS(ESPORTIUS!$L$2:$L$25,ESPORTIUS!$D$2:$D$25,IES!D8,ESPORTIUS!$J$2:$J$25,IES!$N$2)</f>
        <v>0</v>
      </c>
      <c r="O8" s="20">
        <f t="shared" si="0"/>
        <v>56</v>
      </c>
      <c r="P8" s="27" t="str">
        <f t="shared" si="1"/>
        <v>A</v>
      </c>
    </row>
    <row r="9" spans="1:20" x14ac:dyDescent="0.3">
      <c r="A9" s="14">
        <v>2020</v>
      </c>
      <c r="B9" s="14" t="s">
        <v>632</v>
      </c>
      <c r="C9" t="s">
        <v>231</v>
      </c>
      <c r="D9" s="14" t="s">
        <v>646</v>
      </c>
      <c r="E9" t="s">
        <v>16</v>
      </c>
      <c r="F9" s="23">
        <f>SUMIFS('DATA 07-10-20'!$H$2:$H$1100,'DATA 07-10-20'!$D$2:$D$1100,IES!$D9,'DATA 07-10-20'!$F$2:$F$1100,IES!$F$1,'DATA 07-10-20'!$G$2:$G$1100,IES!F$2)</f>
        <v>13</v>
      </c>
      <c r="G9" s="23">
        <f>SUMIFS('DATA 07-10-20'!$H$2:$H$1100,'DATA 07-10-20'!$D$2:$D$1100,IES!$D9,'DATA 07-10-20'!$F$2:$F$1100,IES!$G$1,'DATA 07-10-20'!$G$2:$G$1100,IES!G$2)</f>
        <v>7</v>
      </c>
      <c r="H9" s="23">
        <f>SUMIFS('DATA 07-10-20'!$H$2:$H$1100,'DATA 07-10-20'!$D$2:$D$1100,IES!$D9,'DATA 07-10-20'!$F$2:$F$1100,IES!$G$1,'DATA 07-10-20'!$G$2:$G$1100,IES!H$2)</f>
        <v>0</v>
      </c>
      <c r="I9" s="23">
        <f>SUMIFS('DATA 07-10-20'!$H$2:$H$1100,'DATA 07-10-20'!$D$2:$D$1100,IES!$D9,'DATA 07-10-20'!$F$2:$F$1100,IES!$G$1,'DATA 07-10-20'!$G$2:$G$1100,IES!I$2)</f>
        <v>0</v>
      </c>
      <c r="J9" s="23">
        <f>SUMIFS('DATA 07-10-20'!$H$2:$H$1100,'DATA 07-10-20'!$D$2:$D$1100,IES!$D9,'DATA 07-10-20'!$F$2:$F$1100,IES!$J$1,'DATA 07-10-20'!$G$2:$G$1100,IES!J$2)</f>
        <v>20</v>
      </c>
      <c r="K9" s="23">
        <f>SUMIFS('DATA 07-10-20'!$H$2:$H$1100,'DATA 07-10-20'!$D$2:$D$1100,IES!$D9,'DATA 07-10-20'!$F$2:$F$1100,IES!$J$1,'DATA 07-10-20'!$G$2:$G$1100,IES!K$2)</f>
        <v>0</v>
      </c>
      <c r="L9" s="23">
        <f>SUMIFS('DATA 07-10-20'!$H$2:$H$1100,'DATA 07-10-20'!$D$2:$D$1100,IES!$D9,'DATA 07-10-20'!$F$2:$F$1100,IES!$L$1,'DATA 07-10-20'!$G$2:$G$1100,IES!L$2)</f>
        <v>0</v>
      </c>
      <c r="M9" s="23">
        <f>SUMIFS(ESPORTIUS!$L$2:$L$25,ESPORTIUS!$D$2:$D$25,IES!D9,ESPORTIUS!$J$2:$J$25,IES!$M$2)</f>
        <v>0</v>
      </c>
      <c r="N9" s="23">
        <f>SUMIFS(ESPORTIUS!$L$2:$L$25,ESPORTIUS!$D$2:$D$25,IES!D9,ESPORTIUS!$J$2:$J$25,IES!$N$2)</f>
        <v>0</v>
      </c>
      <c r="O9" s="20">
        <f t="shared" si="0"/>
        <v>40</v>
      </c>
      <c r="P9" s="27" t="str">
        <f t="shared" si="1"/>
        <v>A</v>
      </c>
    </row>
    <row r="10" spans="1:20" x14ac:dyDescent="0.3">
      <c r="A10" s="14">
        <v>2020</v>
      </c>
      <c r="B10" s="14" t="s">
        <v>632</v>
      </c>
      <c r="C10" t="s">
        <v>231</v>
      </c>
      <c r="D10" s="14" t="s">
        <v>647</v>
      </c>
      <c r="E10" t="s">
        <v>17</v>
      </c>
      <c r="F10" s="23">
        <f>SUMIFS('DATA 07-10-20'!$H$2:$H$1100,'DATA 07-10-20'!$D$2:$D$1100,IES!$D10,'DATA 07-10-20'!$F$2:$F$1100,IES!$F$1,'DATA 07-10-20'!$G$2:$G$1100,IES!F$2)</f>
        <v>13</v>
      </c>
      <c r="G10" s="23">
        <f>SUMIFS('DATA 07-10-20'!$H$2:$H$1100,'DATA 07-10-20'!$D$2:$D$1100,IES!$D10,'DATA 07-10-20'!$F$2:$F$1100,IES!$G$1,'DATA 07-10-20'!$G$2:$G$1100,IES!G$2)</f>
        <v>2</v>
      </c>
      <c r="H10" s="23">
        <f>SUMIFS('DATA 07-10-20'!$H$2:$H$1100,'DATA 07-10-20'!$D$2:$D$1100,IES!$D10,'DATA 07-10-20'!$F$2:$F$1100,IES!$G$1,'DATA 07-10-20'!$G$2:$G$1100,IES!H$2)</f>
        <v>0</v>
      </c>
      <c r="I10" s="23">
        <f>SUMIFS('DATA 07-10-20'!$H$2:$H$1100,'DATA 07-10-20'!$D$2:$D$1100,IES!$D10,'DATA 07-10-20'!$F$2:$F$1100,IES!$G$1,'DATA 07-10-20'!$G$2:$G$1100,IES!I$2)</f>
        <v>0</v>
      </c>
      <c r="J10" s="23">
        <f>SUMIFS('DATA 07-10-20'!$H$2:$H$1100,'DATA 07-10-20'!$D$2:$D$1100,IES!$D10,'DATA 07-10-20'!$F$2:$F$1100,IES!$J$1,'DATA 07-10-20'!$G$2:$G$1100,IES!J$2)</f>
        <v>38</v>
      </c>
      <c r="K10" s="23">
        <f>SUMIFS('DATA 07-10-20'!$H$2:$H$1100,'DATA 07-10-20'!$D$2:$D$1100,IES!$D10,'DATA 07-10-20'!$F$2:$F$1100,IES!$J$1,'DATA 07-10-20'!$G$2:$G$1100,IES!K$2)</f>
        <v>0</v>
      </c>
      <c r="L10" s="23">
        <f>SUMIFS('DATA 07-10-20'!$H$2:$H$1100,'DATA 07-10-20'!$D$2:$D$1100,IES!$D10,'DATA 07-10-20'!$F$2:$F$1100,IES!$L$1,'DATA 07-10-20'!$G$2:$G$1100,IES!L$2)</f>
        <v>1</v>
      </c>
      <c r="M10" s="23">
        <f>SUMIFS(ESPORTIUS!$L$2:$L$25,ESPORTIUS!$D$2:$D$25,IES!D10,ESPORTIUS!$J$2:$J$25,IES!$M$2)</f>
        <v>0</v>
      </c>
      <c r="N10" s="23">
        <f>SUMIFS(ESPORTIUS!$L$2:$L$25,ESPORTIUS!$D$2:$D$25,IES!D10,ESPORTIUS!$J$2:$J$25,IES!$N$2)</f>
        <v>0</v>
      </c>
      <c r="O10" s="20">
        <f t="shared" si="0"/>
        <v>54</v>
      </c>
      <c r="P10" s="27" t="str">
        <f t="shared" si="1"/>
        <v>A</v>
      </c>
    </row>
    <row r="11" spans="1:20" x14ac:dyDescent="0.3">
      <c r="A11" s="14">
        <v>2020</v>
      </c>
      <c r="B11" s="14" t="s">
        <v>632</v>
      </c>
      <c r="C11" t="s">
        <v>231</v>
      </c>
      <c r="D11" s="14" t="s">
        <v>649</v>
      </c>
      <c r="E11" t="s">
        <v>19</v>
      </c>
      <c r="F11" s="23">
        <f>SUMIFS('DATA 07-10-20'!$H$2:$H$1100,'DATA 07-10-20'!$D$2:$D$1100,IES!$D11,'DATA 07-10-20'!$F$2:$F$1100,IES!$F$1,'DATA 07-10-20'!$G$2:$G$1100,IES!F$2)</f>
        <v>16</v>
      </c>
      <c r="G11" s="23">
        <f>SUMIFS('DATA 07-10-20'!$H$2:$H$1100,'DATA 07-10-20'!$D$2:$D$1100,IES!$D11,'DATA 07-10-20'!$F$2:$F$1100,IES!$G$1,'DATA 07-10-20'!$G$2:$G$1100,IES!G$2)</f>
        <v>6</v>
      </c>
      <c r="H11" s="23">
        <f>SUMIFS('DATA 07-10-20'!$H$2:$H$1100,'DATA 07-10-20'!$D$2:$D$1100,IES!$D11,'DATA 07-10-20'!$F$2:$F$1100,IES!$G$1,'DATA 07-10-20'!$G$2:$G$1100,IES!H$2)</f>
        <v>0</v>
      </c>
      <c r="I11" s="23">
        <f>SUMIFS('DATA 07-10-20'!$H$2:$H$1100,'DATA 07-10-20'!$D$2:$D$1100,IES!$D11,'DATA 07-10-20'!$F$2:$F$1100,IES!$G$1,'DATA 07-10-20'!$G$2:$G$1100,IES!I$2)</f>
        <v>0</v>
      </c>
      <c r="J11" s="23">
        <f>SUMIFS('DATA 07-10-20'!$H$2:$H$1100,'DATA 07-10-20'!$D$2:$D$1100,IES!$D11,'DATA 07-10-20'!$F$2:$F$1100,IES!$J$1,'DATA 07-10-20'!$G$2:$G$1100,IES!J$2)</f>
        <v>0</v>
      </c>
      <c r="K11" s="23">
        <f>SUMIFS('DATA 07-10-20'!$H$2:$H$1100,'DATA 07-10-20'!$D$2:$D$1100,IES!$D11,'DATA 07-10-20'!$F$2:$F$1100,IES!$J$1,'DATA 07-10-20'!$G$2:$G$1100,IES!K$2)</f>
        <v>0</v>
      </c>
      <c r="L11" s="23">
        <f>SUMIFS('DATA 07-10-20'!$H$2:$H$1100,'DATA 07-10-20'!$D$2:$D$1100,IES!$D11,'DATA 07-10-20'!$F$2:$F$1100,IES!$L$1,'DATA 07-10-20'!$G$2:$G$1100,IES!L$2)</f>
        <v>0</v>
      </c>
      <c r="M11" s="23">
        <f>SUMIFS(ESPORTIUS!$L$2:$L$25,ESPORTIUS!$D$2:$D$25,IES!D11,ESPORTIUS!$J$2:$J$25,IES!$M$2)</f>
        <v>0</v>
      </c>
      <c r="N11" s="23">
        <f>SUMIFS(ESPORTIUS!$L$2:$L$25,ESPORTIUS!$D$2:$D$25,IES!D11,ESPORTIUS!$J$2:$J$25,IES!$N$2)</f>
        <v>0</v>
      </c>
      <c r="O11" s="20">
        <f t="shared" si="0"/>
        <v>22</v>
      </c>
      <c r="P11" s="27" t="str">
        <f t="shared" si="1"/>
        <v>B</v>
      </c>
    </row>
    <row r="12" spans="1:20" x14ac:dyDescent="0.3">
      <c r="A12" s="14">
        <v>2020</v>
      </c>
      <c r="B12" s="14" t="s">
        <v>632</v>
      </c>
      <c r="C12" t="s">
        <v>231</v>
      </c>
      <c r="D12" s="14" t="s">
        <v>650</v>
      </c>
      <c r="E12" t="s">
        <v>20</v>
      </c>
      <c r="F12" s="23">
        <f>SUMIFS('DATA 07-10-20'!$H$2:$H$1100,'DATA 07-10-20'!$D$2:$D$1100,IES!$D12,'DATA 07-10-20'!$F$2:$F$1100,IES!$F$1,'DATA 07-10-20'!$G$2:$G$1100,IES!F$2)</f>
        <v>16</v>
      </c>
      <c r="G12" s="23">
        <f>SUMIFS('DATA 07-10-20'!$H$2:$H$1100,'DATA 07-10-20'!$D$2:$D$1100,IES!$D12,'DATA 07-10-20'!$F$2:$F$1100,IES!$G$1,'DATA 07-10-20'!$G$2:$G$1100,IES!G$2)</f>
        <v>4</v>
      </c>
      <c r="H12" s="23">
        <f>SUMIFS('DATA 07-10-20'!$H$2:$H$1100,'DATA 07-10-20'!$D$2:$D$1100,IES!$D12,'DATA 07-10-20'!$F$2:$F$1100,IES!$G$1,'DATA 07-10-20'!$G$2:$G$1100,IES!H$2)</f>
        <v>0</v>
      </c>
      <c r="I12" s="23">
        <f>SUMIFS('DATA 07-10-20'!$H$2:$H$1100,'DATA 07-10-20'!$D$2:$D$1100,IES!$D12,'DATA 07-10-20'!$F$2:$F$1100,IES!$G$1,'DATA 07-10-20'!$G$2:$G$1100,IES!I$2)</f>
        <v>0</v>
      </c>
      <c r="J12" s="23">
        <f>SUMIFS('DATA 07-10-20'!$H$2:$H$1100,'DATA 07-10-20'!$D$2:$D$1100,IES!$D12,'DATA 07-10-20'!$F$2:$F$1100,IES!$J$1,'DATA 07-10-20'!$G$2:$G$1100,IES!J$2)</f>
        <v>0</v>
      </c>
      <c r="K12" s="23">
        <f>SUMIFS('DATA 07-10-20'!$H$2:$H$1100,'DATA 07-10-20'!$D$2:$D$1100,IES!$D12,'DATA 07-10-20'!$F$2:$F$1100,IES!$J$1,'DATA 07-10-20'!$G$2:$G$1100,IES!K$2)</f>
        <v>0</v>
      </c>
      <c r="L12" s="23">
        <f>SUMIFS('DATA 07-10-20'!$H$2:$H$1100,'DATA 07-10-20'!$D$2:$D$1100,IES!$D12,'DATA 07-10-20'!$F$2:$F$1100,IES!$L$1,'DATA 07-10-20'!$G$2:$G$1100,IES!L$2)</f>
        <v>0</v>
      </c>
      <c r="M12" s="23">
        <f>SUMIFS(ESPORTIUS!$L$2:$L$25,ESPORTIUS!$D$2:$D$25,IES!D12,ESPORTIUS!$J$2:$J$25,IES!$M$2)</f>
        <v>0</v>
      </c>
      <c r="N12" s="23">
        <f>SUMIFS(ESPORTIUS!$L$2:$L$25,ESPORTIUS!$D$2:$D$25,IES!D12,ESPORTIUS!$J$2:$J$25,IES!$N$2)</f>
        <v>0</v>
      </c>
      <c r="O12" s="20">
        <f t="shared" si="0"/>
        <v>20</v>
      </c>
      <c r="P12" s="27" t="str">
        <f t="shared" si="1"/>
        <v>B</v>
      </c>
    </row>
    <row r="13" spans="1:20" x14ac:dyDescent="0.3">
      <c r="A13" s="14">
        <v>2020</v>
      </c>
      <c r="B13" s="14" t="s">
        <v>632</v>
      </c>
      <c r="C13" t="s">
        <v>231</v>
      </c>
      <c r="D13" s="14" t="s">
        <v>651</v>
      </c>
      <c r="E13" t="s">
        <v>21</v>
      </c>
      <c r="F13" s="23">
        <f>SUMIFS('DATA 07-10-20'!$H$2:$H$1100,'DATA 07-10-20'!$D$2:$D$1100,IES!$D13,'DATA 07-10-20'!$F$2:$F$1100,IES!$F$1,'DATA 07-10-20'!$G$2:$G$1100,IES!F$2)</f>
        <v>17</v>
      </c>
      <c r="G13" s="23">
        <f>SUMIFS('DATA 07-10-20'!$H$2:$H$1100,'DATA 07-10-20'!$D$2:$D$1100,IES!$D13,'DATA 07-10-20'!$F$2:$F$1100,IES!$G$1,'DATA 07-10-20'!$G$2:$G$1100,IES!G$2)</f>
        <v>6</v>
      </c>
      <c r="H13" s="23">
        <f>SUMIFS('DATA 07-10-20'!$H$2:$H$1100,'DATA 07-10-20'!$D$2:$D$1100,IES!$D13,'DATA 07-10-20'!$F$2:$F$1100,IES!$G$1,'DATA 07-10-20'!$G$2:$G$1100,IES!H$2)</f>
        <v>0</v>
      </c>
      <c r="I13" s="23">
        <f>SUMIFS('DATA 07-10-20'!$H$2:$H$1100,'DATA 07-10-20'!$D$2:$D$1100,IES!$D13,'DATA 07-10-20'!$F$2:$F$1100,IES!$G$1,'DATA 07-10-20'!$G$2:$G$1100,IES!I$2)</f>
        <v>0</v>
      </c>
      <c r="J13" s="23">
        <f>SUMIFS('DATA 07-10-20'!$H$2:$H$1100,'DATA 07-10-20'!$D$2:$D$1100,IES!$D13,'DATA 07-10-20'!$F$2:$F$1100,IES!$J$1,'DATA 07-10-20'!$G$2:$G$1100,IES!J$2)</f>
        <v>0</v>
      </c>
      <c r="K13" s="23">
        <f>SUMIFS('DATA 07-10-20'!$H$2:$H$1100,'DATA 07-10-20'!$D$2:$D$1100,IES!$D13,'DATA 07-10-20'!$F$2:$F$1100,IES!$J$1,'DATA 07-10-20'!$G$2:$G$1100,IES!K$2)</f>
        <v>0</v>
      </c>
      <c r="L13" s="23">
        <f>SUMIFS('DATA 07-10-20'!$H$2:$H$1100,'DATA 07-10-20'!$D$2:$D$1100,IES!$D13,'DATA 07-10-20'!$F$2:$F$1100,IES!$L$1,'DATA 07-10-20'!$G$2:$G$1100,IES!L$2)</f>
        <v>0</v>
      </c>
      <c r="M13" s="23">
        <f>SUMIFS(ESPORTIUS!$L$2:$L$25,ESPORTIUS!$D$2:$D$25,IES!D13,ESPORTIUS!$J$2:$J$25,IES!$M$2)</f>
        <v>0</v>
      </c>
      <c r="N13" s="23">
        <f>SUMIFS(ESPORTIUS!$L$2:$L$25,ESPORTIUS!$D$2:$D$25,IES!D13,ESPORTIUS!$J$2:$J$25,IES!$N$2)</f>
        <v>0</v>
      </c>
      <c r="O13" s="20">
        <f t="shared" si="0"/>
        <v>23</v>
      </c>
      <c r="P13" s="27" t="str">
        <f t="shared" si="1"/>
        <v>B</v>
      </c>
    </row>
    <row r="14" spans="1:20" x14ac:dyDescent="0.3">
      <c r="A14" s="14">
        <v>2020</v>
      </c>
      <c r="B14" s="14" t="s">
        <v>632</v>
      </c>
      <c r="C14" t="s">
        <v>231</v>
      </c>
      <c r="D14" s="14" t="s">
        <v>652</v>
      </c>
      <c r="E14" t="s">
        <v>22</v>
      </c>
      <c r="F14" s="23">
        <f>SUMIFS('DATA 07-10-20'!$H$2:$H$1100,'DATA 07-10-20'!$D$2:$D$1100,IES!$D14,'DATA 07-10-20'!$F$2:$F$1100,IES!$F$1,'DATA 07-10-20'!$G$2:$G$1100,IES!F$2)</f>
        <v>21</v>
      </c>
      <c r="G14" s="23">
        <f>SUMIFS('DATA 07-10-20'!$H$2:$H$1100,'DATA 07-10-20'!$D$2:$D$1100,IES!$D14,'DATA 07-10-20'!$F$2:$F$1100,IES!$G$1,'DATA 07-10-20'!$G$2:$G$1100,IES!G$2)</f>
        <v>4</v>
      </c>
      <c r="H14" s="23">
        <f>SUMIFS('DATA 07-10-20'!$H$2:$H$1100,'DATA 07-10-20'!$D$2:$D$1100,IES!$D14,'DATA 07-10-20'!$F$2:$F$1100,IES!$G$1,'DATA 07-10-20'!$G$2:$G$1100,IES!H$2)</f>
        <v>0</v>
      </c>
      <c r="I14" s="23">
        <f>SUMIFS('DATA 07-10-20'!$H$2:$H$1100,'DATA 07-10-20'!$D$2:$D$1100,IES!$D14,'DATA 07-10-20'!$F$2:$F$1100,IES!$G$1,'DATA 07-10-20'!$G$2:$G$1100,IES!I$2)</f>
        <v>0</v>
      </c>
      <c r="J14" s="23">
        <f>SUMIFS('DATA 07-10-20'!$H$2:$H$1100,'DATA 07-10-20'!$D$2:$D$1100,IES!$D14,'DATA 07-10-20'!$F$2:$F$1100,IES!$J$1,'DATA 07-10-20'!$G$2:$G$1100,IES!J$2)</f>
        <v>26</v>
      </c>
      <c r="K14" s="23">
        <f>SUMIFS('DATA 07-10-20'!$H$2:$H$1100,'DATA 07-10-20'!$D$2:$D$1100,IES!$D14,'DATA 07-10-20'!$F$2:$F$1100,IES!$J$1,'DATA 07-10-20'!$G$2:$G$1100,IES!K$2)</f>
        <v>3</v>
      </c>
      <c r="L14" s="23">
        <f>SUMIFS('DATA 07-10-20'!$H$2:$H$1100,'DATA 07-10-20'!$D$2:$D$1100,IES!$D14,'DATA 07-10-20'!$F$2:$F$1100,IES!$L$1,'DATA 07-10-20'!$G$2:$G$1100,IES!L$2)</f>
        <v>0</v>
      </c>
      <c r="M14" s="23">
        <f>SUMIFS(ESPORTIUS!$L$2:$L$25,ESPORTIUS!$D$2:$D$25,IES!D14,ESPORTIUS!$J$2:$J$25,IES!$M$2)</f>
        <v>0</v>
      </c>
      <c r="N14" s="23">
        <f>SUMIFS(ESPORTIUS!$L$2:$L$25,ESPORTIUS!$D$2:$D$25,IES!D14,ESPORTIUS!$J$2:$J$25,IES!$N$2)</f>
        <v>0</v>
      </c>
      <c r="O14" s="20">
        <f t="shared" si="0"/>
        <v>54</v>
      </c>
      <c r="P14" s="27" t="str">
        <f t="shared" si="1"/>
        <v>A</v>
      </c>
    </row>
    <row r="15" spans="1:20" x14ac:dyDescent="0.3">
      <c r="A15" s="14">
        <v>2020</v>
      </c>
      <c r="B15" s="14" t="s">
        <v>632</v>
      </c>
      <c r="C15" t="s">
        <v>231</v>
      </c>
      <c r="D15" s="14" t="s">
        <v>654</v>
      </c>
      <c r="E15" t="s">
        <v>27</v>
      </c>
      <c r="F15" s="23">
        <f>SUMIFS('DATA 07-10-20'!$H$2:$H$1100,'DATA 07-10-20'!$D$2:$D$1100,IES!$D15,'DATA 07-10-20'!$F$2:$F$1100,IES!$F$1,'DATA 07-10-20'!$G$2:$G$1100,IES!F$2)</f>
        <v>19</v>
      </c>
      <c r="G15" s="23">
        <f>SUMIFS('DATA 07-10-20'!$H$2:$H$1100,'DATA 07-10-20'!$D$2:$D$1100,IES!$D15,'DATA 07-10-20'!$F$2:$F$1100,IES!$G$1,'DATA 07-10-20'!$G$2:$G$1100,IES!G$2)</f>
        <v>6</v>
      </c>
      <c r="H15" s="23">
        <f>SUMIFS('DATA 07-10-20'!$H$2:$H$1100,'DATA 07-10-20'!$D$2:$D$1100,IES!$D15,'DATA 07-10-20'!$F$2:$F$1100,IES!$G$1,'DATA 07-10-20'!$G$2:$G$1100,IES!H$2)</f>
        <v>0</v>
      </c>
      <c r="I15" s="23">
        <f>SUMIFS('DATA 07-10-20'!$H$2:$H$1100,'DATA 07-10-20'!$D$2:$D$1100,IES!$D15,'DATA 07-10-20'!$F$2:$F$1100,IES!$G$1,'DATA 07-10-20'!$G$2:$G$1100,IES!I$2)</f>
        <v>0</v>
      </c>
      <c r="J15" s="23">
        <f>SUMIFS('DATA 07-10-20'!$H$2:$H$1100,'DATA 07-10-20'!$D$2:$D$1100,IES!$D15,'DATA 07-10-20'!$F$2:$F$1100,IES!$J$1,'DATA 07-10-20'!$G$2:$G$1100,IES!J$2)</f>
        <v>8</v>
      </c>
      <c r="K15" s="23">
        <f>SUMIFS('DATA 07-10-20'!$H$2:$H$1100,'DATA 07-10-20'!$D$2:$D$1100,IES!$D15,'DATA 07-10-20'!$F$2:$F$1100,IES!$J$1,'DATA 07-10-20'!$G$2:$G$1100,IES!K$2)</f>
        <v>0</v>
      </c>
      <c r="L15" s="23">
        <f>SUMIFS('DATA 07-10-20'!$H$2:$H$1100,'DATA 07-10-20'!$D$2:$D$1100,IES!$D15,'DATA 07-10-20'!$F$2:$F$1100,IES!$L$1,'DATA 07-10-20'!$G$2:$G$1100,IES!L$2)</f>
        <v>0</v>
      </c>
      <c r="M15" s="23">
        <f>SUMIFS(ESPORTIUS!$L$2:$L$25,ESPORTIUS!$D$2:$D$25,IES!D15,ESPORTIUS!$J$2:$J$25,IES!$M$2)</f>
        <v>3</v>
      </c>
      <c r="N15" s="23">
        <f>SUMIFS(ESPORTIUS!$L$2:$L$25,ESPORTIUS!$D$2:$D$25,IES!D15,ESPORTIUS!$J$2:$J$25,IES!$N$2)</f>
        <v>0</v>
      </c>
      <c r="O15" s="20">
        <f t="shared" si="0"/>
        <v>36</v>
      </c>
      <c r="P15" s="27" t="str">
        <f t="shared" si="1"/>
        <v>A</v>
      </c>
    </row>
    <row r="16" spans="1:20" x14ac:dyDescent="0.3">
      <c r="A16" s="14">
        <v>2020</v>
      </c>
      <c r="B16" s="14" t="s">
        <v>632</v>
      </c>
      <c r="C16" t="s">
        <v>231</v>
      </c>
      <c r="D16" s="14" t="s">
        <v>655</v>
      </c>
      <c r="E16" t="s">
        <v>28</v>
      </c>
      <c r="F16" s="23">
        <f>SUMIFS('DATA 07-10-20'!$H$2:$H$1100,'DATA 07-10-20'!$D$2:$D$1100,IES!$D16,'DATA 07-10-20'!$F$2:$F$1100,IES!$F$1,'DATA 07-10-20'!$G$2:$G$1100,IES!F$2)</f>
        <v>20</v>
      </c>
      <c r="G16" s="23">
        <f>SUMIFS('DATA 07-10-20'!$H$2:$H$1100,'DATA 07-10-20'!$D$2:$D$1100,IES!$D16,'DATA 07-10-20'!$F$2:$F$1100,IES!$G$1,'DATA 07-10-20'!$G$2:$G$1100,IES!G$2)</f>
        <v>8</v>
      </c>
      <c r="H16" s="23">
        <f>SUMIFS('DATA 07-10-20'!$H$2:$H$1100,'DATA 07-10-20'!$D$2:$D$1100,IES!$D16,'DATA 07-10-20'!$F$2:$F$1100,IES!$G$1,'DATA 07-10-20'!$G$2:$G$1100,IES!H$2)</f>
        <v>4</v>
      </c>
      <c r="I16" s="23">
        <f>SUMIFS('DATA 07-10-20'!$H$2:$H$1100,'DATA 07-10-20'!$D$2:$D$1100,IES!$D16,'DATA 07-10-20'!$F$2:$F$1100,IES!$G$1,'DATA 07-10-20'!$G$2:$G$1100,IES!I$2)</f>
        <v>0</v>
      </c>
      <c r="J16" s="23">
        <f>SUMIFS('DATA 07-10-20'!$H$2:$H$1100,'DATA 07-10-20'!$D$2:$D$1100,IES!$D16,'DATA 07-10-20'!$F$2:$F$1100,IES!$J$1,'DATA 07-10-20'!$G$2:$G$1100,IES!J$2)</f>
        <v>1</v>
      </c>
      <c r="K16" s="23">
        <f>SUMIFS('DATA 07-10-20'!$H$2:$H$1100,'DATA 07-10-20'!$D$2:$D$1100,IES!$D16,'DATA 07-10-20'!$F$2:$F$1100,IES!$J$1,'DATA 07-10-20'!$G$2:$G$1100,IES!K$2)</f>
        <v>0</v>
      </c>
      <c r="L16" s="23">
        <f>SUMIFS('DATA 07-10-20'!$H$2:$H$1100,'DATA 07-10-20'!$D$2:$D$1100,IES!$D16,'DATA 07-10-20'!$F$2:$F$1100,IES!$L$1,'DATA 07-10-20'!$G$2:$G$1100,IES!L$2)</f>
        <v>0</v>
      </c>
      <c r="M16" s="23">
        <f>SUMIFS(ESPORTIUS!$L$2:$L$25,ESPORTIUS!$D$2:$D$25,IES!D16,ESPORTIUS!$J$2:$J$25,IES!$M$2)</f>
        <v>0</v>
      </c>
      <c r="N16" s="23">
        <f>SUMIFS(ESPORTIUS!$L$2:$L$25,ESPORTIUS!$D$2:$D$25,IES!D16,ESPORTIUS!$J$2:$J$25,IES!$N$2)</f>
        <v>0</v>
      </c>
      <c r="O16" s="20">
        <f t="shared" si="0"/>
        <v>33</v>
      </c>
      <c r="P16" s="27" t="str">
        <f t="shared" si="1"/>
        <v>A</v>
      </c>
    </row>
    <row r="17" spans="1:16" x14ac:dyDescent="0.3">
      <c r="A17" s="14">
        <v>2020</v>
      </c>
      <c r="B17" s="14" t="s">
        <v>632</v>
      </c>
      <c r="C17" t="s">
        <v>231</v>
      </c>
      <c r="D17" s="14" t="s">
        <v>656</v>
      </c>
      <c r="E17" t="s">
        <v>29</v>
      </c>
      <c r="F17" s="23">
        <f>SUMIFS('DATA 07-10-20'!$H$2:$H$1100,'DATA 07-10-20'!$D$2:$D$1100,IES!$D17,'DATA 07-10-20'!$F$2:$F$1100,IES!$F$1,'DATA 07-10-20'!$G$2:$G$1100,IES!F$2)</f>
        <v>13</v>
      </c>
      <c r="G17" s="23">
        <f>SUMIFS('DATA 07-10-20'!$H$2:$H$1100,'DATA 07-10-20'!$D$2:$D$1100,IES!$D17,'DATA 07-10-20'!$F$2:$F$1100,IES!$G$1,'DATA 07-10-20'!$G$2:$G$1100,IES!G$2)</f>
        <v>6</v>
      </c>
      <c r="H17" s="23">
        <f>SUMIFS('DATA 07-10-20'!$H$2:$H$1100,'DATA 07-10-20'!$D$2:$D$1100,IES!$D17,'DATA 07-10-20'!$F$2:$F$1100,IES!$G$1,'DATA 07-10-20'!$G$2:$G$1100,IES!H$2)</f>
        <v>0</v>
      </c>
      <c r="I17" s="23">
        <f>SUMIFS('DATA 07-10-20'!$H$2:$H$1100,'DATA 07-10-20'!$D$2:$D$1100,IES!$D17,'DATA 07-10-20'!$F$2:$F$1100,IES!$G$1,'DATA 07-10-20'!$G$2:$G$1100,IES!I$2)</f>
        <v>0</v>
      </c>
      <c r="J17" s="23">
        <f>SUMIFS('DATA 07-10-20'!$H$2:$H$1100,'DATA 07-10-20'!$D$2:$D$1100,IES!$D17,'DATA 07-10-20'!$F$2:$F$1100,IES!$J$1,'DATA 07-10-20'!$G$2:$G$1100,IES!J$2)</f>
        <v>22</v>
      </c>
      <c r="K17" s="23">
        <f>SUMIFS('DATA 07-10-20'!$H$2:$H$1100,'DATA 07-10-20'!$D$2:$D$1100,IES!$D17,'DATA 07-10-20'!$F$2:$F$1100,IES!$J$1,'DATA 07-10-20'!$G$2:$G$1100,IES!K$2)</f>
        <v>0</v>
      </c>
      <c r="L17" s="23">
        <f>SUMIFS('DATA 07-10-20'!$H$2:$H$1100,'DATA 07-10-20'!$D$2:$D$1100,IES!$D17,'DATA 07-10-20'!$F$2:$F$1100,IES!$L$1,'DATA 07-10-20'!$G$2:$G$1100,IES!L$2)</f>
        <v>0</v>
      </c>
      <c r="M17" s="23">
        <f>SUMIFS(ESPORTIUS!$L$2:$L$25,ESPORTIUS!$D$2:$D$25,IES!D17,ESPORTIUS!$J$2:$J$25,IES!$M$2)</f>
        <v>0</v>
      </c>
      <c r="N17" s="23">
        <f>SUMIFS(ESPORTIUS!$L$2:$L$25,ESPORTIUS!$D$2:$D$25,IES!D17,ESPORTIUS!$J$2:$J$25,IES!$N$2)</f>
        <v>0</v>
      </c>
      <c r="O17" s="20">
        <f t="shared" si="0"/>
        <v>41</v>
      </c>
      <c r="P17" s="27" t="str">
        <f t="shared" si="1"/>
        <v>A</v>
      </c>
    </row>
    <row r="18" spans="1:16" x14ac:dyDescent="0.3">
      <c r="A18" s="14">
        <v>2020</v>
      </c>
      <c r="B18" s="14" t="s">
        <v>632</v>
      </c>
      <c r="C18" t="s">
        <v>231</v>
      </c>
      <c r="D18" s="14" t="s">
        <v>657</v>
      </c>
      <c r="E18" t="s">
        <v>30</v>
      </c>
      <c r="F18" s="23">
        <f>SUMIFS('DATA 07-10-20'!$H$2:$H$1100,'DATA 07-10-20'!$D$2:$D$1100,IES!$D18,'DATA 07-10-20'!$F$2:$F$1100,IES!$F$1,'DATA 07-10-20'!$G$2:$G$1100,IES!F$2)</f>
        <v>16</v>
      </c>
      <c r="G18" s="23">
        <f>SUMIFS('DATA 07-10-20'!$H$2:$H$1100,'DATA 07-10-20'!$D$2:$D$1100,IES!$D18,'DATA 07-10-20'!$F$2:$F$1100,IES!$G$1,'DATA 07-10-20'!$G$2:$G$1100,IES!G$2)</f>
        <v>2</v>
      </c>
      <c r="H18" s="23">
        <f>SUMIFS('DATA 07-10-20'!$H$2:$H$1100,'DATA 07-10-20'!$D$2:$D$1100,IES!$D18,'DATA 07-10-20'!$F$2:$F$1100,IES!$G$1,'DATA 07-10-20'!$G$2:$G$1100,IES!H$2)</f>
        <v>0</v>
      </c>
      <c r="I18" s="23">
        <f>SUMIFS('DATA 07-10-20'!$H$2:$H$1100,'DATA 07-10-20'!$D$2:$D$1100,IES!$D18,'DATA 07-10-20'!$F$2:$F$1100,IES!$G$1,'DATA 07-10-20'!$G$2:$G$1100,IES!I$2)</f>
        <v>0</v>
      </c>
      <c r="J18" s="23">
        <f>SUMIFS('DATA 07-10-20'!$H$2:$H$1100,'DATA 07-10-20'!$D$2:$D$1100,IES!$D18,'DATA 07-10-20'!$F$2:$F$1100,IES!$J$1,'DATA 07-10-20'!$G$2:$G$1100,IES!J$2)</f>
        <v>8</v>
      </c>
      <c r="K18" s="23">
        <f>SUMIFS('DATA 07-10-20'!$H$2:$H$1100,'DATA 07-10-20'!$D$2:$D$1100,IES!$D18,'DATA 07-10-20'!$F$2:$F$1100,IES!$J$1,'DATA 07-10-20'!$G$2:$G$1100,IES!K$2)</f>
        <v>0</v>
      </c>
      <c r="L18" s="23">
        <f>SUMIFS('DATA 07-10-20'!$H$2:$H$1100,'DATA 07-10-20'!$D$2:$D$1100,IES!$D18,'DATA 07-10-20'!$F$2:$F$1100,IES!$L$1,'DATA 07-10-20'!$G$2:$G$1100,IES!L$2)</f>
        <v>0</v>
      </c>
      <c r="M18" s="23">
        <f>SUMIFS(ESPORTIUS!$L$2:$L$25,ESPORTIUS!$D$2:$D$25,IES!D18,ESPORTIUS!$J$2:$J$25,IES!$M$2)</f>
        <v>0</v>
      </c>
      <c r="N18" s="23">
        <f>SUMIFS(ESPORTIUS!$L$2:$L$25,ESPORTIUS!$D$2:$D$25,IES!D18,ESPORTIUS!$J$2:$J$25,IES!$N$2)</f>
        <v>0</v>
      </c>
      <c r="O18" s="20">
        <f t="shared" si="0"/>
        <v>26</v>
      </c>
      <c r="P18" s="27" t="str">
        <f t="shared" si="1"/>
        <v>A</v>
      </c>
    </row>
    <row r="19" spans="1:16" x14ac:dyDescent="0.3">
      <c r="A19" s="14">
        <v>2020</v>
      </c>
      <c r="B19" s="14" t="s">
        <v>632</v>
      </c>
      <c r="C19" t="s">
        <v>231</v>
      </c>
      <c r="D19" s="14" t="s">
        <v>658</v>
      </c>
      <c r="E19" t="s">
        <v>31</v>
      </c>
      <c r="F19" s="23">
        <f>SUMIFS('DATA 07-10-20'!$H$2:$H$1100,'DATA 07-10-20'!$D$2:$D$1100,IES!$D19,'DATA 07-10-20'!$F$2:$F$1100,IES!$F$1,'DATA 07-10-20'!$G$2:$G$1100,IES!F$2)</f>
        <v>15</v>
      </c>
      <c r="G19" s="23">
        <f>SUMIFS('DATA 07-10-20'!$H$2:$H$1100,'DATA 07-10-20'!$D$2:$D$1100,IES!$D19,'DATA 07-10-20'!$F$2:$F$1100,IES!$G$1,'DATA 07-10-20'!$G$2:$G$1100,IES!G$2)</f>
        <v>2</v>
      </c>
      <c r="H19" s="23">
        <f>SUMIFS('DATA 07-10-20'!$H$2:$H$1100,'DATA 07-10-20'!$D$2:$D$1100,IES!$D19,'DATA 07-10-20'!$F$2:$F$1100,IES!$G$1,'DATA 07-10-20'!$G$2:$G$1100,IES!H$2)</f>
        <v>0</v>
      </c>
      <c r="I19" s="23">
        <f>SUMIFS('DATA 07-10-20'!$H$2:$H$1100,'DATA 07-10-20'!$D$2:$D$1100,IES!$D19,'DATA 07-10-20'!$F$2:$F$1100,IES!$G$1,'DATA 07-10-20'!$G$2:$G$1100,IES!I$2)</f>
        <v>0</v>
      </c>
      <c r="J19" s="23">
        <f>SUMIFS('DATA 07-10-20'!$H$2:$H$1100,'DATA 07-10-20'!$D$2:$D$1100,IES!$D19,'DATA 07-10-20'!$F$2:$F$1100,IES!$J$1,'DATA 07-10-20'!$G$2:$G$1100,IES!J$2)</f>
        <v>25</v>
      </c>
      <c r="K19" s="23">
        <f>SUMIFS('DATA 07-10-20'!$H$2:$H$1100,'DATA 07-10-20'!$D$2:$D$1100,IES!$D19,'DATA 07-10-20'!$F$2:$F$1100,IES!$J$1,'DATA 07-10-20'!$G$2:$G$1100,IES!K$2)</f>
        <v>0</v>
      </c>
      <c r="L19" s="23">
        <f>SUMIFS('DATA 07-10-20'!$H$2:$H$1100,'DATA 07-10-20'!$D$2:$D$1100,IES!$D19,'DATA 07-10-20'!$F$2:$F$1100,IES!$L$1,'DATA 07-10-20'!$G$2:$G$1100,IES!L$2)</f>
        <v>0</v>
      </c>
      <c r="M19" s="23">
        <f>SUMIFS(ESPORTIUS!$L$2:$L$25,ESPORTIUS!$D$2:$D$25,IES!D19,ESPORTIUS!$J$2:$J$25,IES!$M$2)</f>
        <v>0</v>
      </c>
      <c r="N19" s="23">
        <f>SUMIFS(ESPORTIUS!$L$2:$L$25,ESPORTIUS!$D$2:$D$25,IES!D19,ESPORTIUS!$J$2:$J$25,IES!$N$2)</f>
        <v>0</v>
      </c>
      <c r="O19" s="20">
        <f t="shared" si="0"/>
        <v>42</v>
      </c>
      <c r="P19" s="27" t="str">
        <f t="shared" si="1"/>
        <v>A</v>
      </c>
    </row>
    <row r="20" spans="1:16" x14ac:dyDescent="0.3">
      <c r="A20" s="14">
        <v>2020</v>
      </c>
      <c r="B20" s="14" t="s">
        <v>632</v>
      </c>
      <c r="C20" t="s">
        <v>231</v>
      </c>
      <c r="D20" s="14" t="s">
        <v>659</v>
      </c>
      <c r="E20" t="s">
        <v>32</v>
      </c>
      <c r="F20" s="23">
        <f>SUMIFS('DATA 07-10-20'!$H$2:$H$1100,'DATA 07-10-20'!$D$2:$D$1100,IES!$D20,'DATA 07-10-20'!$F$2:$F$1100,IES!$F$1,'DATA 07-10-20'!$G$2:$G$1100,IES!F$2)</f>
        <v>18</v>
      </c>
      <c r="G20" s="23">
        <f>SUMIFS('DATA 07-10-20'!$H$2:$H$1100,'DATA 07-10-20'!$D$2:$D$1100,IES!$D20,'DATA 07-10-20'!$F$2:$F$1100,IES!$G$1,'DATA 07-10-20'!$G$2:$G$1100,IES!G$2)</f>
        <v>4</v>
      </c>
      <c r="H20" s="23">
        <f>SUMIFS('DATA 07-10-20'!$H$2:$H$1100,'DATA 07-10-20'!$D$2:$D$1100,IES!$D20,'DATA 07-10-20'!$F$2:$F$1100,IES!$G$1,'DATA 07-10-20'!$G$2:$G$1100,IES!H$2)</f>
        <v>0</v>
      </c>
      <c r="I20" s="23">
        <f>SUMIFS('DATA 07-10-20'!$H$2:$H$1100,'DATA 07-10-20'!$D$2:$D$1100,IES!$D20,'DATA 07-10-20'!$F$2:$F$1100,IES!$G$1,'DATA 07-10-20'!$G$2:$G$1100,IES!I$2)</f>
        <v>0</v>
      </c>
      <c r="J20" s="23">
        <f>SUMIFS('DATA 07-10-20'!$H$2:$H$1100,'DATA 07-10-20'!$D$2:$D$1100,IES!$D20,'DATA 07-10-20'!$F$2:$F$1100,IES!$J$1,'DATA 07-10-20'!$G$2:$G$1100,IES!J$2)</f>
        <v>0</v>
      </c>
      <c r="K20" s="23">
        <f>SUMIFS('DATA 07-10-20'!$H$2:$H$1100,'DATA 07-10-20'!$D$2:$D$1100,IES!$D20,'DATA 07-10-20'!$F$2:$F$1100,IES!$J$1,'DATA 07-10-20'!$G$2:$G$1100,IES!K$2)</f>
        <v>0</v>
      </c>
      <c r="L20" s="23">
        <f>SUMIFS('DATA 07-10-20'!$H$2:$H$1100,'DATA 07-10-20'!$D$2:$D$1100,IES!$D20,'DATA 07-10-20'!$F$2:$F$1100,IES!$L$1,'DATA 07-10-20'!$G$2:$G$1100,IES!L$2)</f>
        <v>0</v>
      </c>
      <c r="M20" s="23">
        <f>SUMIFS(ESPORTIUS!$L$2:$L$25,ESPORTIUS!$D$2:$D$25,IES!D20,ESPORTIUS!$J$2:$J$25,IES!$M$2)</f>
        <v>0</v>
      </c>
      <c r="N20" s="23">
        <f>SUMIFS(ESPORTIUS!$L$2:$L$25,ESPORTIUS!$D$2:$D$25,IES!D20,ESPORTIUS!$J$2:$J$25,IES!$N$2)</f>
        <v>0</v>
      </c>
      <c r="O20" s="20">
        <f t="shared" si="0"/>
        <v>22</v>
      </c>
      <c r="P20" s="27" t="str">
        <f t="shared" si="1"/>
        <v>B</v>
      </c>
    </row>
    <row r="21" spans="1:16" x14ac:dyDescent="0.3">
      <c r="A21" s="14">
        <v>2020</v>
      </c>
      <c r="B21" s="14" t="s">
        <v>632</v>
      </c>
      <c r="C21" t="s">
        <v>231</v>
      </c>
      <c r="D21" s="14" t="s">
        <v>660</v>
      </c>
      <c r="E21" t="s">
        <v>34</v>
      </c>
      <c r="F21" s="23">
        <f>SUMIFS('DATA 07-10-20'!$H$2:$H$1100,'DATA 07-10-20'!$D$2:$D$1100,IES!$D21,'DATA 07-10-20'!$F$2:$F$1100,IES!$F$1,'DATA 07-10-20'!$G$2:$G$1100,IES!F$2)</f>
        <v>20</v>
      </c>
      <c r="G21" s="23">
        <f>SUMIFS('DATA 07-10-20'!$H$2:$H$1100,'DATA 07-10-20'!$D$2:$D$1100,IES!$D21,'DATA 07-10-20'!$F$2:$F$1100,IES!$G$1,'DATA 07-10-20'!$G$2:$G$1100,IES!G$2)</f>
        <v>4</v>
      </c>
      <c r="H21" s="23">
        <f>SUMIFS('DATA 07-10-20'!$H$2:$H$1100,'DATA 07-10-20'!$D$2:$D$1100,IES!$D21,'DATA 07-10-20'!$F$2:$F$1100,IES!$G$1,'DATA 07-10-20'!$G$2:$G$1100,IES!H$2)</f>
        <v>0</v>
      </c>
      <c r="I21" s="23">
        <f>SUMIFS('DATA 07-10-20'!$H$2:$H$1100,'DATA 07-10-20'!$D$2:$D$1100,IES!$D21,'DATA 07-10-20'!$F$2:$F$1100,IES!$G$1,'DATA 07-10-20'!$G$2:$G$1100,IES!I$2)</f>
        <v>0</v>
      </c>
      <c r="J21" s="23">
        <f>SUMIFS('DATA 07-10-20'!$H$2:$H$1100,'DATA 07-10-20'!$D$2:$D$1100,IES!$D21,'DATA 07-10-20'!$F$2:$F$1100,IES!$J$1,'DATA 07-10-20'!$G$2:$G$1100,IES!J$2)</f>
        <v>18</v>
      </c>
      <c r="K21" s="23">
        <f>SUMIFS('DATA 07-10-20'!$H$2:$H$1100,'DATA 07-10-20'!$D$2:$D$1100,IES!$D21,'DATA 07-10-20'!$F$2:$F$1100,IES!$J$1,'DATA 07-10-20'!$G$2:$G$1100,IES!K$2)</f>
        <v>0</v>
      </c>
      <c r="L21" s="23">
        <f>SUMIFS('DATA 07-10-20'!$H$2:$H$1100,'DATA 07-10-20'!$D$2:$D$1100,IES!$D21,'DATA 07-10-20'!$F$2:$F$1100,IES!$L$1,'DATA 07-10-20'!$G$2:$G$1100,IES!L$2)</f>
        <v>0</v>
      </c>
      <c r="M21" s="23">
        <f>SUMIFS(ESPORTIUS!$L$2:$L$25,ESPORTIUS!$D$2:$D$25,IES!D21,ESPORTIUS!$J$2:$J$25,IES!$M$2)</f>
        <v>0</v>
      </c>
      <c r="N21" s="23">
        <f>SUMIFS(ESPORTIUS!$L$2:$L$25,ESPORTIUS!$D$2:$D$25,IES!D21,ESPORTIUS!$J$2:$J$25,IES!$N$2)</f>
        <v>0</v>
      </c>
      <c r="O21" s="20">
        <f t="shared" si="0"/>
        <v>42</v>
      </c>
      <c r="P21" s="27" t="str">
        <f t="shared" si="1"/>
        <v>A</v>
      </c>
    </row>
    <row r="22" spans="1:16" x14ac:dyDescent="0.3">
      <c r="A22" s="14">
        <v>2020</v>
      </c>
      <c r="B22" s="14" t="s">
        <v>632</v>
      </c>
      <c r="C22" t="s">
        <v>231</v>
      </c>
      <c r="D22" s="14" t="s">
        <v>661</v>
      </c>
      <c r="E22" t="s">
        <v>58</v>
      </c>
      <c r="F22" s="23">
        <f>SUMIFS('DATA 07-10-20'!$H$2:$H$1100,'DATA 07-10-20'!$D$2:$D$1100,IES!$D22,'DATA 07-10-20'!$F$2:$F$1100,IES!$F$1,'DATA 07-10-20'!$G$2:$G$1100,IES!F$2)</f>
        <v>4</v>
      </c>
      <c r="G22" s="23">
        <f>SUMIFS('DATA 07-10-20'!$H$2:$H$1100,'DATA 07-10-20'!$D$2:$D$1100,IES!$D22,'DATA 07-10-20'!$F$2:$F$1100,IES!$G$1,'DATA 07-10-20'!$G$2:$G$1100,IES!G$2)</f>
        <v>0</v>
      </c>
      <c r="H22" s="23">
        <f>SUMIFS('DATA 07-10-20'!$H$2:$H$1100,'DATA 07-10-20'!$D$2:$D$1100,IES!$D22,'DATA 07-10-20'!$F$2:$F$1100,IES!$G$1,'DATA 07-10-20'!$G$2:$G$1100,IES!H$2)</f>
        <v>0</v>
      </c>
      <c r="I22" s="23">
        <f>SUMIFS('DATA 07-10-20'!$H$2:$H$1100,'DATA 07-10-20'!$D$2:$D$1100,IES!$D22,'DATA 07-10-20'!$F$2:$F$1100,IES!$G$1,'DATA 07-10-20'!$G$2:$G$1100,IES!I$2)</f>
        <v>0</v>
      </c>
      <c r="J22" s="23">
        <f>SUMIFS('DATA 07-10-20'!$H$2:$H$1100,'DATA 07-10-20'!$D$2:$D$1100,IES!$D22,'DATA 07-10-20'!$F$2:$F$1100,IES!$J$1,'DATA 07-10-20'!$G$2:$G$1100,IES!J$2)</f>
        <v>2</v>
      </c>
      <c r="K22" s="23">
        <f>SUMIFS('DATA 07-10-20'!$H$2:$H$1100,'DATA 07-10-20'!$D$2:$D$1100,IES!$D22,'DATA 07-10-20'!$F$2:$F$1100,IES!$J$1,'DATA 07-10-20'!$G$2:$G$1100,IES!K$2)</f>
        <v>0</v>
      </c>
      <c r="L22" s="23">
        <f>SUMIFS('DATA 07-10-20'!$H$2:$H$1100,'DATA 07-10-20'!$D$2:$D$1100,IES!$D22,'DATA 07-10-20'!$F$2:$F$1100,IES!$L$1,'DATA 07-10-20'!$G$2:$G$1100,IES!L$2)</f>
        <v>1</v>
      </c>
      <c r="M22" s="23">
        <f>SUMIFS(ESPORTIUS!$L$2:$L$25,ESPORTIUS!$D$2:$D$25,IES!D22,ESPORTIUS!$J$2:$J$25,IES!$M$2)</f>
        <v>0</v>
      </c>
      <c r="N22" s="23">
        <f>SUMIFS(ESPORTIUS!$L$2:$L$25,ESPORTIUS!$D$2:$D$25,IES!D22,ESPORTIUS!$J$2:$J$25,IES!$N$2)</f>
        <v>0</v>
      </c>
      <c r="O22" s="20">
        <f t="shared" si="0"/>
        <v>7</v>
      </c>
      <c r="P22" s="27" t="str">
        <f t="shared" si="1"/>
        <v>C</v>
      </c>
    </row>
    <row r="23" spans="1:16" x14ac:dyDescent="0.3">
      <c r="A23" s="14">
        <v>2020</v>
      </c>
      <c r="B23" s="14" t="s">
        <v>632</v>
      </c>
      <c r="C23" t="s">
        <v>39</v>
      </c>
      <c r="D23" s="14" t="s">
        <v>662</v>
      </c>
      <c r="E23" t="s">
        <v>40</v>
      </c>
      <c r="F23" s="23">
        <f>SUMIFS('DATA 07-10-20'!$H$2:$H$1100,'DATA 07-10-20'!$D$2:$D$1100,IES!$D23,'DATA 07-10-20'!$F$2:$F$1100,IES!$F$1,'DATA 07-10-20'!$G$2:$G$1100,IES!F$2)</f>
        <v>22</v>
      </c>
      <c r="G23" s="23">
        <f>SUMIFS('DATA 07-10-20'!$H$2:$H$1100,'DATA 07-10-20'!$D$2:$D$1100,IES!$D23,'DATA 07-10-20'!$F$2:$F$1100,IES!$G$1,'DATA 07-10-20'!$G$2:$G$1100,IES!G$2)</f>
        <v>6</v>
      </c>
      <c r="H23" s="23">
        <f>SUMIFS('DATA 07-10-20'!$H$2:$H$1100,'DATA 07-10-20'!$D$2:$D$1100,IES!$D23,'DATA 07-10-20'!$F$2:$F$1100,IES!$G$1,'DATA 07-10-20'!$G$2:$G$1100,IES!H$2)</f>
        <v>0</v>
      </c>
      <c r="I23" s="23">
        <f>SUMIFS('DATA 07-10-20'!$H$2:$H$1100,'DATA 07-10-20'!$D$2:$D$1100,IES!$D23,'DATA 07-10-20'!$F$2:$F$1100,IES!$G$1,'DATA 07-10-20'!$G$2:$G$1100,IES!I$2)</f>
        <v>0</v>
      </c>
      <c r="J23" s="23">
        <f>SUMIFS('DATA 07-10-20'!$H$2:$H$1100,'DATA 07-10-20'!$D$2:$D$1100,IES!$D23,'DATA 07-10-20'!$F$2:$F$1100,IES!$J$1,'DATA 07-10-20'!$G$2:$G$1100,IES!J$2)</f>
        <v>6</v>
      </c>
      <c r="K23" s="23">
        <f>SUMIFS('DATA 07-10-20'!$H$2:$H$1100,'DATA 07-10-20'!$D$2:$D$1100,IES!$D23,'DATA 07-10-20'!$F$2:$F$1100,IES!$J$1,'DATA 07-10-20'!$G$2:$G$1100,IES!K$2)</f>
        <v>0</v>
      </c>
      <c r="L23" s="23">
        <f>SUMIFS('DATA 07-10-20'!$H$2:$H$1100,'DATA 07-10-20'!$D$2:$D$1100,IES!$D23,'DATA 07-10-20'!$F$2:$F$1100,IES!$L$1,'DATA 07-10-20'!$G$2:$G$1100,IES!L$2)</f>
        <v>0</v>
      </c>
      <c r="M23" s="23">
        <f>SUMIFS(ESPORTIUS!$L$2:$L$25,ESPORTIUS!$D$2:$D$25,IES!D23,ESPORTIUS!$J$2:$J$25,IES!$M$2)</f>
        <v>0</v>
      </c>
      <c r="N23" s="23">
        <f>SUMIFS(ESPORTIUS!$L$2:$L$25,ESPORTIUS!$D$2:$D$25,IES!D23,ESPORTIUS!$J$2:$J$25,IES!$N$2)</f>
        <v>0</v>
      </c>
      <c r="O23" s="20">
        <f t="shared" si="0"/>
        <v>34</v>
      </c>
      <c r="P23" s="27" t="str">
        <f t="shared" si="1"/>
        <v>A</v>
      </c>
    </row>
    <row r="24" spans="1:16" x14ac:dyDescent="0.3">
      <c r="A24" s="14">
        <v>2020</v>
      </c>
      <c r="B24" s="14" t="s">
        <v>632</v>
      </c>
      <c r="C24" t="s">
        <v>663</v>
      </c>
      <c r="D24" s="14" t="s">
        <v>666</v>
      </c>
      <c r="E24" t="s">
        <v>41</v>
      </c>
      <c r="F24" s="23">
        <f>SUMIFS('DATA 07-10-20'!$H$2:$H$1100,'DATA 07-10-20'!$D$2:$D$1100,IES!$D24,'DATA 07-10-20'!$F$2:$F$1100,IES!$F$1,'DATA 07-10-20'!$G$2:$G$1100,IES!F$2)</f>
        <v>14</v>
      </c>
      <c r="G24" s="23">
        <f>SUMIFS('DATA 07-10-20'!$H$2:$H$1100,'DATA 07-10-20'!$D$2:$D$1100,IES!$D24,'DATA 07-10-20'!$F$2:$F$1100,IES!$G$1,'DATA 07-10-20'!$G$2:$G$1100,IES!G$2)</f>
        <v>7</v>
      </c>
      <c r="H24" s="23">
        <f>SUMIFS('DATA 07-10-20'!$H$2:$H$1100,'DATA 07-10-20'!$D$2:$D$1100,IES!$D24,'DATA 07-10-20'!$F$2:$F$1100,IES!$G$1,'DATA 07-10-20'!$G$2:$G$1100,IES!H$2)</f>
        <v>2</v>
      </c>
      <c r="I24" s="23">
        <f>SUMIFS('DATA 07-10-20'!$H$2:$H$1100,'DATA 07-10-20'!$D$2:$D$1100,IES!$D24,'DATA 07-10-20'!$F$2:$F$1100,IES!$G$1,'DATA 07-10-20'!$G$2:$G$1100,IES!I$2)</f>
        <v>0</v>
      </c>
      <c r="J24" s="23">
        <f>SUMIFS('DATA 07-10-20'!$H$2:$H$1100,'DATA 07-10-20'!$D$2:$D$1100,IES!$D24,'DATA 07-10-20'!$F$2:$F$1100,IES!$J$1,'DATA 07-10-20'!$G$2:$G$1100,IES!J$2)</f>
        <v>8</v>
      </c>
      <c r="K24" s="23">
        <f>SUMIFS('DATA 07-10-20'!$H$2:$H$1100,'DATA 07-10-20'!$D$2:$D$1100,IES!$D24,'DATA 07-10-20'!$F$2:$F$1100,IES!$J$1,'DATA 07-10-20'!$G$2:$G$1100,IES!K$2)</f>
        <v>0</v>
      </c>
      <c r="L24" s="23">
        <f>SUMIFS('DATA 07-10-20'!$H$2:$H$1100,'DATA 07-10-20'!$D$2:$D$1100,IES!$D24,'DATA 07-10-20'!$F$2:$F$1100,IES!$L$1,'DATA 07-10-20'!$G$2:$G$1100,IES!L$2)</f>
        <v>0</v>
      </c>
      <c r="M24" s="23">
        <f>SUMIFS(ESPORTIUS!$L$2:$L$25,ESPORTIUS!$D$2:$D$25,IES!D24,ESPORTIUS!$J$2:$J$25,IES!$M$2)</f>
        <v>0</v>
      </c>
      <c r="N24" s="23">
        <f>SUMIFS(ESPORTIUS!$L$2:$L$25,ESPORTIUS!$D$2:$D$25,IES!D24,ESPORTIUS!$J$2:$J$25,IES!$N$2)</f>
        <v>0</v>
      </c>
      <c r="O24" s="20">
        <f t="shared" si="0"/>
        <v>31</v>
      </c>
      <c r="P24" s="27" t="str">
        <f t="shared" si="1"/>
        <v>A</v>
      </c>
    </row>
    <row r="25" spans="1:16" x14ac:dyDescent="0.3">
      <c r="A25" s="14">
        <v>2020</v>
      </c>
      <c r="B25" s="14" t="s">
        <v>632</v>
      </c>
      <c r="C25" t="s">
        <v>663</v>
      </c>
      <c r="D25" s="14" t="s">
        <v>667</v>
      </c>
      <c r="E25" t="s">
        <v>42</v>
      </c>
      <c r="F25" s="23">
        <f>SUMIFS('DATA 07-10-20'!$H$2:$H$1100,'DATA 07-10-20'!$D$2:$D$1100,IES!$D25,'DATA 07-10-20'!$F$2:$F$1100,IES!$F$1,'DATA 07-10-20'!$G$2:$G$1100,IES!F$2)</f>
        <v>10</v>
      </c>
      <c r="G25" s="23">
        <f>SUMIFS('DATA 07-10-20'!$H$2:$H$1100,'DATA 07-10-20'!$D$2:$D$1100,IES!$D25,'DATA 07-10-20'!$F$2:$F$1100,IES!$G$1,'DATA 07-10-20'!$G$2:$G$1100,IES!G$2)</f>
        <v>8</v>
      </c>
      <c r="H25" s="23">
        <f>SUMIFS('DATA 07-10-20'!$H$2:$H$1100,'DATA 07-10-20'!$D$2:$D$1100,IES!$D25,'DATA 07-10-20'!$F$2:$F$1100,IES!$G$1,'DATA 07-10-20'!$G$2:$G$1100,IES!H$2)</f>
        <v>0</v>
      </c>
      <c r="I25" s="23">
        <f>SUMIFS('DATA 07-10-20'!$H$2:$H$1100,'DATA 07-10-20'!$D$2:$D$1100,IES!$D25,'DATA 07-10-20'!$F$2:$F$1100,IES!$G$1,'DATA 07-10-20'!$G$2:$G$1100,IES!I$2)</f>
        <v>0</v>
      </c>
      <c r="J25" s="23">
        <f>SUMIFS('DATA 07-10-20'!$H$2:$H$1100,'DATA 07-10-20'!$D$2:$D$1100,IES!$D25,'DATA 07-10-20'!$F$2:$F$1100,IES!$J$1,'DATA 07-10-20'!$G$2:$G$1100,IES!J$2)</f>
        <v>28</v>
      </c>
      <c r="K25" s="23">
        <f>SUMIFS('DATA 07-10-20'!$H$2:$H$1100,'DATA 07-10-20'!$D$2:$D$1100,IES!$D25,'DATA 07-10-20'!$F$2:$F$1100,IES!$J$1,'DATA 07-10-20'!$G$2:$G$1100,IES!K$2)</f>
        <v>0</v>
      </c>
      <c r="L25" s="23">
        <f>SUMIFS('DATA 07-10-20'!$H$2:$H$1100,'DATA 07-10-20'!$D$2:$D$1100,IES!$D25,'DATA 07-10-20'!$F$2:$F$1100,IES!$L$1,'DATA 07-10-20'!$G$2:$G$1100,IES!L$2)</f>
        <v>0</v>
      </c>
      <c r="M25" s="23">
        <f>SUMIFS(ESPORTIUS!$L$2:$L$25,ESPORTIUS!$D$2:$D$25,IES!D25,ESPORTIUS!$J$2:$J$25,IES!$M$2)</f>
        <v>0</v>
      </c>
      <c r="N25" s="23">
        <f>SUMIFS(ESPORTIUS!$L$2:$L$25,ESPORTIUS!$D$2:$D$25,IES!D25,ESPORTIUS!$J$2:$J$25,IES!$N$2)</f>
        <v>0</v>
      </c>
      <c r="O25" s="20">
        <f t="shared" si="0"/>
        <v>46</v>
      </c>
      <c r="P25" s="27" t="str">
        <f t="shared" si="1"/>
        <v>A</v>
      </c>
    </row>
    <row r="26" spans="1:16" x14ac:dyDescent="0.3">
      <c r="A26" s="14">
        <v>2020</v>
      </c>
      <c r="B26" s="14" t="s">
        <v>632</v>
      </c>
      <c r="C26" t="s">
        <v>663</v>
      </c>
      <c r="D26" s="14" t="s">
        <v>668</v>
      </c>
      <c r="E26" t="s">
        <v>43</v>
      </c>
      <c r="F26" s="23">
        <f>SUMIFS('DATA 07-10-20'!$H$2:$H$1100,'DATA 07-10-20'!$D$2:$D$1100,IES!$D26,'DATA 07-10-20'!$F$2:$F$1100,IES!$F$1,'DATA 07-10-20'!$G$2:$G$1100,IES!F$2)</f>
        <v>9</v>
      </c>
      <c r="G26" s="23">
        <f>SUMIFS('DATA 07-10-20'!$H$2:$H$1100,'DATA 07-10-20'!$D$2:$D$1100,IES!$D26,'DATA 07-10-20'!$F$2:$F$1100,IES!$G$1,'DATA 07-10-20'!$G$2:$G$1100,IES!G$2)</f>
        <v>5</v>
      </c>
      <c r="H26" s="23">
        <f>SUMIFS('DATA 07-10-20'!$H$2:$H$1100,'DATA 07-10-20'!$D$2:$D$1100,IES!$D26,'DATA 07-10-20'!$F$2:$F$1100,IES!$G$1,'DATA 07-10-20'!$G$2:$G$1100,IES!H$2)</f>
        <v>0</v>
      </c>
      <c r="I26" s="23">
        <f>SUMIFS('DATA 07-10-20'!$H$2:$H$1100,'DATA 07-10-20'!$D$2:$D$1100,IES!$D26,'DATA 07-10-20'!$F$2:$F$1100,IES!$G$1,'DATA 07-10-20'!$G$2:$G$1100,IES!I$2)</f>
        <v>0</v>
      </c>
      <c r="J26" s="23">
        <f>SUMIFS('DATA 07-10-20'!$H$2:$H$1100,'DATA 07-10-20'!$D$2:$D$1100,IES!$D26,'DATA 07-10-20'!$F$2:$F$1100,IES!$J$1,'DATA 07-10-20'!$G$2:$G$1100,IES!J$2)</f>
        <v>2</v>
      </c>
      <c r="K26" s="23">
        <f>SUMIFS('DATA 07-10-20'!$H$2:$H$1100,'DATA 07-10-20'!$D$2:$D$1100,IES!$D26,'DATA 07-10-20'!$F$2:$F$1100,IES!$J$1,'DATA 07-10-20'!$G$2:$G$1100,IES!K$2)</f>
        <v>0</v>
      </c>
      <c r="L26" s="23">
        <f>SUMIFS('DATA 07-10-20'!$H$2:$H$1100,'DATA 07-10-20'!$D$2:$D$1100,IES!$D26,'DATA 07-10-20'!$F$2:$F$1100,IES!$L$1,'DATA 07-10-20'!$G$2:$G$1100,IES!L$2)</f>
        <v>0</v>
      </c>
      <c r="M26" s="23">
        <f>SUMIFS(ESPORTIUS!$L$2:$L$25,ESPORTIUS!$D$2:$D$25,IES!D26,ESPORTIUS!$J$2:$J$25,IES!$M$2)</f>
        <v>0</v>
      </c>
      <c r="N26" s="23">
        <f>SUMIFS(ESPORTIUS!$L$2:$L$25,ESPORTIUS!$D$2:$D$25,IES!D26,ESPORTIUS!$J$2:$J$25,IES!$N$2)</f>
        <v>0</v>
      </c>
      <c r="O26" s="20">
        <f t="shared" si="0"/>
        <v>16</v>
      </c>
      <c r="P26" s="27" t="str">
        <f t="shared" si="1"/>
        <v>B</v>
      </c>
    </row>
    <row r="27" spans="1:16" x14ac:dyDescent="0.3">
      <c r="A27" s="14">
        <v>2020</v>
      </c>
      <c r="B27" s="14" t="s">
        <v>632</v>
      </c>
      <c r="C27" t="s">
        <v>663</v>
      </c>
      <c r="D27" s="14" t="s">
        <v>669</v>
      </c>
      <c r="E27" t="s">
        <v>45</v>
      </c>
      <c r="F27" s="23">
        <f>SUMIFS('DATA 07-10-20'!$H$2:$H$1100,'DATA 07-10-20'!$D$2:$D$1100,IES!$D27,'DATA 07-10-20'!$F$2:$F$1100,IES!$F$1,'DATA 07-10-20'!$G$2:$G$1100,IES!F$2)</f>
        <v>0</v>
      </c>
      <c r="G27" s="23">
        <f>SUMIFS('DATA 07-10-20'!$H$2:$H$1100,'DATA 07-10-20'!$D$2:$D$1100,IES!$D27,'DATA 07-10-20'!$F$2:$F$1100,IES!$G$1,'DATA 07-10-20'!$G$2:$G$1100,IES!G$2)</f>
        <v>0</v>
      </c>
      <c r="H27" s="23">
        <f>SUMIFS('DATA 07-10-20'!$H$2:$H$1100,'DATA 07-10-20'!$D$2:$D$1100,IES!$D27,'DATA 07-10-20'!$F$2:$F$1100,IES!$G$1,'DATA 07-10-20'!$G$2:$G$1100,IES!H$2)</f>
        <v>0</v>
      </c>
      <c r="I27" s="23">
        <f>SUMIFS('DATA 07-10-20'!$H$2:$H$1100,'DATA 07-10-20'!$D$2:$D$1100,IES!$D27,'DATA 07-10-20'!$F$2:$F$1100,IES!$G$1,'DATA 07-10-20'!$G$2:$G$1100,IES!I$2)</f>
        <v>0</v>
      </c>
      <c r="J27" s="23">
        <f>SUMIFS('DATA 07-10-20'!$H$2:$H$1100,'DATA 07-10-20'!$D$2:$D$1100,IES!$D27,'DATA 07-10-20'!$F$2:$F$1100,IES!$J$1,'DATA 07-10-20'!$G$2:$G$1100,IES!J$2)</f>
        <v>53</v>
      </c>
      <c r="K27" s="23">
        <f>SUMIFS('DATA 07-10-20'!$H$2:$H$1100,'DATA 07-10-20'!$D$2:$D$1100,IES!$D27,'DATA 07-10-20'!$F$2:$F$1100,IES!$J$1,'DATA 07-10-20'!$G$2:$G$1100,IES!K$2)</f>
        <v>0</v>
      </c>
      <c r="L27" s="23">
        <f>SUMIFS('DATA 07-10-20'!$H$2:$H$1100,'DATA 07-10-20'!$D$2:$D$1100,IES!$D27,'DATA 07-10-20'!$F$2:$F$1100,IES!$L$1,'DATA 07-10-20'!$G$2:$G$1100,IES!L$2)</f>
        <v>0</v>
      </c>
      <c r="M27" s="23">
        <f>SUMIFS(ESPORTIUS!$L$2:$L$25,ESPORTIUS!$D$2:$D$25,IES!D27,ESPORTIUS!$J$2:$J$25,IES!$M$2)</f>
        <v>0</v>
      </c>
      <c r="N27" s="23">
        <f>SUMIFS(ESPORTIUS!$L$2:$L$25,ESPORTIUS!$D$2:$D$25,IES!D27,ESPORTIUS!$J$2:$J$25,IES!$N$2)</f>
        <v>0</v>
      </c>
      <c r="O27" s="20">
        <f t="shared" si="0"/>
        <v>53</v>
      </c>
      <c r="P27" s="27" t="str">
        <f t="shared" si="1"/>
        <v>A</v>
      </c>
    </row>
    <row r="28" spans="1:16" x14ac:dyDescent="0.3">
      <c r="A28" s="14">
        <v>2020</v>
      </c>
      <c r="B28" s="14" t="s">
        <v>632</v>
      </c>
      <c r="C28" t="s">
        <v>46</v>
      </c>
      <c r="D28" s="14" t="s">
        <v>670</v>
      </c>
      <c r="E28" t="s">
        <v>47</v>
      </c>
      <c r="F28" s="23">
        <f>SUMIFS('DATA 07-10-20'!$H$2:$H$1100,'DATA 07-10-20'!$D$2:$D$1100,IES!$D28,'DATA 07-10-20'!$F$2:$F$1100,IES!$F$1,'DATA 07-10-20'!$G$2:$G$1100,IES!F$2)</f>
        <v>22</v>
      </c>
      <c r="G28" s="23">
        <f>SUMIFS('DATA 07-10-20'!$H$2:$H$1100,'DATA 07-10-20'!$D$2:$D$1100,IES!$D28,'DATA 07-10-20'!$F$2:$F$1100,IES!$G$1,'DATA 07-10-20'!$G$2:$G$1100,IES!G$2)</f>
        <v>6</v>
      </c>
      <c r="H28" s="23">
        <f>SUMIFS('DATA 07-10-20'!$H$2:$H$1100,'DATA 07-10-20'!$D$2:$D$1100,IES!$D28,'DATA 07-10-20'!$F$2:$F$1100,IES!$G$1,'DATA 07-10-20'!$G$2:$G$1100,IES!H$2)</f>
        <v>0</v>
      </c>
      <c r="I28" s="23">
        <f>SUMIFS('DATA 07-10-20'!$H$2:$H$1100,'DATA 07-10-20'!$D$2:$D$1100,IES!$D28,'DATA 07-10-20'!$F$2:$F$1100,IES!$G$1,'DATA 07-10-20'!$G$2:$G$1100,IES!I$2)</f>
        <v>0</v>
      </c>
      <c r="J28" s="23">
        <f>SUMIFS('DATA 07-10-20'!$H$2:$H$1100,'DATA 07-10-20'!$D$2:$D$1100,IES!$D28,'DATA 07-10-20'!$F$2:$F$1100,IES!$J$1,'DATA 07-10-20'!$G$2:$G$1100,IES!J$2)</f>
        <v>4</v>
      </c>
      <c r="K28" s="23">
        <f>SUMIFS('DATA 07-10-20'!$H$2:$H$1100,'DATA 07-10-20'!$D$2:$D$1100,IES!$D28,'DATA 07-10-20'!$F$2:$F$1100,IES!$J$1,'DATA 07-10-20'!$G$2:$G$1100,IES!K$2)</f>
        <v>0</v>
      </c>
      <c r="L28" s="23">
        <f>SUMIFS('DATA 07-10-20'!$H$2:$H$1100,'DATA 07-10-20'!$D$2:$D$1100,IES!$D28,'DATA 07-10-20'!$F$2:$F$1100,IES!$L$1,'DATA 07-10-20'!$G$2:$G$1100,IES!L$2)</f>
        <v>0</v>
      </c>
      <c r="M28" s="23">
        <f>SUMIFS(ESPORTIUS!$L$2:$L$25,ESPORTIUS!$D$2:$D$25,IES!D28,ESPORTIUS!$J$2:$J$25,IES!$M$2)</f>
        <v>0</v>
      </c>
      <c r="N28" s="23">
        <f>SUMIFS(ESPORTIUS!$L$2:$L$25,ESPORTIUS!$D$2:$D$25,IES!D28,ESPORTIUS!$J$2:$J$25,IES!$N$2)</f>
        <v>0</v>
      </c>
      <c r="O28" s="20">
        <f t="shared" si="0"/>
        <v>32</v>
      </c>
      <c r="P28" s="27" t="str">
        <f t="shared" si="1"/>
        <v>A</v>
      </c>
    </row>
    <row r="29" spans="1:16" x14ac:dyDescent="0.3">
      <c r="A29" s="14">
        <v>2020</v>
      </c>
      <c r="B29" s="14" t="s">
        <v>632</v>
      </c>
      <c r="C29" t="s">
        <v>48</v>
      </c>
      <c r="D29" s="14" t="s">
        <v>671</v>
      </c>
      <c r="E29" t="s">
        <v>49</v>
      </c>
      <c r="F29" s="23">
        <f>SUMIFS('DATA 07-10-20'!$H$2:$H$1100,'DATA 07-10-20'!$D$2:$D$1100,IES!$D29,'DATA 07-10-20'!$F$2:$F$1100,IES!$F$1,'DATA 07-10-20'!$G$2:$G$1100,IES!F$2)</f>
        <v>21</v>
      </c>
      <c r="G29" s="23">
        <f>SUMIFS('DATA 07-10-20'!$H$2:$H$1100,'DATA 07-10-20'!$D$2:$D$1100,IES!$D29,'DATA 07-10-20'!$F$2:$F$1100,IES!$G$1,'DATA 07-10-20'!$G$2:$G$1100,IES!G$2)</f>
        <v>6</v>
      </c>
      <c r="H29" s="23">
        <f>SUMIFS('DATA 07-10-20'!$H$2:$H$1100,'DATA 07-10-20'!$D$2:$D$1100,IES!$D29,'DATA 07-10-20'!$F$2:$F$1100,IES!$G$1,'DATA 07-10-20'!$G$2:$G$1100,IES!H$2)</f>
        <v>0</v>
      </c>
      <c r="I29" s="23">
        <f>SUMIFS('DATA 07-10-20'!$H$2:$H$1100,'DATA 07-10-20'!$D$2:$D$1100,IES!$D29,'DATA 07-10-20'!$F$2:$F$1100,IES!$G$1,'DATA 07-10-20'!$G$2:$G$1100,IES!I$2)</f>
        <v>0</v>
      </c>
      <c r="J29" s="23">
        <f>SUMIFS('DATA 07-10-20'!$H$2:$H$1100,'DATA 07-10-20'!$D$2:$D$1100,IES!$D29,'DATA 07-10-20'!$F$2:$F$1100,IES!$J$1,'DATA 07-10-20'!$G$2:$G$1100,IES!J$2)</f>
        <v>6</v>
      </c>
      <c r="K29" s="23">
        <f>SUMIFS('DATA 07-10-20'!$H$2:$H$1100,'DATA 07-10-20'!$D$2:$D$1100,IES!$D29,'DATA 07-10-20'!$F$2:$F$1100,IES!$J$1,'DATA 07-10-20'!$G$2:$G$1100,IES!K$2)</f>
        <v>0</v>
      </c>
      <c r="L29" s="23">
        <f>SUMIFS('DATA 07-10-20'!$H$2:$H$1100,'DATA 07-10-20'!$D$2:$D$1100,IES!$D29,'DATA 07-10-20'!$F$2:$F$1100,IES!$L$1,'DATA 07-10-20'!$G$2:$G$1100,IES!L$2)</f>
        <v>0</v>
      </c>
      <c r="M29" s="23">
        <f>SUMIFS(ESPORTIUS!$L$2:$L$25,ESPORTIUS!$D$2:$D$25,IES!D29,ESPORTIUS!$J$2:$J$25,IES!$M$2)</f>
        <v>0</v>
      </c>
      <c r="N29" s="23">
        <f>SUMIFS(ESPORTIUS!$L$2:$L$25,ESPORTIUS!$D$2:$D$25,IES!D29,ESPORTIUS!$J$2:$J$25,IES!$N$2)</f>
        <v>0</v>
      </c>
      <c r="O29" s="20">
        <f t="shared" si="0"/>
        <v>33</v>
      </c>
      <c r="P29" s="27" t="str">
        <f t="shared" si="1"/>
        <v>A</v>
      </c>
    </row>
    <row r="30" spans="1:16" x14ac:dyDescent="0.3">
      <c r="A30" s="14">
        <v>2020</v>
      </c>
      <c r="B30" s="14" t="s">
        <v>632</v>
      </c>
      <c r="C30" t="s">
        <v>48</v>
      </c>
      <c r="D30" s="14" t="s">
        <v>672</v>
      </c>
      <c r="E30" t="s">
        <v>50</v>
      </c>
      <c r="F30" s="23">
        <f>SUMIFS('DATA 07-10-20'!$H$2:$H$1100,'DATA 07-10-20'!$D$2:$D$1100,IES!$D30,'DATA 07-10-20'!$F$2:$F$1100,IES!$F$1,'DATA 07-10-20'!$G$2:$G$1100,IES!F$2)</f>
        <v>17</v>
      </c>
      <c r="G30" s="23">
        <f>SUMIFS('DATA 07-10-20'!$H$2:$H$1100,'DATA 07-10-20'!$D$2:$D$1100,IES!$D30,'DATA 07-10-20'!$F$2:$F$1100,IES!$G$1,'DATA 07-10-20'!$G$2:$G$1100,IES!G$2)</f>
        <v>4</v>
      </c>
      <c r="H30" s="23">
        <f>SUMIFS('DATA 07-10-20'!$H$2:$H$1100,'DATA 07-10-20'!$D$2:$D$1100,IES!$D30,'DATA 07-10-20'!$F$2:$F$1100,IES!$G$1,'DATA 07-10-20'!$G$2:$G$1100,IES!H$2)</f>
        <v>0</v>
      </c>
      <c r="I30" s="23">
        <f>SUMIFS('DATA 07-10-20'!$H$2:$H$1100,'DATA 07-10-20'!$D$2:$D$1100,IES!$D30,'DATA 07-10-20'!$F$2:$F$1100,IES!$G$1,'DATA 07-10-20'!$G$2:$G$1100,IES!I$2)</f>
        <v>0</v>
      </c>
      <c r="J30" s="23">
        <f>SUMIFS('DATA 07-10-20'!$H$2:$H$1100,'DATA 07-10-20'!$D$2:$D$1100,IES!$D30,'DATA 07-10-20'!$F$2:$F$1100,IES!$J$1,'DATA 07-10-20'!$G$2:$G$1100,IES!J$2)</f>
        <v>12</v>
      </c>
      <c r="K30" s="23">
        <f>SUMIFS('DATA 07-10-20'!$H$2:$H$1100,'DATA 07-10-20'!$D$2:$D$1100,IES!$D30,'DATA 07-10-20'!$F$2:$F$1100,IES!$J$1,'DATA 07-10-20'!$G$2:$G$1100,IES!K$2)</f>
        <v>0</v>
      </c>
      <c r="L30" s="23">
        <f>SUMIFS('DATA 07-10-20'!$H$2:$H$1100,'DATA 07-10-20'!$D$2:$D$1100,IES!$D30,'DATA 07-10-20'!$F$2:$F$1100,IES!$L$1,'DATA 07-10-20'!$G$2:$G$1100,IES!L$2)</f>
        <v>0</v>
      </c>
      <c r="M30" s="23">
        <f>SUMIFS(ESPORTIUS!$L$2:$L$25,ESPORTIUS!$D$2:$D$25,IES!D30,ESPORTIUS!$J$2:$J$25,IES!$M$2)</f>
        <v>0</v>
      </c>
      <c r="N30" s="23">
        <f>SUMIFS(ESPORTIUS!$L$2:$L$25,ESPORTIUS!$D$2:$D$25,IES!D30,ESPORTIUS!$J$2:$J$25,IES!$N$2)</f>
        <v>0</v>
      </c>
      <c r="O30" s="20">
        <f t="shared" si="0"/>
        <v>33</v>
      </c>
      <c r="P30" s="27" t="str">
        <f t="shared" si="1"/>
        <v>A</v>
      </c>
    </row>
    <row r="31" spans="1:16" x14ac:dyDescent="0.3">
      <c r="A31" s="14">
        <v>2020</v>
      </c>
      <c r="B31" s="14" t="s">
        <v>632</v>
      </c>
      <c r="C31" t="s">
        <v>51</v>
      </c>
      <c r="D31" s="14" t="s">
        <v>673</v>
      </c>
      <c r="E31" t="s">
        <v>52</v>
      </c>
      <c r="F31" s="23">
        <f>SUMIFS('DATA 07-10-20'!$H$2:$H$1100,'DATA 07-10-20'!$D$2:$D$1100,IES!$D31,'DATA 07-10-20'!$F$2:$F$1100,IES!$F$1,'DATA 07-10-20'!$G$2:$G$1100,IES!F$2)</f>
        <v>18</v>
      </c>
      <c r="G31" s="23">
        <f>SUMIFS('DATA 07-10-20'!$H$2:$H$1100,'DATA 07-10-20'!$D$2:$D$1100,IES!$D31,'DATA 07-10-20'!$F$2:$F$1100,IES!$G$1,'DATA 07-10-20'!$G$2:$G$1100,IES!G$2)</f>
        <v>6</v>
      </c>
      <c r="H31" s="23">
        <f>SUMIFS('DATA 07-10-20'!$H$2:$H$1100,'DATA 07-10-20'!$D$2:$D$1100,IES!$D31,'DATA 07-10-20'!$F$2:$F$1100,IES!$G$1,'DATA 07-10-20'!$G$2:$G$1100,IES!H$2)</f>
        <v>2</v>
      </c>
      <c r="I31" s="23">
        <f>SUMIFS('DATA 07-10-20'!$H$2:$H$1100,'DATA 07-10-20'!$D$2:$D$1100,IES!$D31,'DATA 07-10-20'!$F$2:$F$1100,IES!$G$1,'DATA 07-10-20'!$G$2:$G$1100,IES!I$2)</f>
        <v>0</v>
      </c>
      <c r="J31" s="23">
        <f>SUMIFS('DATA 07-10-20'!$H$2:$H$1100,'DATA 07-10-20'!$D$2:$D$1100,IES!$D31,'DATA 07-10-20'!$F$2:$F$1100,IES!$J$1,'DATA 07-10-20'!$G$2:$G$1100,IES!J$2)</f>
        <v>7</v>
      </c>
      <c r="K31" s="23">
        <f>SUMIFS('DATA 07-10-20'!$H$2:$H$1100,'DATA 07-10-20'!$D$2:$D$1100,IES!$D31,'DATA 07-10-20'!$F$2:$F$1100,IES!$J$1,'DATA 07-10-20'!$G$2:$G$1100,IES!K$2)</f>
        <v>0</v>
      </c>
      <c r="L31" s="23">
        <f>SUMIFS('DATA 07-10-20'!$H$2:$H$1100,'DATA 07-10-20'!$D$2:$D$1100,IES!$D31,'DATA 07-10-20'!$F$2:$F$1100,IES!$L$1,'DATA 07-10-20'!$G$2:$G$1100,IES!L$2)</f>
        <v>0</v>
      </c>
      <c r="M31" s="23">
        <f>SUMIFS(ESPORTIUS!$L$2:$L$25,ESPORTIUS!$D$2:$D$25,IES!D31,ESPORTIUS!$J$2:$J$25,IES!$M$2)</f>
        <v>0</v>
      </c>
      <c r="N31" s="23">
        <f>SUMIFS(ESPORTIUS!$L$2:$L$25,ESPORTIUS!$D$2:$D$25,IES!D31,ESPORTIUS!$J$2:$J$25,IES!$N$2)</f>
        <v>0</v>
      </c>
      <c r="O31" s="20">
        <f t="shared" si="0"/>
        <v>33</v>
      </c>
      <c r="P31" s="27" t="str">
        <f t="shared" si="1"/>
        <v>A</v>
      </c>
    </row>
    <row r="32" spans="1:16" x14ac:dyDescent="0.3">
      <c r="A32" s="14">
        <v>2020</v>
      </c>
      <c r="B32" s="14" t="s">
        <v>632</v>
      </c>
      <c r="C32" t="s">
        <v>51</v>
      </c>
      <c r="D32" s="14" t="s">
        <v>674</v>
      </c>
      <c r="E32" t="s">
        <v>53</v>
      </c>
      <c r="F32" s="23">
        <f>SUMIFS('DATA 07-10-20'!$H$2:$H$1100,'DATA 07-10-20'!$D$2:$D$1100,IES!$D32,'DATA 07-10-20'!$F$2:$F$1100,IES!$F$1,'DATA 07-10-20'!$G$2:$G$1100,IES!F$2)</f>
        <v>12</v>
      </c>
      <c r="G32" s="23">
        <f>SUMIFS('DATA 07-10-20'!$H$2:$H$1100,'DATA 07-10-20'!$D$2:$D$1100,IES!$D32,'DATA 07-10-20'!$F$2:$F$1100,IES!$G$1,'DATA 07-10-20'!$G$2:$G$1100,IES!G$2)</f>
        <v>4</v>
      </c>
      <c r="H32" s="23">
        <f>SUMIFS('DATA 07-10-20'!$H$2:$H$1100,'DATA 07-10-20'!$D$2:$D$1100,IES!$D32,'DATA 07-10-20'!$F$2:$F$1100,IES!$G$1,'DATA 07-10-20'!$G$2:$G$1100,IES!H$2)</f>
        <v>0</v>
      </c>
      <c r="I32" s="23">
        <f>SUMIFS('DATA 07-10-20'!$H$2:$H$1100,'DATA 07-10-20'!$D$2:$D$1100,IES!$D32,'DATA 07-10-20'!$F$2:$F$1100,IES!$G$1,'DATA 07-10-20'!$G$2:$G$1100,IES!I$2)</f>
        <v>0</v>
      </c>
      <c r="J32" s="23">
        <f>SUMIFS('DATA 07-10-20'!$H$2:$H$1100,'DATA 07-10-20'!$D$2:$D$1100,IES!$D32,'DATA 07-10-20'!$F$2:$F$1100,IES!$J$1,'DATA 07-10-20'!$G$2:$G$1100,IES!J$2)</f>
        <v>0</v>
      </c>
      <c r="K32" s="23">
        <f>SUMIFS('DATA 07-10-20'!$H$2:$H$1100,'DATA 07-10-20'!$D$2:$D$1100,IES!$D32,'DATA 07-10-20'!$F$2:$F$1100,IES!$J$1,'DATA 07-10-20'!$G$2:$G$1100,IES!K$2)</f>
        <v>0</v>
      </c>
      <c r="L32" s="23">
        <f>SUMIFS('DATA 07-10-20'!$H$2:$H$1100,'DATA 07-10-20'!$D$2:$D$1100,IES!$D32,'DATA 07-10-20'!$F$2:$F$1100,IES!$L$1,'DATA 07-10-20'!$G$2:$G$1100,IES!L$2)</f>
        <v>0</v>
      </c>
      <c r="M32" s="23">
        <f>SUMIFS(ESPORTIUS!$L$2:$L$25,ESPORTIUS!$D$2:$D$25,IES!D32,ESPORTIUS!$J$2:$J$25,IES!$M$2)</f>
        <v>0</v>
      </c>
      <c r="N32" s="23">
        <f>SUMIFS(ESPORTIUS!$L$2:$L$25,ESPORTIUS!$D$2:$D$25,IES!D32,ESPORTIUS!$J$2:$J$25,IES!$N$2)</f>
        <v>0</v>
      </c>
      <c r="O32" s="20">
        <f t="shared" si="0"/>
        <v>16</v>
      </c>
      <c r="P32" s="27" t="str">
        <f t="shared" si="1"/>
        <v>B</v>
      </c>
    </row>
    <row r="33" spans="1:16" x14ac:dyDescent="0.3">
      <c r="A33" s="14">
        <v>2020</v>
      </c>
      <c r="B33" s="14" t="s">
        <v>632</v>
      </c>
      <c r="C33" t="s">
        <v>54</v>
      </c>
      <c r="D33" s="14" t="s">
        <v>675</v>
      </c>
      <c r="E33" t="s">
        <v>55</v>
      </c>
      <c r="F33" s="23">
        <f>SUMIFS('DATA 07-10-20'!$H$2:$H$1100,'DATA 07-10-20'!$D$2:$D$1100,IES!$D33,'DATA 07-10-20'!$F$2:$F$1100,IES!$F$1,'DATA 07-10-20'!$G$2:$G$1100,IES!F$2)</f>
        <v>13</v>
      </c>
      <c r="G33" s="23">
        <f>SUMIFS('DATA 07-10-20'!$H$2:$H$1100,'DATA 07-10-20'!$D$2:$D$1100,IES!$D33,'DATA 07-10-20'!$F$2:$F$1100,IES!$G$1,'DATA 07-10-20'!$G$2:$G$1100,IES!G$2)</f>
        <v>4</v>
      </c>
      <c r="H33" s="23">
        <f>SUMIFS('DATA 07-10-20'!$H$2:$H$1100,'DATA 07-10-20'!$D$2:$D$1100,IES!$D33,'DATA 07-10-20'!$F$2:$F$1100,IES!$G$1,'DATA 07-10-20'!$G$2:$G$1100,IES!H$2)</f>
        <v>0</v>
      </c>
      <c r="I33" s="23">
        <f>SUMIFS('DATA 07-10-20'!$H$2:$H$1100,'DATA 07-10-20'!$D$2:$D$1100,IES!$D33,'DATA 07-10-20'!$F$2:$F$1100,IES!$G$1,'DATA 07-10-20'!$G$2:$G$1100,IES!I$2)</f>
        <v>0</v>
      </c>
      <c r="J33" s="23">
        <f>SUMIFS('DATA 07-10-20'!$H$2:$H$1100,'DATA 07-10-20'!$D$2:$D$1100,IES!$D33,'DATA 07-10-20'!$F$2:$F$1100,IES!$J$1,'DATA 07-10-20'!$G$2:$G$1100,IES!J$2)</f>
        <v>6</v>
      </c>
      <c r="K33" s="23">
        <f>SUMIFS('DATA 07-10-20'!$H$2:$H$1100,'DATA 07-10-20'!$D$2:$D$1100,IES!$D33,'DATA 07-10-20'!$F$2:$F$1100,IES!$J$1,'DATA 07-10-20'!$G$2:$G$1100,IES!K$2)</f>
        <v>0</v>
      </c>
      <c r="L33" s="23">
        <f>SUMIFS('DATA 07-10-20'!$H$2:$H$1100,'DATA 07-10-20'!$D$2:$D$1100,IES!$D33,'DATA 07-10-20'!$F$2:$F$1100,IES!$L$1,'DATA 07-10-20'!$G$2:$G$1100,IES!L$2)</f>
        <v>0</v>
      </c>
      <c r="M33" s="23">
        <f>SUMIFS(ESPORTIUS!$L$2:$L$25,ESPORTIUS!$D$2:$D$25,IES!D33,ESPORTIUS!$J$2:$J$25,IES!$M$2)</f>
        <v>0</v>
      </c>
      <c r="N33" s="23">
        <f>SUMIFS(ESPORTIUS!$L$2:$L$25,ESPORTIUS!$D$2:$D$25,IES!D33,ESPORTIUS!$J$2:$J$25,IES!$N$2)</f>
        <v>0</v>
      </c>
      <c r="O33" s="20">
        <f t="shared" si="0"/>
        <v>23</v>
      </c>
      <c r="P33" s="27" t="str">
        <f t="shared" si="1"/>
        <v>B</v>
      </c>
    </row>
    <row r="34" spans="1:16" x14ac:dyDescent="0.3">
      <c r="A34" s="14">
        <v>2020</v>
      </c>
      <c r="B34" s="14" t="s">
        <v>632</v>
      </c>
      <c r="C34" t="s">
        <v>54</v>
      </c>
      <c r="D34" s="14" t="s">
        <v>676</v>
      </c>
      <c r="E34" t="s">
        <v>57</v>
      </c>
      <c r="F34" s="23">
        <f>SUMIFS('DATA 07-10-20'!$H$2:$H$1100,'DATA 07-10-20'!$D$2:$D$1100,IES!$D34,'DATA 07-10-20'!$F$2:$F$1100,IES!$F$1,'DATA 07-10-20'!$G$2:$G$1100,IES!F$2)</f>
        <v>19</v>
      </c>
      <c r="G34" s="23">
        <f>SUMIFS('DATA 07-10-20'!$H$2:$H$1100,'DATA 07-10-20'!$D$2:$D$1100,IES!$D34,'DATA 07-10-20'!$F$2:$F$1100,IES!$G$1,'DATA 07-10-20'!$G$2:$G$1100,IES!G$2)</f>
        <v>5</v>
      </c>
      <c r="H34" s="23">
        <f>SUMIFS('DATA 07-10-20'!$H$2:$H$1100,'DATA 07-10-20'!$D$2:$D$1100,IES!$D34,'DATA 07-10-20'!$F$2:$F$1100,IES!$G$1,'DATA 07-10-20'!$G$2:$G$1100,IES!H$2)</f>
        <v>0</v>
      </c>
      <c r="I34" s="23">
        <f>SUMIFS('DATA 07-10-20'!$H$2:$H$1100,'DATA 07-10-20'!$D$2:$D$1100,IES!$D34,'DATA 07-10-20'!$F$2:$F$1100,IES!$G$1,'DATA 07-10-20'!$G$2:$G$1100,IES!I$2)</f>
        <v>0</v>
      </c>
      <c r="J34" s="23">
        <f>SUMIFS('DATA 07-10-20'!$H$2:$H$1100,'DATA 07-10-20'!$D$2:$D$1100,IES!$D34,'DATA 07-10-20'!$F$2:$F$1100,IES!$J$1,'DATA 07-10-20'!$G$2:$G$1100,IES!J$2)</f>
        <v>7</v>
      </c>
      <c r="K34" s="23">
        <f>SUMIFS('DATA 07-10-20'!$H$2:$H$1100,'DATA 07-10-20'!$D$2:$D$1100,IES!$D34,'DATA 07-10-20'!$F$2:$F$1100,IES!$J$1,'DATA 07-10-20'!$G$2:$G$1100,IES!K$2)</f>
        <v>0</v>
      </c>
      <c r="L34" s="23">
        <f>SUMIFS('DATA 07-10-20'!$H$2:$H$1100,'DATA 07-10-20'!$D$2:$D$1100,IES!$D34,'DATA 07-10-20'!$F$2:$F$1100,IES!$L$1,'DATA 07-10-20'!$G$2:$G$1100,IES!L$2)</f>
        <v>0</v>
      </c>
      <c r="M34" s="23">
        <f>SUMIFS(ESPORTIUS!$L$2:$L$25,ESPORTIUS!$D$2:$D$25,IES!D34,ESPORTIUS!$J$2:$J$25,IES!$M$2)</f>
        <v>0</v>
      </c>
      <c r="N34" s="23">
        <f>SUMIFS(ESPORTIUS!$L$2:$L$25,ESPORTIUS!$D$2:$D$25,IES!D34,ESPORTIUS!$J$2:$J$25,IES!$N$2)</f>
        <v>0</v>
      </c>
      <c r="O34" s="20">
        <f t="shared" si="0"/>
        <v>31</v>
      </c>
      <c r="P34" s="27" t="str">
        <f t="shared" si="1"/>
        <v>A</v>
      </c>
    </row>
    <row r="35" spans="1:16" x14ac:dyDescent="0.3">
      <c r="A35" s="14">
        <v>2020</v>
      </c>
      <c r="B35" s="14" t="s">
        <v>632</v>
      </c>
      <c r="C35" t="s">
        <v>59</v>
      </c>
      <c r="D35" s="14" t="s">
        <v>677</v>
      </c>
      <c r="E35" t="s">
        <v>60</v>
      </c>
      <c r="F35" s="23">
        <f>SUMIFS('DATA 07-10-20'!$H$2:$H$1100,'DATA 07-10-20'!$D$2:$D$1100,IES!$D35,'DATA 07-10-20'!$F$2:$F$1100,IES!$F$1,'DATA 07-10-20'!$G$2:$G$1100,IES!F$2)</f>
        <v>9</v>
      </c>
      <c r="G35" s="23">
        <f>SUMIFS('DATA 07-10-20'!$H$2:$H$1100,'DATA 07-10-20'!$D$2:$D$1100,IES!$D35,'DATA 07-10-20'!$F$2:$F$1100,IES!$G$1,'DATA 07-10-20'!$G$2:$G$1100,IES!G$2)</f>
        <v>4</v>
      </c>
      <c r="H35" s="23">
        <f>SUMIFS('DATA 07-10-20'!$H$2:$H$1100,'DATA 07-10-20'!$D$2:$D$1100,IES!$D35,'DATA 07-10-20'!$F$2:$F$1100,IES!$G$1,'DATA 07-10-20'!$G$2:$G$1100,IES!H$2)</f>
        <v>0</v>
      </c>
      <c r="I35" s="23">
        <f>SUMIFS('DATA 07-10-20'!$H$2:$H$1100,'DATA 07-10-20'!$D$2:$D$1100,IES!$D35,'DATA 07-10-20'!$F$2:$F$1100,IES!$G$1,'DATA 07-10-20'!$G$2:$G$1100,IES!I$2)</f>
        <v>0</v>
      </c>
      <c r="J35" s="23">
        <f>SUMIFS('DATA 07-10-20'!$H$2:$H$1100,'DATA 07-10-20'!$D$2:$D$1100,IES!$D35,'DATA 07-10-20'!$F$2:$F$1100,IES!$J$1,'DATA 07-10-20'!$G$2:$G$1100,IES!J$2)</f>
        <v>4</v>
      </c>
      <c r="K35" s="23">
        <f>SUMIFS('DATA 07-10-20'!$H$2:$H$1100,'DATA 07-10-20'!$D$2:$D$1100,IES!$D35,'DATA 07-10-20'!$F$2:$F$1100,IES!$J$1,'DATA 07-10-20'!$G$2:$G$1100,IES!K$2)</f>
        <v>0</v>
      </c>
      <c r="L35" s="23">
        <f>SUMIFS('DATA 07-10-20'!$H$2:$H$1100,'DATA 07-10-20'!$D$2:$D$1100,IES!$D35,'DATA 07-10-20'!$F$2:$F$1100,IES!$L$1,'DATA 07-10-20'!$G$2:$G$1100,IES!L$2)</f>
        <v>0</v>
      </c>
      <c r="M35" s="23">
        <f>SUMIFS(ESPORTIUS!$L$2:$L$25,ESPORTIUS!$D$2:$D$25,IES!D35,ESPORTIUS!$J$2:$J$25,IES!$M$2)</f>
        <v>0</v>
      </c>
      <c r="N35" s="23">
        <f>SUMIFS(ESPORTIUS!$L$2:$L$25,ESPORTIUS!$D$2:$D$25,IES!D35,ESPORTIUS!$J$2:$J$25,IES!$N$2)</f>
        <v>0</v>
      </c>
      <c r="O35" s="20">
        <f t="shared" si="0"/>
        <v>17</v>
      </c>
      <c r="P35" s="27" t="str">
        <f t="shared" si="1"/>
        <v>B</v>
      </c>
    </row>
    <row r="36" spans="1:16" x14ac:dyDescent="0.3">
      <c r="A36" s="14">
        <v>2020</v>
      </c>
      <c r="B36" s="14" t="s">
        <v>632</v>
      </c>
      <c r="C36" t="s">
        <v>61</v>
      </c>
      <c r="D36" s="14" t="s">
        <v>678</v>
      </c>
      <c r="E36" t="s">
        <v>62</v>
      </c>
      <c r="F36" s="23">
        <f>SUMIFS('DATA 07-10-20'!$H$2:$H$1100,'DATA 07-10-20'!$D$2:$D$1100,IES!$D36,'DATA 07-10-20'!$F$2:$F$1100,IES!$F$1,'DATA 07-10-20'!$G$2:$G$1100,IES!F$2)</f>
        <v>12</v>
      </c>
      <c r="G36" s="23">
        <f>SUMIFS('DATA 07-10-20'!$H$2:$H$1100,'DATA 07-10-20'!$D$2:$D$1100,IES!$D36,'DATA 07-10-20'!$F$2:$F$1100,IES!$G$1,'DATA 07-10-20'!$G$2:$G$1100,IES!G$2)</f>
        <v>3</v>
      </c>
      <c r="H36" s="23">
        <f>SUMIFS('DATA 07-10-20'!$H$2:$H$1100,'DATA 07-10-20'!$D$2:$D$1100,IES!$D36,'DATA 07-10-20'!$F$2:$F$1100,IES!$G$1,'DATA 07-10-20'!$G$2:$G$1100,IES!H$2)</f>
        <v>0</v>
      </c>
      <c r="I36" s="23">
        <f>SUMIFS('DATA 07-10-20'!$H$2:$H$1100,'DATA 07-10-20'!$D$2:$D$1100,IES!$D36,'DATA 07-10-20'!$F$2:$F$1100,IES!$G$1,'DATA 07-10-20'!$G$2:$G$1100,IES!I$2)</f>
        <v>0</v>
      </c>
      <c r="J36" s="23">
        <f>SUMIFS('DATA 07-10-20'!$H$2:$H$1100,'DATA 07-10-20'!$D$2:$D$1100,IES!$D36,'DATA 07-10-20'!$F$2:$F$1100,IES!$J$1,'DATA 07-10-20'!$G$2:$G$1100,IES!J$2)</f>
        <v>2</v>
      </c>
      <c r="K36" s="23">
        <f>SUMIFS('DATA 07-10-20'!$H$2:$H$1100,'DATA 07-10-20'!$D$2:$D$1100,IES!$D36,'DATA 07-10-20'!$F$2:$F$1100,IES!$J$1,'DATA 07-10-20'!$G$2:$G$1100,IES!K$2)</f>
        <v>0</v>
      </c>
      <c r="L36" s="23">
        <f>SUMIFS('DATA 07-10-20'!$H$2:$H$1100,'DATA 07-10-20'!$D$2:$D$1100,IES!$D36,'DATA 07-10-20'!$F$2:$F$1100,IES!$L$1,'DATA 07-10-20'!$G$2:$G$1100,IES!L$2)</f>
        <v>0</v>
      </c>
      <c r="M36" s="23">
        <f>SUMIFS(ESPORTIUS!$L$2:$L$25,ESPORTIUS!$D$2:$D$25,IES!D36,ESPORTIUS!$J$2:$J$25,IES!$M$2)</f>
        <v>0</v>
      </c>
      <c r="N36" s="23">
        <f>SUMIFS(ESPORTIUS!$L$2:$L$25,ESPORTIUS!$D$2:$D$25,IES!D36,ESPORTIUS!$J$2:$J$25,IES!$N$2)</f>
        <v>0</v>
      </c>
      <c r="O36" s="20">
        <f t="shared" si="0"/>
        <v>17</v>
      </c>
      <c r="P36" s="27" t="str">
        <f t="shared" si="1"/>
        <v>B</v>
      </c>
    </row>
    <row r="37" spans="1:16" x14ac:dyDescent="0.3">
      <c r="A37" s="14">
        <v>2020</v>
      </c>
      <c r="B37" s="14" t="s">
        <v>632</v>
      </c>
      <c r="C37" t="s">
        <v>63</v>
      </c>
      <c r="D37" s="14" t="s">
        <v>679</v>
      </c>
      <c r="E37" t="s">
        <v>64</v>
      </c>
      <c r="F37" s="23">
        <f>SUMIFS('DATA 07-10-20'!$H$2:$H$1100,'DATA 07-10-20'!$D$2:$D$1100,IES!$D37,'DATA 07-10-20'!$F$2:$F$1100,IES!$F$1,'DATA 07-10-20'!$G$2:$G$1100,IES!F$2)</f>
        <v>17</v>
      </c>
      <c r="G37" s="23">
        <f>SUMIFS('DATA 07-10-20'!$H$2:$H$1100,'DATA 07-10-20'!$D$2:$D$1100,IES!$D37,'DATA 07-10-20'!$F$2:$F$1100,IES!$G$1,'DATA 07-10-20'!$G$2:$G$1100,IES!G$2)</f>
        <v>6</v>
      </c>
      <c r="H37" s="23">
        <f>SUMIFS('DATA 07-10-20'!$H$2:$H$1100,'DATA 07-10-20'!$D$2:$D$1100,IES!$D37,'DATA 07-10-20'!$F$2:$F$1100,IES!$G$1,'DATA 07-10-20'!$G$2:$G$1100,IES!H$2)</f>
        <v>0</v>
      </c>
      <c r="I37" s="23">
        <f>SUMIFS('DATA 07-10-20'!$H$2:$H$1100,'DATA 07-10-20'!$D$2:$D$1100,IES!$D37,'DATA 07-10-20'!$F$2:$F$1100,IES!$G$1,'DATA 07-10-20'!$G$2:$G$1100,IES!I$2)</f>
        <v>0</v>
      </c>
      <c r="J37" s="23">
        <f>SUMIFS('DATA 07-10-20'!$H$2:$H$1100,'DATA 07-10-20'!$D$2:$D$1100,IES!$D37,'DATA 07-10-20'!$F$2:$F$1100,IES!$J$1,'DATA 07-10-20'!$G$2:$G$1100,IES!J$2)</f>
        <v>18</v>
      </c>
      <c r="K37" s="23">
        <f>SUMIFS('DATA 07-10-20'!$H$2:$H$1100,'DATA 07-10-20'!$D$2:$D$1100,IES!$D37,'DATA 07-10-20'!$F$2:$F$1100,IES!$J$1,'DATA 07-10-20'!$G$2:$G$1100,IES!K$2)</f>
        <v>0</v>
      </c>
      <c r="L37" s="23">
        <f>SUMIFS('DATA 07-10-20'!$H$2:$H$1100,'DATA 07-10-20'!$D$2:$D$1100,IES!$D37,'DATA 07-10-20'!$F$2:$F$1100,IES!$L$1,'DATA 07-10-20'!$G$2:$G$1100,IES!L$2)</f>
        <v>0</v>
      </c>
      <c r="M37" s="23">
        <f>SUMIFS(ESPORTIUS!$L$2:$L$25,ESPORTIUS!$D$2:$D$25,IES!D37,ESPORTIUS!$J$2:$J$25,IES!$M$2)</f>
        <v>0</v>
      </c>
      <c r="N37" s="23">
        <f>SUMIFS(ESPORTIUS!$L$2:$L$25,ESPORTIUS!$D$2:$D$25,IES!D37,ESPORTIUS!$J$2:$J$25,IES!$N$2)</f>
        <v>0</v>
      </c>
      <c r="O37" s="20">
        <f t="shared" si="0"/>
        <v>41</v>
      </c>
      <c r="P37" s="27" t="str">
        <f t="shared" si="1"/>
        <v>A</v>
      </c>
    </row>
    <row r="38" spans="1:16" x14ac:dyDescent="0.3">
      <c r="A38" s="14">
        <v>2020</v>
      </c>
      <c r="B38" s="14" t="s">
        <v>632</v>
      </c>
      <c r="C38" t="s">
        <v>63</v>
      </c>
      <c r="D38" s="14" t="s">
        <v>680</v>
      </c>
      <c r="E38" t="s">
        <v>65</v>
      </c>
      <c r="F38" s="23">
        <f>SUMIFS('DATA 07-10-20'!$H$2:$H$1100,'DATA 07-10-20'!$D$2:$D$1100,IES!$D38,'DATA 07-10-20'!$F$2:$F$1100,IES!$F$1,'DATA 07-10-20'!$G$2:$G$1100,IES!F$2)</f>
        <v>14</v>
      </c>
      <c r="G38" s="23">
        <f>SUMIFS('DATA 07-10-20'!$H$2:$H$1100,'DATA 07-10-20'!$D$2:$D$1100,IES!$D38,'DATA 07-10-20'!$F$2:$F$1100,IES!$G$1,'DATA 07-10-20'!$G$2:$G$1100,IES!G$2)</f>
        <v>4</v>
      </c>
      <c r="H38" s="23">
        <f>SUMIFS('DATA 07-10-20'!$H$2:$H$1100,'DATA 07-10-20'!$D$2:$D$1100,IES!$D38,'DATA 07-10-20'!$F$2:$F$1100,IES!$G$1,'DATA 07-10-20'!$G$2:$G$1100,IES!H$2)</f>
        <v>0</v>
      </c>
      <c r="I38" s="23">
        <f>SUMIFS('DATA 07-10-20'!$H$2:$H$1100,'DATA 07-10-20'!$D$2:$D$1100,IES!$D38,'DATA 07-10-20'!$F$2:$F$1100,IES!$G$1,'DATA 07-10-20'!$G$2:$G$1100,IES!I$2)</f>
        <v>0</v>
      </c>
      <c r="J38" s="23">
        <f>SUMIFS('DATA 07-10-20'!$H$2:$H$1100,'DATA 07-10-20'!$D$2:$D$1100,IES!$D38,'DATA 07-10-20'!$F$2:$F$1100,IES!$J$1,'DATA 07-10-20'!$G$2:$G$1100,IES!J$2)</f>
        <v>15</v>
      </c>
      <c r="K38" s="23">
        <f>SUMIFS('DATA 07-10-20'!$H$2:$H$1100,'DATA 07-10-20'!$D$2:$D$1100,IES!$D38,'DATA 07-10-20'!$F$2:$F$1100,IES!$J$1,'DATA 07-10-20'!$G$2:$G$1100,IES!K$2)</f>
        <v>2</v>
      </c>
      <c r="L38" s="23">
        <f>SUMIFS('DATA 07-10-20'!$H$2:$H$1100,'DATA 07-10-20'!$D$2:$D$1100,IES!$D38,'DATA 07-10-20'!$F$2:$F$1100,IES!$L$1,'DATA 07-10-20'!$G$2:$G$1100,IES!L$2)</f>
        <v>1</v>
      </c>
      <c r="M38" s="23">
        <f>SUMIFS(ESPORTIUS!$L$2:$L$25,ESPORTIUS!$D$2:$D$25,IES!D38,ESPORTIUS!$J$2:$J$25,IES!$M$2)</f>
        <v>0</v>
      </c>
      <c r="N38" s="23">
        <f>SUMIFS(ESPORTIUS!$L$2:$L$25,ESPORTIUS!$D$2:$D$25,IES!D38,ESPORTIUS!$J$2:$J$25,IES!$N$2)</f>
        <v>0</v>
      </c>
      <c r="O38" s="20">
        <f t="shared" si="0"/>
        <v>36</v>
      </c>
      <c r="P38" s="27" t="str">
        <f t="shared" si="1"/>
        <v>A</v>
      </c>
    </row>
    <row r="39" spans="1:16" x14ac:dyDescent="0.3">
      <c r="A39" s="14">
        <v>2020</v>
      </c>
      <c r="B39" s="14" t="s">
        <v>632</v>
      </c>
      <c r="C39" t="s">
        <v>63</v>
      </c>
      <c r="D39" s="14" t="s">
        <v>681</v>
      </c>
      <c r="E39" t="s">
        <v>66</v>
      </c>
      <c r="F39" s="23">
        <f>SUMIFS('DATA 07-10-20'!$H$2:$H$1100,'DATA 07-10-20'!$D$2:$D$1100,IES!$D39,'DATA 07-10-20'!$F$2:$F$1100,IES!$F$1,'DATA 07-10-20'!$G$2:$G$1100,IES!F$2)</f>
        <v>12</v>
      </c>
      <c r="G39" s="23">
        <f>SUMIFS('DATA 07-10-20'!$H$2:$H$1100,'DATA 07-10-20'!$D$2:$D$1100,IES!$D39,'DATA 07-10-20'!$F$2:$F$1100,IES!$G$1,'DATA 07-10-20'!$G$2:$G$1100,IES!G$2)</f>
        <v>4</v>
      </c>
      <c r="H39" s="23">
        <f>SUMIFS('DATA 07-10-20'!$H$2:$H$1100,'DATA 07-10-20'!$D$2:$D$1100,IES!$D39,'DATA 07-10-20'!$F$2:$F$1100,IES!$G$1,'DATA 07-10-20'!$G$2:$G$1100,IES!H$2)</f>
        <v>2</v>
      </c>
      <c r="I39" s="23">
        <f>SUMIFS('DATA 07-10-20'!$H$2:$H$1100,'DATA 07-10-20'!$D$2:$D$1100,IES!$D39,'DATA 07-10-20'!$F$2:$F$1100,IES!$G$1,'DATA 07-10-20'!$G$2:$G$1100,IES!I$2)</f>
        <v>0</v>
      </c>
      <c r="J39" s="23">
        <f>SUMIFS('DATA 07-10-20'!$H$2:$H$1100,'DATA 07-10-20'!$D$2:$D$1100,IES!$D39,'DATA 07-10-20'!$F$2:$F$1100,IES!$J$1,'DATA 07-10-20'!$G$2:$G$1100,IES!J$2)</f>
        <v>12</v>
      </c>
      <c r="K39" s="23">
        <f>SUMIFS('DATA 07-10-20'!$H$2:$H$1100,'DATA 07-10-20'!$D$2:$D$1100,IES!$D39,'DATA 07-10-20'!$F$2:$F$1100,IES!$J$1,'DATA 07-10-20'!$G$2:$G$1100,IES!K$2)</f>
        <v>0</v>
      </c>
      <c r="L39" s="23">
        <f>SUMIFS('DATA 07-10-20'!$H$2:$H$1100,'DATA 07-10-20'!$D$2:$D$1100,IES!$D39,'DATA 07-10-20'!$F$2:$F$1100,IES!$L$1,'DATA 07-10-20'!$G$2:$G$1100,IES!L$2)</f>
        <v>0</v>
      </c>
      <c r="M39" s="23">
        <f>SUMIFS(ESPORTIUS!$L$2:$L$25,ESPORTIUS!$D$2:$D$25,IES!D39,ESPORTIUS!$J$2:$J$25,IES!$M$2)</f>
        <v>0</v>
      </c>
      <c r="N39" s="23">
        <f>SUMIFS(ESPORTIUS!$L$2:$L$25,ESPORTIUS!$D$2:$D$25,IES!D39,ESPORTIUS!$J$2:$J$25,IES!$N$2)</f>
        <v>0</v>
      </c>
      <c r="O39" s="20">
        <f t="shared" si="0"/>
        <v>30</v>
      </c>
      <c r="P39" s="27" t="str">
        <f t="shared" si="1"/>
        <v>A</v>
      </c>
    </row>
    <row r="40" spans="1:16" x14ac:dyDescent="0.3">
      <c r="A40" s="14">
        <v>2020</v>
      </c>
      <c r="B40" s="14" t="s">
        <v>632</v>
      </c>
      <c r="C40" t="s">
        <v>63</v>
      </c>
      <c r="D40" s="14" t="s">
        <v>682</v>
      </c>
      <c r="E40" t="s">
        <v>68</v>
      </c>
      <c r="F40" s="23">
        <f>SUMIFS('DATA 07-10-20'!$H$2:$H$1100,'DATA 07-10-20'!$D$2:$D$1100,IES!$D40,'DATA 07-10-20'!$F$2:$F$1100,IES!$F$1,'DATA 07-10-20'!$G$2:$G$1100,IES!F$2)</f>
        <v>21</v>
      </c>
      <c r="G40" s="23">
        <f>SUMIFS('DATA 07-10-20'!$H$2:$H$1100,'DATA 07-10-20'!$D$2:$D$1100,IES!$D40,'DATA 07-10-20'!$F$2:$F$1100,IES!$G$1,'DATA 07-10-20'!$G$2:$G$1100,IES!G$2)</f>
        <v>4</v>
      </c>
      <c r="H40" s="23">
        <f>SUMIFS('DATA 07-10-20'!$H$2:$H$1100,'DATA 07-10-20'!$D$2:$D$1100,IES!$D40,'DATA 07-10-20'!$F$2:$F$1100,IES!$G$1,'DATA 07-10-20'!$G$2:$G$1100,IES!H$2)</f>
        <v>0</v>
      </c>
      <c r="I40" s="23">
        <f>SUMIFS('DATA 07-10-20'!$H$2:$H$1100,'DATA 07-10-20'!$D$2:$D$1100,IES!$D40,'DATA 07-10-20'!$F$2:$F$1100,IES!$G$1,'DATA 07-10-20'!$G$2:$G$1100,IES!I$2)</f>
        <v>0</v>
      </c>
      <c r="J40" s="23">
        <f>SUMIFS('DATA 07-10-20'!$H$2:$H$1100,'DATA 07-10-20'!$D$2:$D$1100,IES!$D40,'DATA 07-10-20'!$F$2:$F$1100,IES!$J$1,'DATA 07-10-20'!$G$2:$G$1100,IES!J$2)</f>
        <v>13</v>
      </c>
      <c r="K40" s="23">
        <f>SUMIFS('DATA 07-10-20'!$H$2:$H$1100,'DATA 07-10-20'!$D$2:$D$1100,IES!$D40,'DATA 07-10-20'!$F$2:$F$1100,IES!$J$1,'DATA 07-10-20'!$G$2:$G$1100,IES!K$2)</f>
        <v>0</v>
      </c>
      <c r="L40" s="23">
        <f>SUMIFS('DATA 07-10-20'!$H$2:$H$1100,'DATA 07-10-20'!$D$2:$D$1100,IES!$D40,'DATA 07-10-20'!$F$2:$F$1100,IES!$L$1,'DATA 07-10-20'!$G$2:$G$1100,IES!L$2)</f>
        <v>1</v>
      </c>
      <c r="M40" s="23">
        <f>SUMIFS(ESPORTIUS!$L$2:$L$25,ESPORTIUS!$D$2:$D$25,IES!D40,ESPORTIUS!$J$2:$J$25,IES!$M$2)</f>
        <v>0</v>
      </c>
      <c r="N40" s="23">
        <f>SUMIFS(ESPORTIUS!$L$2:$L$25,ESPORTIUS!$D$2:$D$25,IES!D40,ESPORTIUS!$J$2:$J$25,IES!$N$2)</f>
        <v>0</v>
      </c>
      <c r="O40" s="20">
        <f t="shared" si="0"/>
        <v>39</v>
      </c>
      <c r="P40" s="27" t="str">
        <f t="shared" si="1"/>
        <v>A</v>
      </c>
    </row>
    <row r="41" spans="1:16" x14ac:dyDescent="0.3">
      <c r="A41" s="14">
        <v>2020</v>
      </c>
      <c r="B41" s="14" t="s">
        <v>632</v>
      </c>
      <c r="C41" t="s">
        <v>63</v>
      </c>
      <c r="D41" s="14" t="s">
        <v>683</v>
      </c>
      <c r="E41" t="s">
        <v>69</v>
      </c>
      <c r="F41" s="23">
        <f>SUMIFS('DATA 07-10-20'!$H$2:$H$1100,'DATA 07-10-20'!$D$2:$D$1100,IES!$D41,'DATA 07-10-20'!$F$2:$F$1100,IES!$F$1,'DATA 07-10-20'!$G$2:$G$1100,IES!F$2)</f>
        <v>18</v>
      </c>
      <c r="G41" s="23">
        <f>SUMIFS('DATA 07-10-20'!$H$2:$H$1100,'DATA 07-10-20'!$D$2:$D$1100,IES!$D41,'DATA 07-10-20'!$F$2:$F$1100,IES!$G$1,'DATA 07-10-20'!$G$2:$G$1100,IES!G$2)</f>
        <v>6</v>
      </c>
      <c r="H41" s="23">
        <f>SUMIFS('DATA 07-10-20'!$H$2:$H$1100,'DATA 07-10-20'!$D$2:$D$1100,IES!$D41,'DATA 07-10-20'!$F$2:$F$1100,IES!$G$1,'DATA 07-10-20'!$G$2:$G$1100,IES!H$2)</f>
        <v>0</v>
      </c>
      <c r="I41" s="23">
        <f>SUMIFS('DATA 07-10-20'!$H$2:$H$1100,'DATA 07-10-20'!$D$2:$D$1100,IES!$D41,'DATA 07-10-20'!$F$2:$F$1100,IES!$G$1,'DATA 07-10-20'!$G$2:$G$1100,IES!I$2)</f>
        <v>0</v>
      </c>
      <c r="J41" s="23">
        <f>SUMIFS('DATA 07-10-20'!$H$2:$H$1100,'DATA 07-10-20'!$D$2:$D$1100,IES!$D41,'DATA 07-10-20'!$F$2:$F$1100,IES!$J$1,'DATA 07-10-20'!$G$2:$G$1100,IES!J$2)</f>
        <v>14</v>
      </c>
      <c r="K41" s="23">
        <f>SUMIFS('DATA 07-10-20'!$H$2:$H$1100,'DATA 07-10-20'!$D$2:$D$1100,IES!$D41,'DATA 07-10-20'!$F$2:$F$1100,IES!$J$1,'DATA 07-10-20'!$G$2:$G$1100,IES!K$2)</f>
        <v>0</v>
      </c>
      <c r="L41" s="23">
        <f>SUMIFS('DATA 07-10-20'!$H$2:$H$1100,'DATA 07-10-20'!$D$2:$D$1100,IES!$D41,'DATA 07-10-20'!$F$2:$F$1100,IES!$L$1,'DATA 07-10-20'!$G$2:$G$1100,IES!L$2)</f>
        <v>0</v>
      </c>
      <c r="M41" s="23">
        <f>SUMIFS(ESPORTIUS!$L$2:$L$25,ESPORTIUS!$D$2:$D$25,IES!D41,ESPORTIUS!$J$2:$J$25,IES!$M$2)</f>
        <v>0</v>
      </c>
      <c r="N41" s="23">
        <f>SUMIFS(ESPORTIUS!$L$2:$L$25,ESPORTIUS!$D$2:$D$25,IES!D41,ESPORTIUS!$J$2:$J$25,IES!$N$2)</f>
        <v>0</v>
      </c>
      <c r="O41" s="20">
        <f t="shared" si="0"/>
        <v>38</v>
      </c>
      <c r="P41" s="27" t="str">
        <f t="shared" si="1"/>
        <v>A</v>
      </c>
    </row>
    <row r="42" spans="1:16" x14ac:dyDescent="0.3">
      <c r="A42" s="14">
        <v>2020</v>
      </c>
      <c r="B42" s="14" t="s">
        <v>632</v>
      </c>
      <c r="C42" t="s">
        <v>70</v>
      </c>
      <c r="D42" s="14" t="s">
        <v>684</v>
      </c>
      <c r="E42" t="s">
        <v>71</v>
      </c>
      <c r="F42" s="23">
        <f>SUMIFS('DATA 07-10-20'!$H$2:$H$1100,'DATA 07-10-20'!$D$2:$D$1100,IES!$D42,'DATA 07-10-20'!$F$2:$F$1100,IES!$F$1,'DATA 07-10-20'!$G$2:$G$1100,IES!F$2)</f>
        <v>4</v>
      </c>
      <c r="G42" s="23">
        <f>SUMIFS('DATA 07-10-20'!$H$2:$H$1100,'DATA 07-10-20'!$D$2:$D$1100,IES!$D42,'DATA 07-10-20'!$F$2:$F$1100,IES!$G$1,'DATA 07-10-20'!$G$2:$G$1100,IES!G$2)</f>
        <v>0</v>
      </c>
      <c r="H42" s="23">
        <f>SUMIFS('DATA 07-10-20'!$H$2:$H$1100,'DATA 07-10-20'!$D$2:$D$1100,IES!$D42,'DATA 07-10-20'!$F$2:$F$1100,IES!$G$1,'DATA 07-10-20'!$G$2:$G$1100,IES!H$2)</f>
        <v>0</v>
      </c>
      <c r="I42" s="23">
        <f>SUMIFS('DATA 07-10-20'!$H$2:$H$1100,'DATA 07-10-20'!$D$2:$D$1100,IES!$D42,'DATA 07-10-20'!$F$2:$F$1100,IES!$G$1,'DATA 07-10-20'!$G$2:$G$1100,IES!I$2)</f>
        <v>0</v>
      </c>
      <c r="J42" s="23">
        <f>SUMIFS('DATA 07-10-20'!$H$2:$H$1100,'DATA 07-10-20'!$D$2:$D$1100,IES!$D42,'DATA 07-10-20'!$F$2:$F$1100,IES!$J$1,'DATA 07-10-20'!$G$2:$G$1100,IES!J$2)</f>
        <v>0</v>
      </c>
      <c r="K42" s="23">
        <f>SUMIFS('DATA 07-10-20'!$H$2:$H$1100,'DATA 07-10-20'!$D$2:$D$1100,IES!$D42,'DATA 07-10-20'!$F$2:$F$1100,IES!$J$1,'DATA 07-10-20'!$G$2:$G$1100,IES!K$2)</f>
        <v>0</v>
      </c>
      <c r="L42" s="23">
        <f>SUMIFS('DATA 07-10-20'!$H$2:$H$1100,'DATA 07-10-20'!$D$2:$D$1100,IES!$D42,'DATA 07-10-20'!$F$2:$F$1100,IES!$L$1,'DATA 07-10-20'!$G$2:$G$1100,IES!L$2)</f>
        <v>0</v>
      </c>
      <c r="M42" s="23">
        <f>SUMIFS(ESPORTIUS!$L$2:$L$25,ESPORTIUS!$D$2:$D$25,IES!D42,ESPORTIUS!$J$2:$J$25,IES!$M$2)</f>
        <v>0</v>
      </c>
      <c r="N42" s="23">
        <f>SUMIFS(ESPORTIUS!$L$2:$L$25,ESPORTIUS!$D$2:$D$25,IES!D42,ESPORTIUS!$J$2:$J$25,IES!$N$2)</f>
        <v>0</v>
      </c>
      <c r="O42" s="20">
        <f t="shared" si="0"/>
        <v>4</v>
      </c>
      <c r="P42" s="27" t="str">
        <f t="shared" si="1"/>
        <v>C</v>
      </c>
    </row>
    <row r="43" spans="1:16" x14ac:dyDescent="0.3">
      <c r="A43" s="14">
        <v>2020</v>
      </c>
      <c r="B43" s="14" t="s">
        <v>632</v>
      </c>
      <c r="C43" t="s">
        <v>72</v>
      </c>
      <c r="D43" s="14" t="s">
        <v>685</v>
      </c>
      <c r="E43" t="s">
        <v>73</v>
      </c>
      <c r="F43" s="23">
        <f>SUMIFS('DATA 07-10-20'!$H$2:$H$1100,'DATA 07-10-20'!$D$2:$D$1100,IES!$D43,'DATA 07-10-20'!$F$2:$F$1100,IES!$F$1,'DATA 07-10-20'!$G$2:$G$1100,IES!F$2)</f>
        <v>21</v>
      </c>
      <c r="G43" s="23">
        <f>SUMIFS('DATA 07-10-20'!$H$2:$H$1100,'DATA 07-10-20'!$D$2:$D$1100,IES!$D43,'DATA 07-10-20'!$F$2:$F$1100,IES!$G$1,'DATA 07-10-20'!$G$2:$G$1100,IES!G$2)</f>
        <v>5</v>
      </c>
      <c r="H43" s="23">
        <f>SUMIFS('DATA 07-10-20'!$H$2:$H$1100,'DATA 07-10-20'!$D$2:$D$1100,IES!$D43,'DATA 07-10-20'!$F$2:$F$1100,IES!$G$1,'DATA 07-10-20'!$G$2:$G$1100,IES!H$2)</f>
        <v>0</v>
      </c>
      <c r="I43" s="23">
        <f>SUMIFS('DATA 07-10-20'!$H$2:$H$1100,'DATA 07-10-20'!$D$2:$D$1100,IES!$D43,'DATA 07-10-20'!$F$2:$F$1100,IES!$G$1,'DATA 07-10-20'!$G$2:$G$1100,IES!I$2)</f>
        <v>0</v>
      </c>
      <c r="J43" s="23">
        <f>SUMIFS('DATA 07-10-20'!$H$2:$H$1100,'DATA 07-10-20'!$D$2:$D$1100,IES!$D43,'DATA 07-10-20'!$F$2:$F$1100,IES!$J$1,'DATA 07-10-20'!$G$2:$G$1100,IES!J$2)</f>
        <v>9</v>
      </c>
      <c r="K43" s="23">
        <f>SUMIFS('DATA 07-10-20'!$H$2:$H$1100,'DATA 07-10-20'!$D$2:$D$1100,IES!$D43,'DATA 07-10-20'!$F$2:$F$1100,IES!$J$1,'DATA 07-10-20'!$G$2:$G$1100,IES!K$2)</f>
        <v>0</v>
      </c>
      <c r="L43" s="23">
        <f>SUMIFS('DATA 07-10-20'!$H$2:$H$1100,'DATA 07-10-20'!$D$2:$D$1100,IES!$D43,'DATA 07-10-20'!$F$2:$F$1100,IES!$L$1,'DATA 07-10-20'!$G$2:$G$1100,IES!L$2)</f>
        <v>0</v>
      </c>
      <c r="M43" s="23">
        <f>SUMIFS(ESPORTIUS!$L$2:$L$25,ESPORTIUS!$D$2:$D$25,IES!D43,ESPORTIUS!$J$2:$J$25,IES!$M$2)</f>
        <v>0</v>
      </c>
      <c r="N43" s="23">
        <f>SUMIFS(ESPORTIUS!$L$2:$L$25,ESPORTIUS!$D$2:$D$25,IES!D43,ESPORTIUS!$J$2:$J$25,IES!$N$2)</f>
        <v>0</v>
      </c>
      <c r="O43" s="20">
        <f t="shared" si="0"/>
        <v>35</v>
      </c>
      <c r="P43" s="27" t="str">
        <f t="shared" si="1"/>
        <v>A</v>
      </c>
    </row>
    <row r="44" spans="1:16" x14ac:dyDescent="0.3">
      <c r="A44" s="14">
        <v>2020</v>
      </c>
      <c r="B44" s="14" t="s">
        <v>632</v>
      </c>
      <c r="C44" t="s">
        <v>74</v>
      </c>
      <c r="D44" s="14" t="s">
        <v>686</v>
      </c>
      <c r="E44" t="s">
        <v>75</v>
      </c>
      <c r="F44" s="23">
        <f>SUMIFS('DATA 07-10-20'!$H$2:$H$1100,'DATA 07-10-20'!$D$2:$D$1100,IES!$D44,'DATA 07-10-20'!$F$2:$F$1100,IES!$F$1,'DATA 07-10-20'!$G$2:$G$1100,IES!F$2)</f>
        <v>10</v>
      </c>
      <c r="G44" s="23">
        <f>SUMIFS('DATA 07-10-20'!$H$2:$H$1100,'DATA 07-10-20'!$D$2:$D$1100,IES!$D44,'DATA 07-10-20'!$F$2:$F$1100,IES!$G$1,'DATA 07-10-20'!$G$2:$G$1100,IES!G$2)</f>
        <v>4</v>
      </c>
      <c r="H44" s="23">
        <f>SUMIFS('DATA 07-10-20'!$H$2:$H$1100,'DATA 07-10-20'!$D$2:$D$1100,IES!$D44,'DATA 07-10-20'!$F$2:$F$1100,IES!$G$1,'DATA 07-10-20'!$G$2:$G$1100,IES!H$2)</f>
        <v>0</v>
      </c>
      <c r="I44" s="23">
        <f>SUMIFS('DATA 07-10-20'!$H$2:$H$1100,'DATA 07-10-20'!$D$2:$D$1100,IES!$D44,'DATA 07-10-20'!$F$2:$F$1100,IES!$G$1,'DATA 07-10-20'!$G$2:$G$1100,IES!I$2)</f>
        <v>0</v>
      </c>
      <c r="J44" s="23">
        <f>SUMIFS('DATA 07-10-20'!$H$2:$H$1100,'DATA 07-10-20'!$D$2:$D$1100,IES!$D44,'DATA 07-10-20'!$F$2:$F$1100,IES!$J$1,'DATA 07-10-20'!$G$2:$G$1100,IES!J$2)</f>
        <v>2</v>
      </c>
      <c r="K44" s="23">
        <f>SUMIFS('DATA 07-10-20'!$H$2:$H$1100,'DATA 07-10-20'!$D$2:$D$1100,IES!$D44,'DATA 07-10-20'!$F$2:$F$1100,IES!$J$1,'DATA 07-10-20'!$G$2:$G$1100,IES!K$2)</f>
        <v>0</v>
      </c>
      <c r="L44" s="23">
        <f>SUMIFS('DATA 07-10-20'!$H$2:$H$1100,'DATA 07-10-20'!$D$2:$D$1100,IES!$D44,'DATA 07-10-20'!$F$2:$F$1100,IES!$L$1,'DATA 07-10-20'!$G$2:$G$1100,IES!L$2)</f>
        <v>0</v>
      </c>
      <c r="M44" s="23">
        <f>SUMIFS(ESPORTIUS!$L$2:$L$25,ESPORTIUS!$D$2:$D$25,IES!D44,ESPORTIUS!$J$2:$J$25,IES!$M$2)</f>
        <v>0</v>
      </c>
      <c r="N44" s="23">
        <f>SUMIFS(ESPORTIUS!$L$2:$L$25,ESPORTIUS!$D$2:$D$25,IES!D44,ESPORTIUS!$J$2:$J$25,IES!$N$2)</f>
        <v>0</v>
      </c>
      <c r="O44" s="20">
        <f t="shared" si="0"/>
        <v>16</v>
      </c>
      <c r="P44" s="27" t="str">
        <f t="shared" si="1"/>
        <v>B</v>
      </c>
    </row>
    <row r="45" spans="1:16" x14ac:dyDescent="0.3">
      <c r="A45" s="14">
        <v>2020</v>
      </c>
      <c r="B45" s="14" t="s">
        <v>632</v>
      </c>
      <c r="C45" t="s">
        <v>76</v>
      </c>
      <c r="D45" s="14" t="s">
        <v>687</v>
      </c>
      <c r="E45" t="s">
        <v>939</v>
      </c>
      <c r="F45" s="23">
        <f>SUMIFS('DATA 07-10-20'!$H$2:$H$1100,'DATA 07-10-20'!$D$2:$D$1100,IES!$D45,'DATA 07-10-20'!$F$2:$F$1100,IES!$F$1,'DATA 07-10-20'!$G$2:$G$1100,IES!F$2)</f>
        <v>11</v>
      </c>
      <c r="G45" s="23">
        <f>SUMIFS('DATA 07-10-20'!$H$2:$H$1100,'DATA 07-10-20'!$D$2:$D$1100,IES!$D45,'DATA 07-10-20'!$F$2:$F$1100,IES!$G$1,'DATA 07-10-20'!$G$2:$G$1100,IES!G$2)</f>
        <v>4</v>
      </c>
      <c r="H45" s="23">
        <f>SUMIFS('DATA 07-10-20'!$H$2:$H$1100,'DATA 07-10-20'!$D$2:$D$1100,IES!$D45,'DATA 07-10-20'!$F$2:$F$1100,IES!$G$1,'DATA 07-10-20'!$G$2:$G$1100,IES!H$2)</f>
        <v>0</v>
      </c>
      <c r="I45" s="23">
        <f>SUMIFS('DATA 07-10-20'!$H$2:$H$1100,'DATA 07-10-20'!$D$2:$D$1100,IES!$D45,'DATA 07-10-20'!$F$2:$F$1100,IES!$G$1,'DATA 07-10-20'!$G$2:$G$1100,IES!I$2)</f>
        <v>0</v>
      </c>
      <c r="J45" s="23">
        <f>SUMIFS('DATA 07-10-20'!$H$2:$H$1100,'DATA 07-10-20'!$D$2:$D$1100,IES!$D45,'DATA 07-10-20'!$F$2:$F$1100,IES!$J$1,'DATA 07-10-20'!$G$2:$G$1100,IES!J$2)</f>
        <v>2</v>
      </c>
      <c r="K45" s="23">
        <f>SUMIFS('DATA 07-10-20'!$H$2:$H$1100,'DATA 07-10-20'!$D$2:$D$1100,IES!$D45,'DATA 07-10-20'!$F$2:$F$1100,IES!$J$1,'DATA 07-10-20'!$G$2:$G$1100,IES!K$2)</f>
        <v>0</v>
      </c>
      <c r="L45" s="23">
        <f>SUMIFS('DATA 07-10-20'!$H$2:$H$1100,'DATA 07-10-20'!$D$2:$D$1100,IES!$D45,'DATA 07-10-20'!$F$2:$F$1100,IES!$L$1,'DATA 07-10-20'!$G$2:$G$1100,IES!L$2)</f>
        <v>0</v>
      </c>
      <c r="M45" s="23">
        <f>SUMIFS(ESPORTIUS!$L$2:$L$25,ESPORTIUS!$D$2:$D$25,IES!D45,ESPORTIUS!$J$2:$J$25,IES!$M$2)</f>
        <v>0</v>
      </c>
      <c r="N45" s="23">
        <f>SUMIFS(ESPORTIUS!$L$2:$L$25,ESPORTIUS!$D$2:$D$25,IES!D45,ESPORTIUS!$J$2:$J$25,IES!$N$2)</f>
        <v>0</v>
      </c>
      <c r="O45" s="20">
        <f t="shared" si="0"/>
        <v>17</v>
      </c>
      <c r="P45" s="27" t="str">
        <f t="shared" si="1"/>
        <v>B</v>
      </c>
    </row>
    <row r="46" spans="1:16" x14ac:dyDescent="0.3">
      <c r="A46" s="14">
        <v>2020</v>
      </c>
      <c r="B46" s="14" t="s">
        <v>632</v>
      </c>
      <c r="C46" t="s">
        <v>79</v>
      </c>
      <c r="D46" s="14" t="s">
        <v>689</v>
      </c>
      <c r="E46" t="s">
        <v>80</v>
      </c>
      <c r="F46" s="23">
        <f>SUMIFS('DATA 07-10-20'!$H$2:$H$1100,'DATA 07-10-20'!$D$2:$D$1100,IES!$D46,'DATA 07-10-20'!$F$2:$F$1100,IES!$F$1,'DATA 07-10-20'!$G$2:$G$1100,IES!F$2)</f>
        <v>20</v>
      </c>
      <c r="G46" s="23">
        <f>SUMIFS('DATA 07-10-20'!$H$2:$H$1100,'DATA 07-10-20'!$D$2:$D$1100,IES!$D46,'DATA 07-10-20'!$F$2:$F$1100,IES!$G$1,'DATA 07-10-20'!$G$2:$G$1100,IES!G$2)</f>
        <v>6</v>
      </c>
      <c r="H46" s="23">
        <f>SUMIFS('DATA 07-10-20'!$H$2:$H$1100,'DATA 07-10-20'!$D$2:$D$1100,IES!$D46,'DATA 07-10-20'!$F$2:$F$1100,IES!$G$1,'DATA 07-10-20'!$G$2:$G$1100,IES!H$2)</f>
        <v>0</v>
      </c>
      <c r="I46" s="23">
        <f>SUMIFS('DATA 07-10-20'!$H$2:$H$1100,'DATA 07-10-20'!$D$2:$D$1100,IES!$D46,'DATA 07-10-20'!$F$2:$F$1100,IES!$G$1,'DATA 07-10-20'!$G$2:$G$1100,IES!I$2)</f>
        <v>0</v>
      </c>
      <c r="J46" s="23">
        <f>SUMIFS('DATA 07-10-20'!$H$2:$H$1100,'DATA 07-10-20'!$D$2:$D$1100,IES!$D46,'DATA 07-10-20'!$F$2:$F$1100,IES!$J$1,'DATA 07-10-20'!$G$2:$G$1100,IES!J$2)</f>
        <v>2</v>
      </c>
      <c r="K46" s="23">
        <f>SUMIFS('DATA 07-10-20'!$H$2:$H$1100,'DATA 07-10-20'!$D$2:$D$1100,IES!$D46,'DATA 07-10-20'!$F$2:$F$1100,IES!$J$1,'DATA 07-10-20'!$G$2:$G$1100,IES!K$2)</f>
        <v>0</v>
      </c>
      <c r="L46" s="23">
        <f>SUMIFS('DATA 07-10-20'!$H$2:$H$1100,'DATA 07-10-20'!$D$2:$D$1100,IES!$D46,'DATA 07-10-20'!$F$2:$F$1100,IES!$L$1,'DATA 07-10-20'!$G$2:$G$1100,IES!L$2)</f>
        <v>1</v>
      </c>
      <c r="M46" s="23">
        <f>SUMIFS(ESPORTIUS!$L$2:$L$25,ESPORTIUS!$D$2:$D$25,IES!D46,ESPORTIUS!$J$2:$J$25,IES!$M$2)</f>
        <v>0</v>
      </c>
      <c r="N46" s="23">
        <f>SUMIFS(ESPORTIUS!$L$2:$L$25,ESPORTIUS!$D$2:$D$25,IES!D46,ESPORTIUS!$J$2:$J$25,IES!$N$2)</f>
        <v>0</v>
      </c>
      <c r="O46" s="20">
        <f t="shared" si="0"/>
        <v>29</v>
      </c>
      <c r="P46" s="27" t="str">
        <f t="shared" si="1"/>
        <v>A</v>
      </c>
    </row>
    <row r="47" spans="1:16" x14ac:dyDescent="0.3">
      <c r="A47" s="14">
        <v>2020</v>
      </c>
      <c r="B47" s="14" t="s">
        <v>632</v>
      </c>
      <c r="C47" t="s">
        <v>79</v>
      </c>
      <c r="D47" s="14" t="s">
        <v>690</v>
      </c>
      <c r="E47" t="s">
        <v>81</v>
      </c>
      <c r="F47" s="23">
        <f>SUMIFS('DATA 07-10-20'!$H$2:$H$1100,'DATA 07-10-20'!$D$2:$D$1100,IES!$D47,'DATA 07-10-20'!$F$2:$F$1100,IES!$F$1,'DATA 07-10-20'!$G$2:$G$1100,IES!F$2)</f>
        <v>10</v>
      </c>
      <c r="G47" s="23">
        <f>SUMIFS('DATA 07-10-20'!$H$2:$H$1100,'DATA 07-10-20'!$D$2:$D$1100,IES!$D47,'DATA 07-10-20'!$F$2:$F$1100,IES!$G$1,'DATA 07-10-20'!$G$2:$G$1100,IES!G$2)</f>
        <v>3</v>
      </c>
      <c r="H47" s="23">
        <f>SUMIFS('DATA 07-10-20'!$H$2:$H$1100,'DATA 07-10-20'!$D$2:$D$1100,IES!$D47,'DATA 07-10-20'!$F$2:$F$1100,IES!$G$1,'DATA 07-10-20'!$G$2:$G$1100,IES!H$2)</f>
        <v>0</v>
      </c>
      <c r="I47" s="23">
        <f>SUMIFS('DATA 07-10-20'!$H$2:$H$1100,'DATA 07-10-20'!$D$2:$D$1100,IES!$D47,'DATA 07-10-20'!$F$2:$F$1100,IES!$G$1,'DATA 07-10-20'!$G$2:$G$1100,IES!I$2)</f>
        <v>0</v>
      </c>
      <c r="J47" s="23">
        <f>SUMIFS('DATA 07-10-20'!$H$2:$H$1100,'DATA 07-10-20'!$D$2:$D$1100,IES!$D47,'DATA 07-10-20'!$F$2:$F$1100,IES!$J$1,'DATA 07-10-20'!$G$2:$G$1100,IES!J$2)</f>
        <v>12</v>
      </c>
      <c r="K47" s="23">
        <f>SUMIFS('DATA 07-10-20'!$H$2:$H$1100,'DATA 07-10-20'!$D$2:$D$1100,IES!$D47,'DATA 07-10-20'!$F$2:$F$1100,IES!$J$1,'DATA 07-10-20'!$G$2:$G$1100,IES!K$2)</f>
        <v>0</v>
      </c>
      <c r="L47" s="23">
        <f>SUMIFS('DATA 07-10-20'!$H$2:$H$1100,'DATA 07-10-20'!$D$2:$D$1100,IES!$D47,'DATA 07-10-20'!$F$2:$F$1100,IES!$L$1,'DATA 07-10-20'!$G$2:$G$1100,IES!L$2)</f>
        <v>0</v>
      </c>
      <c r="M47" s="23">
        <f>SUMIFS(ESPORTIUS!$L$2:$L$25,ESPORTIUS!$D$2:$D$25,IES!D47,ESPORTIUS!$J$2:$J$25,IES!$M$2)</f>
        <v>0</v>
      </c>
      <c r="N47" s="23">
        <f>SUMIFS(ESPORTIUS!$L$2:$L$25,ESPORTIUS!$D$2:$D$25,IES!D47,ESPORTIUS!$J$2:$J$25,IES!$N$2)</f>
        <v>0</v>
      </c>
      <c r="O47" s="20">
        <f t="shared" si="0"/>
        <v>25</v>
      </c>
      <c r="P47" s="27" t="str">
        <f t="shared" si="1"/>
        <v>A</v>
      </c>
    </row>
    <row r="48" spans="1:16" x14ac:dyDescent="0.3">
      <c r="A48" s="14">
        <v>2020</v>
      </c>
      <c r="B48" s="14" t="s">
        <v>632</v>
      </c>
      <c r="C48" t="s">
        <v>77</v>
      </c>
      <c r="D48" s="14" t="s">
        <v>688</v>
      </c>
      <c r="E48" t="s">
        <v>78</v>
      </c>
      <c r="F48" s="23">
        <f>SUMIFS('DATA 07-10-20'!$H$2:$H$1100,'DATA 07-10-20'!$D$2:$D$1100,IES!$D48,'DATA 07-10-20'!$F$2:$F$1100,IES!$F$1,'DATA 07-10-20'!$G$2:$G$1100,IES!F$2)</f>
        <v>15</v>
      </c>
      <c r="G48" s="23">
        <f>SUMIFS('DATA 07-10-20'!$H$2:$H$1100,'DATA 07-10-20'!$D$2:$D$1100,IES!$D48,'DATA 07-10-20'!$F$2:$F$1100,IES!$G$1,'DATA 07-10-20'!$G$2:$G$1100,IES!G$2)</f>
        <v>3</v>
      </c>
      <c r="H48" s="23">
        <f>SUMIFS('DATA 07-10-20'!$H$2:$H$1100,'DATA 07-10-20'!$D$2:$D$1100,IES!$D48,'DATA 07-10-20'!$F$2:$F$1100,IES!$G$1,'DATA 07-10-20'!$G$2:$G$1100,IES!H$2)</f>
        <v>0</v>
      </c>
      <c r="I48" s="23">
        <f>SUMIFS('DATA 07-10-20'!$H$2:$H$1100,'DATA 07-10-20'!$D$2:$D$1100,IES!$D48,'DATA 07-10-20'!$F$2:$F$1100,IES!$G$1,'DATA 07-10-20'!$G$2:$G$1100,IES!I$2)</f>
        <v>0</v>
      </c>
      <c r="J48" s="23">
        <f>SUMIFS('DATA 07-10-20'!$H$2:$H$1100,'DATA 07-10-20'!$D$2:$D$1100,IES!$D48,'DATA 07-10-20'!$F$2:$F$1100,IES!$J$1,'DATA 07-10-20'!$G$2:$G$1100,IES!J$2)</f>
        <v>8</v>
      </c>
      <c r="K48" s="23">
        <f>SUMIFS('DATA 07-10-20'!$H$2:$H$1100,'DATA 07-10-20'!$D$2:$D$1100,IES!$D48,'DATA 07-10-20'!$F$2:$F$1100,IES!$J$1,'DATA 07-10-20'!$G$2:$G$1100,IES!K$2)</f>
        <v>0</v>
      </c>
      <c r="L48" s="23">
        <f>SUMIFS('DATA 07-10-20'!$H$2:$H$1100,'DATA 07-10-20'!$D$2:$D$1100,IES!$D48,'DATA 07-10-20'!$F$2:$F$1100,IES!$L$1,'DATA 07-10-20'!$G$2:$G$1100,IES!L$2)</f>
        <v>0</v>
      </c>
      <c r="M48" s="23">
        <f>SUMIFS(ESPORTIUS!$L$2:$L$25,ESPORTIUS!$D$2:$D$25,IES!D48,ESPORTIUS!$J$2:$J$25,IES!$M$2)</f>
        <v>0</v>
      </c>
      <c r="N48" s="23">
        <f>SUMIFS(ESPORTIUS!$L$2:$L$25,ESPORTIUS!$D$2:$D$25,IES!D48,ESPORTIUS!$J$2:$J$25,IES!$N$2)</f>
        <v>0</v>
      </c>
      <c r="O48" s="20">
        <f t="shared" si="0"/>
        <v>26</v>
      </c>
      <c r="P48" s="27" t="str">
        <f t="shared" si="1"/>
        <v>A</v>
      </c>
    </row>
    <row r="49" spans="1:16" x14ac:dyDescent="0.3">
      <c r="A49" s="14">
        <v>2020</v>
      </c>
      <c r="B49" s="14" t="s">
        <v>632</v>
      </c>
      <c r="C49" t="s">
        <v>82</v>
      </c>
      <c r="D49" s="14" t="s">
        <v>693</v>
      </c>
      <c r="E49" t="s">
        <v>83</v>
      </c>
      <c r="F49" s="23">
        <f>SUMIFS('DATA 07-10-20'!$H$2:$H$1100,'DATA 07-10-20'!$D$2:$D$1100,IES!$D49,'DATA 07-10-20'!$F$2:$F$1100,IES!$F$1,'DATA 07-10-20'!$G$2:$G$1100,IES!F$2)</f>
        <v>26</v>
      </c>
      <c r="G49" s="23">
        <f>SUMIFS('DATA 07-10-20'!$H$2:$H$1100,'DATA 07-10-20'!$D$2:$D$1100,IES!$D49,'DATA 07-10-20'!$F$2:$F$1100,IES!$G$1,'DATA 07-10-20'!$G$2:$G$1100,IES!G$2)</f>
        <v>6</v>
      </c>
      <c r="H49" s="23">
        <f>SUMIFS('DATA 07-10-20'!$H$2:$H$1100,'DATA 07-10-20'!$D$2:$D$1100,IES!$D49,'DATA 07-10-20'!$F$2:$F$1100,IES!$G$1,'DATA 07-10-20'!$G$2:$G$1100,IES!H$2)</f>
        <v>0</v>
      </c>
      <c r="I49" s="23">
        <f>SUMIFS('DATA 07-10-20'!$H$2:$H$1100,'DATA 07-10-20'!$D$2:$D$1100,IES!$D49,'DATA 07-10-20'!$F$2:$F$1100,IES!$G$1,'DATA 07-10-20'!$G$2:$G$1100,IES!I$2)</f>
        <v>0</v>
      </c>
      <c r="J49" s="23">
        <f>SUMIFS('DATA 07-10-20'!$H$2:$H$1100,'DATA 07-10-20'!$D$2:$D$1100,IES!$D49,'DATA 07-10-20'!$F$2:$F$1100,IES!$J$1,'DATA 07-10-20'!$G$2:$G$1100,IES!J$2)</f>
        <v>6</v>
      </c>
      <c r="K49" s="23">
        <f>SUMIFS('DATA 07-10-20'!$H$2:$H$1100,'DATA 07-10-20'!$D$2:$D$1100,IES!$D49,'DATA 07-10-20'!$F$2:$F$1100,IES!$J$1,'DATA 07-10-20'!$G$2:$G$1100,IES!K$2)</f>
        <v>0</v>
      </c>
      <c r="L49" s="23">
        <f>SUMIFS('DATA 07-10-20'!$H$2:$H$1100,'DATA 07-10-20'!$D$2:$D$1100,IES!$D49,'DATA 07-10-20'!$F$2:$F$1100,IES!$L$1,'DATA 07-10-20'!$G$2:$G$1100,IES!L$2)</f>
        <v>0</v>
      </c>
      <c r="M49" s="23">
        <f>SUMIFS(ESPORTIUS!$L$2:$L$25,ESPORTIUS!$D$2:$D$25,IES!D49,ESPORTIUS!$J$2:$J$25,IES!$M$2)</f>
        <v>0</v>
      </c>
      <c r="N49" s="23">
        <f>SUMIFS(ESPORTIUS!$L$2:$L$25,ESPORTIUS!$D$2:$D$25,IES!D49,ESPORTIUS!$J$2:$J$25,IES!$N$2)</f>
        <v>0</v>
      </c>
      <c r="O49" s="20">
        <f t="shared" si="0"/>
        <v>38</v>
      </c>
      <c r="P49" s="27" t="str">
        <f t="shared" si="1"/>
        <v>A</v>
      </c>
    </row>
    <row r="50" spans="1:16" x14ac:dyDescent="0.3">
      <c r="A50" s="14">
        <v>2020</v>
      </c>
      <c r="B50" s="14" t="s">
        <v>632</v>
      </c>
      <c r="C50" t="s">
        <v>84</v>
      </c>
      <c r="D50" s="14" t="s">
        <v>694</v>
      </c>
      <c r="E50" t="s">
        <v>85</v>
      </c>
      <c r="F50" s="23">
        <f>SUMIFS('DATA 07-10-20'!$H$2:$H$1100,'DATA 07-10-20'!$D$2:$D$1100,IES!$D50,'DATA 07-10-20'!$F$2:$F$1100,IES!$F$1,'DATA 07-10-20'!$G$2:$G$1100,IES!F$2)</f>
        <v>15</v>
      </c>
      <c r="G50" s="23">
        <f>SUMIFS('DATA 07-10-20'!$H$2:$H$1100,'DATA 07-10-20'!$D$2:$D$1100,IES!$D50,'DATA 07-10-20'!$F$2:$F$1100,IES!$G$1,'DATA 07-10-20'!$G$2:$G$1100,IES!G$2)</f>
        <v>4</v>
      </c>
      <c r="H50" s="23">
        <f>SUMIFS('DATA 07-10-20'!$H$2:$H$1100,'DATA 07-10-20'!$D$2:$D$1100,IES!$D50,'DATA 07-10-20'!$F$2:$F$1100,IES!$G$1,'DATA 07-10-20'!$G$2:$G$1100,IES!H$2)</f>
        <v>0</v>
      </c>
      <c r="I50" s="23">
        <f>SUMIFS('DATA 07-10-20'!$H$2:$H$1100,'DATA 07-10-20'!$D$2:$D$1100,IES!$D50,'DATA 07-10-20'!$F$2:$F$1100,IES!$G$1,'DATA 07-10-20'!$G$2:$G$1100,IES!I$2)</f>
        <v>0</v>
      </c>
      <c r="J50" s="23">
        <f>SUMIFS('DATA 07-10-20'!$H$2:$H$1100,'DATA 07-10-20'!$D$2:$D$1100,IES!$D50,'DATA 07-10-20'!$F$2:$F$1100,IES!$J$1,'DATA 07-10-20'!$G$2:$G$1100,IES!J$2)</f>
        <v>0</v>
      </c>
      <c r="K50" s="23">
        <f>SUMIFS('DATA 07-10-20'!$H$2:$H$1100,'DATA 07-10-20'!$D$2:$D$1100,IES!$D50,'DATA 07-10-20'!$F$2:$F$1100,IES!$J$1,'DATA 07-10-20'!$G$2:$G$1100,IES!K$2)</f>
        <v>0</v>
      </c>
      <c r="L50" s="23">
        <f>SUMIFS('DATA 07-10-20'!$H$2:$H$1100,'DATA 07-10-20'!$D$2:$D$1100,IES!$D50,'DATA 07-10-20'!$F$2:$F$1100,IES!$L$1,'DATA 07-10-20'!$G$2:$G$1100,IES!L$2)</f>
        <v>0</v>
      </c>
      <c r="M50" s="23">
        <f>SUMIFS(ESPORTIUS!$L$2:$L$25,ESPORTIUS!$D$2:$D$25,IES!D50,ESPORTIUS!$J$2:$J$25,IES!$M$2)</f>
        <v>0</v>
      </c>
      <c r="N50" s="23">
        <f>SUMIFS(ESPORTIUS!$L$2:$L$25,ESPORTIUS!$D$2:$D$25,IES!D50,ESPORTIUS!$J$2:$J$25,IES!$N$2)</f>
        <v>0</v>
      </c>
      <c r="O50" s="20">
        <f t="shared" si="0"/>
        <v>19</v>
      </c>
      <c r="P50" s="27" t="str">
        <f t="shared" si="1"/>
        <v>B</v>
      </c>
    </row>
    <row r="51" spans="1:16" x14ac:dyDescent="0.3">
      <c r="A51" s="14">
        <v>2020</v>
      </c>
      <c r="B51" s="14" t="s">
        <v>632</v>
      </c>
      <c r="C51" t="s">
        <v>84</v>
      </c>
      <c r="D51" s="14" t="s">
        <v>695</v>
      </c>
      <c r="E51" t="s">
        <v>86</v>
      </c>
      <c r="F51" s="23">
        <f>SUMIFS('DATA 07-10-20'!$H$2:$H$1100,'DATA 07-10-20'!$D$2:$D$1100,IES!$D51,'DATA 07-10-20'!$F$2:$F$1100,IES!$F$1,'DATA 07-10-20'!$G$2:$G$1100,IES!F$2)</f>
        <v>18</v>
      </c>
      <c r="G51" s="23">
        <f>SUMIFS('DATA 07-10-20'!$H$2:$H$1100,'DATA 07-10-20'!$D$2:$D$1100,IES!$D51,'DATA 07-10-20'!$F$2:$F$1100,IES!$G$1,'DATA 07-10-20'!$G$2:$G$1100,IES!G$2)</f>
        <v>5</v>
      </c>
      <c r="H51" s="23">
        <f>SUMIFS('DATA 07-10-20'!$H$2:$H$1100,'DATA 07-10-20'!$D$2:$D$1100,IES!$D51,'DATA 07-10-20'!$F$2:$F$1100,IES!$G$1,'DATA 07-10-20'!$G$2:$G$1100,IES!H$2)</f>
        <v>0</v>
      </c>
      <c r="I51" s="23">
        <f>SUMIFS('DATA 07-10-20'!$H$2:$H$1100,'DATA 07-10-20'!$D$2:$D$1100,IES!$D51,'DATA 07-10-20'!$F$2:$F$1100,IES!$G$1,'DATA 07-10-20'!$G$2:$G$1100,IES!I$2)</f>
        <v>0</v>
      </c>
      <c r="J51" s="23">
        <f>SUMIFS('DATA 07-10-20'!$H$2:$H$1100,'DATA 07-10-20'!$D$2:$D$1100,IES!$D51,'DATA 07-10-20'!$F$2:$F$1100,IES!$J$1,'DATA 07-10-20'!$G$2:$G$1100,IES!J$2)</f>
        <v>2</v>
      </c>
      <c r="K51" s="23">
        <f>SUMIFS('DATA 07-10-20'!$H$2:$H$1100,'DATA 07-10-20'!$D$2:$D$1100,IES!$D51,'DATA 07-10-20'!$F$2:$F$1100,IES!$J$1,'DATA 07-10-20'!$G$2:$G$1100,IES!K$2)</f>
        <v>0</v>
      </c>
      <c r="L51" s="23">
        <f>SUMIFS('DATA 07-10-20'!$H$2:$H$1100,'DATA 07-10-20'!$D$2:$D$1100,IES!$D51,'DATA 07-10-20'!$F$2:$F$1100,IES!$L$1,'DATA 07-10-20'!$G$2:$G$1100,IES!L$2)</f>
        <v>0</v>
      </c>
      <c r="M51" s="23">
        <f>SUMIFS(ESPORTIUS!$L$2:$L$25,ESPORTIUS!$D$2:$D$25,IES!D51,ESPORTIUS!$J$2:$J$25,IES!$M$2)</f>
        <v>0</v>
      </c>
      <c r="N51" s="23">
        <f>SUMIFS(ESPORTIUS!$L$2:$L$25,ESPORTIUS!$D$2:$D$25,IES!D51,ESPORTIUS!$J$2:$J$25,IES!$N$2)</f>
        <v>0</v>
      </c>
      <c r="O51" s="20">
        <f t="shared" si="0"/>
        <v>25</v>
      </c>
      <c r="P51" s="27" t="str">
        <f t="shared" si="1"/>
        <v>A</v>
      </c>
    </row>
    <row r="52" spans="1:16" x14ac:dyDescent="0.3">
      <c r="A52" s="14">
        <v>2020</v>
      </c>
      <c r="B52" s="14" t="s">
        <v>632</v>
      </c>
      <c r="C52" t="s">
        <v>87</v>
      </c>
      <c r="D52" s="14" t="s">
        <v>696</v>
      </c>
      <c r="E52" t="s">
        <v>86</v>
      </c>
      <c r="F52" s="23">
        <f>SUMIFS('DATA 07-10-20'!$H$2:$H$1100,'DATA 07-10-20'!$D$2:$D$1100,IES!$D52,'DATA 07-10-20'!$F$2:$F$1100,IES!$F$1,'DATA 07-10-20'!$G$2:$G$1100,IES!F$2)</f>
        <v>13</v>
      </c>
      <c r="G52" s="23">
        <f>SUMIFS('DATA 07-10-20'!$H$2:$H$1100,'DATA 07-10-20'!$D$2:$D$1100,IES!$D52,'DATA 07-10-20'!$F$2:$F$1100,IES!$G$1,'DATA 07-10-20'!$G$2:$G$1100,IES!G$2)</f>
        <v>2</v>
      </c>
      <c r="H52" s="23">
        <f>SUMIFS('DATA 07-10-20'!$H$2:$H$1100,'DATA 07-10-20'!$D$2:$D$1100,IES!$D52,'DATA 07-10-20'!$F$2:$F$1100,IES!$G$1,'DATA 07-10-20'!$G$2:$G$1100,IES!H$2)</f>
        <v>0</v>
      </c>
      <c r="I52" s="23">
        <f>SUMIFS('DATA 07-10-20'!$H$2:$H$1100,'DATA 07-10-20'!$D$2:$D$1100,IES!$D52,'DATA 07-10-20'!$F$2:$F$1100,IES!$G$1,'DATA 07-10-20'!$G$2:$G$1100,IES!I$2)</f>
        <v>0</v>
      </c>
      <c r="J52" s="23">
        <f>SUMIFS('DATA 07-10-20'!$H$2:$H$1100,'DATA 07-10-20'!$D$2:$D$1100,IES!$D52,'DATA 07-10-20'!$F$2:$F$1100,IES!$J$1,'DATA 07-10-20'!$G$2:$G$1100,IES!J$2)</f>
        <v>3</v>
      </c>
      <c r="K52" s="23">
        <f>SUMIFS('DATA 07-10-20'!$H$2:$H$1100,'DATA 07-10-20'!$D$2:$D$1100,IES!$D52,'DATA 07-10-20'!$F$2:$F$1100,IES!$J$1,'DATA 07-10-20'!$G$2:$G$1100,IES!K$2)</f>
        <v>0</v>
      </c>
      <c r="L52" s="23">
        <f>SUMIFS('DATA 07-10-20'!$H$2:$H$1100,'DATA 07-10-20'!$D$2:$D$1100,IES!$D52,'DATA 07-10-20'!$F$2:$F$1100,IES!$L$1,'DATA 07-10-20'!$G$2:$G$1100,IES!L$2)</f>
        <v>0</v>
      </c>
      <c r="M52" s="23">
        <f>SUMIFS(ESPORTIUS!$L$2:$L$25,ESPORTIUS!$D$2:$D$25,IES!D52,ESPORTIUS!$J$2:$J$25,IES!$M$2)</f>
        <v>0</v>
      </c>
      <c r="N52" s="23">
        <f>SUMIFS(ESPORTIUS!$L$2:$L$25,ESPORTIUS!$D$2:$D$25,IES!D52,ESPORTIUS!$J$2:$J$25,IES!$N$2)</f>
        <v>0</v>
      </c>
      <c r="O52" s="20">
        <f t="shared" si="0"/>
        <v>18</v>
      </c>
      <c r="P52" s="27" t="str">
        <f t="shared" si="1"/>
        <v>B</v>
      </c>
    </row>
    <row r="53" spans="1:16" x14ac:dyDescent="0.3">
      <c r="A53" s="14">
        <v>2020</v>
      </c>
      <c r="B53" s="14" t="s">
        <v>632</v>
      </c>
      <c r="C53" t="s">
        <v>88</v>
      </c>
      <c r="D53" s="14" t="s">
        <v>697</v>
      </c>
      <c r="E53" t="s">
        <v>698</v>
      </c>
      <c r="F53" s="23">
        <f>SUMIFS('DATA 07-10-20'!$H$2:$H$1100,'DATA 07-10-20'!$D$2:$D$1100,IES!$D53,'DATA 07-10-20'!$F$2:$F$1100,IES!$F$1,'DATA 07-10-20'!$G$2:$G$1100,IES!F$2)</f>
        <v>17</v>
      </c>
      <c r="G53" s="23">
        <f>SUMIFS('DATA 07-10-20'!$H$2:$H$1100,'DATA 07-10-20'!$D$2:$D$1100,IES!$D53,'DATA 07-10-20'!$F$2:$F$1100,IES!$G$1,'DATA 07-10-20'!$G$2:$G$1100,IES!G$2)</f>
        <v>4</v>
      </c>
      <c r="H53" s="23">
        <f>SUMIFS('DATA 07-10-20'!$H$2:$H$1100,'DATA 07-10-20'!$D$2:$D$1100,IES!$D53,'DATA 07-10-20'!$F$2:$F$1100,IES!$G$1,'DATA 07-10-20'!$G$2:$G$1100,IES!H$2)</f>
        <v>0</v>
      </c>
      <c r="I53" s="23">
        <f>SUMIFS('DATA 07-10-20'!$H$2:$H$1100,'DATA 07-10-20'!$D$2:$D$1100,IES!$D53,'DATA 07-10-20'!$F$2:$F$1100,IES!$G$1,'DATA 07-10-20'!$G$2:$G$1100,IES!I$2)</f>
        <v>0</v>
      </c>
      <c r="J53" s="23">
        <f>SUMIFS('DATA 07-10-20'!$H$2:$H$1100,'DATA 07-10-20'!$D$2:$D$1100,IES!$D53,'DATA 07-10-20'!$F$2:$F$1100,IES!$J$1,'DATA 07-10-20'!$G$2:$G$1100,IES!J$2)</f>
        <v>0</v>
      </c>
      <c r="K53" s="23">
        <f>SUMIFS('DATA 07-10-20'!$H$2:$H$1100,'DATA 07-10-20'!$D$2:$D$1100,IES!$D53,'DATA 07-10-20'!$F$2:$F$1100,IES!$J$1,'DATA 07-10-20'!$G$2:$G$1100,IES!K$2)</f>
        <v>0</v>
      </c>
      <c r="L53" s="23">
        <f>SUMIFS('DATA 07-10-20'!$H$2:$H$1100,'DATA 07-10-20'!$D$2:$D$1100,IES!$D53,'DATA 07-10-20'!$F$2:$F$1100,IES!$L$1,'DATA 07-10-20'!$G$2:$G$1100,IES!L$2)</f>
        <v>0</v>
      </c>
      <c r="M53" s="23">
        <f>SUMIFS(ESPORTIUS!$L$2:$L$25,ESPORTIUS!$D$2:$D$25,IES!D53,ESPORTIUS!$J$2:$J$25,IES!$M$2)</f>
        <v>0</v>
      </c>
      <c r="N53" s="23">
        <f>SUMIFS(ESPORTIUS!$L$2:$L$25,ESPORTIUS!$D$2:$D$25,IES!D53,ESPORTIUS!$J$2:$J$25,IES!$N$2)</f>
        <v>0</v>
      </c>
      <c r="O53" s="20">
        <f t="shared" si="0"/>
        <v>21</v>
      </c>
      <c r="P53" s="27" t="str">
        <f t="shared" si="1"/>
        <v>B</v>
      </c>
    </row>
    <row r="54" spans="1:16" x14ac:dyDescent="0.3">
      <c r="A54" s="14">
        <v>2020</v>
      </c>
      <c r="B54" s="14" t="s">
        <v>632</v>
      </c>
      <c r="C54" t="s">
        <v>89</v>
      </c>
      <c r="D54" s="14" t="s">
        <v>699</v>
      </c>
      <c r="E54" t="s">
        <v>90</v>
      </c>
      <c r="F54" s="23">
        <f>SUMIFS('DATA 07-10-20'!$H$2:$H$1100,'DATA 07-10-20'!$D$2:$D$1100,IES!$D54,'DATA 07-10-20'!$F$2:$F$1100,IES!$F$1,'DATA 07-10-20'!$G$2:$G$1100,IES!F$2)</f>
        <v>11</v>
      </c>
      <c r="G54" s="23">
        <f>SUMIFS('DATA 07-10-20'!$H$2:$H$1100,'DATA 07-10-20'!$D$2:$D$1100,IES!$D54,'DATA 07-10-20'!$F$2:$F$1100,IES!$G$1,'DATA 07-10-20'!$G$2:$G$1100,IES!G$2)</f>
        <v>4</v>
      </c>
      <c r="H54" s="23">
        <f>SUMIFS('DATA 07-10-20'!$H$2:$H$1100,'DATA 07-10-20'!$D$2:$D$1100,IES!$D54,'DATA 07-10-20'!$F$2:$F$1100,IES!$G$1,'DATA 07-10-20'!$G$2:$G$1100,IES!H$2)</f>
        <v>0</v>
      </c>
      <c r="I54" s="23">
        <f>SUMIFS('DATA 07-10-20'!$H$2:$H$1100,'DATA 07-10-20'!$D$2:$D$1100,IES!$D54,'DATA 07-10-20'!$F$2:$F$1100,IES!$G$1,'DATA 07-10-20'!$G$2:$G$1100,IES!I$2)</f>
        <v>0</v>
      </c>
      <c r="J54" s="23">
        <f>SUMIFS('DATA 07-10-20'!$H$2:$H$1100,'DATA 07-10-20'!$D$2:$D$1100,IES!$D54,'DATA 07-10-20'!$F$2:$F$1100,IES!$J$1,'DATA 07-10-20'!$G$2:$G$1100,IES!J$2)</f>
        <v>5</v>
      </c>
      <c r="K54" s="23">
        <f>SUMIFS('DATA 07-10-20'!$H$2:$H$1100,'DATA 07-10-20'!$D$2:$D$1100,IES!$D54,'DATA 07-10-20'!$F$2:$F$1100,IES!$J$1,'DATA 07-10-20'!$G$2:$G$1100,IES!K$2)</f>
        <v>0</v>
      </c>
      <c r="L54" s="23">
        <f>SUMIFS('DATA 07-10-20'!$H$2:$H$1100,'DATA 07-10-20'!$D$2:$D$1100,IES!$D54,'DATA 07-10-20'!$F$2:$F$1100,IES!$L$1,'DATA 07-10-20'!$G$2:$G$1100,IES!L$2)</f>
        <v>0</v>
      </c>
      <c r="M54" s="23">
        <f>SUMIFS(ESPORTIUS!$L$2:$L$25,ESPORTIUS!$D$2:$D$25,IES!D54,ESPORTIUS!$J$2:$J$25,IES!$M$2)</f>
        <v>0</v>
      </c>
      <c r="N54" s="23">
        <f>SUMIFS(ESPORTIUS!$L$2:$L$25,ESPORTIUS!$D$2:$D$25,IES!D54,ESPORTIUS!$J$2:$J$25,IES!$N$2)</f>
        <v>0</v>
      </c>
      <c r="O54" s="20">
        <f t="shared" si="0"/>
        <v>20</v>
      </c>
      <c r="P54" s="27" t="str">
        <f t="shared" si="1"/>
        <v>B</v>
      </c>
    </row>
    <row r="55" spans="1:16" x14ac:dyDescent="0.3">
      <c r="A55" s="14">
        <v>2020</v>
      </c>
      <c r="B55" s="14" t="s">
        <v>632</v>
      </c>
      <c r="C55" t="s">
        <v>92</v>
      </c>
      <c r="D55" s="14" t="s">
        <v>700</v>
      </c>
      <c r="E55" t="s">
        <v>93</v>
      </c>
      <c r="F55" s="23">
        <f>SUMIFS('DATA 07-10-20'!$H$2:$H$1100,'DATA 07-10-20'!$D$2:$D$1100,IES!$D55,'DATA 07-10-20'!$F$2:$F$1100,IES!$F$1,'DATA 07-10-20'!$G$2:$G$1100,IES!F$2)</f>
        <v>17</v>
      </c>
      <c r="G55" s="23">
        <f>SUMIFS('DATA 07-10-20'!$H$2:$H$1100,'DATA 07-10-20'!$D$2:$D$1100,IES!$D55,'DATA 07-10-20'!$F$2:$F$1100,IES!$G$1,'DATA 07-10-20'!$G$2:$G$1100,IES!G$2)</f>
        <v>4</v>
      </c>
      <c r="H55" s="23">
        <f>SUMIFS('DATA 07-10-20'!$H$2:$H$1100,'DATA 07-10-20'!$D$2:$D$1100,IES!$D55,'DATA 07-10-20'!$F$2:$F$1100,IES!$G$1,'DATA 07-10-20'!$G$2:$G$1100,IES!H$2)</f>
        <v>0</v>
      </c>
      <c r="I55" s="23">
        <f>SUMIFS('DATA 07-10-20'!$H$2:$H$1100,'DATA 07-10-20'!$D$2:$D$1100,IES!$D55,'DATA 07-10-20'!$F$2:$F$1100,IES!$G$1,'DATA 07-10-20'!$G$2:$G$1100,IES!I$2)</f>
        <v>0</v>
      </c>
      <c r="J55" s="23">
        <f>SUMIFS('DATA 07-10-20'!$H$2:$H$1100,'DATA 07-10-20'!$D$2:$D$1100,IES!$D55,'DATA 07-10-20'!$F$2:$F$1100,IES!$J$1,'DATA 07-10-20'!$G$2:$G$1100,IES!J$2)</f>
        <v>0</v>
      </c>
      <c r="K55" s="23">
        <f>SUMIFS('DATA 07-10-20'!$H$2:$H$1100,'DATA 07-10-20'!$D$2:$D$1100,IES!$D55,'DATA 07-10-20'!$F$2:$F$1100,IES!$J$1,'DATA 07-10-20'!$G$2:$G$1100,IES!K$2)</f>
        <v>0</v>
      </c>
      <c r="L55" s="23">
        <f>SUMIFS('DATA 07-10-20'!$H$2:$H$1100,'DATA 07-10-20'!$D$2:$D$1100,IES!$D55,'DATA 07-10-20'!$F$2:$F$1100,IES!$L$1,'DATA 07-10-20'!$G$2:$G$1100,IES!L$2)</f>
        <v>0</v>
      </c>
      <c r="M55" s="23">
        <f>SUMIFS(ESPORTIUS!$L$2:$L$25,ESPORTIUS!$D$2:$D$25,IES!D55,ESPORTIUS!$J$2:$J$25,IES!$M$2)</f>
        <v>0</v>
      </c>
      <c r="N55" s="23">
        <f>SUMIFS(ESPORTIUS!$L$2:$L$25,ESPORTIUS!$D$2:$D$25,IES!D55,ESPORTIUS!$J$2:$J$25,IES!$N$2)</f>
        <v>0</v>
      </c>
      <c r="O55" s="20">
        <f t="shared" si="0"/>
        <v>21</v>
      </c>
      <c r="P55" s="27" t="str">
        <f t="shared" si="1"/>
        <v>B</v>
      </c>
    </row>
    <row r="56" spans="1:16" x14ac:dyDescent="0.3">
      <c r="A56" s="14">
        <v>2020</v>
      </c>
      <c r="B56" s="14" t="s">
        <v>632</v>
      </c>
      <c r="C56" t="s">
        <v>94</v>
      </c>
      <c r="D56" s="14" t="s">
        <v>701</v>
      </c>
      <c r="E56" t="s">
        <v>95</v>
      </c>
      <c r="F56" s="23">
        <f>SUMIFS('DATA 07-10-20'!$H$2:$H$1100,'DATA 07-10-20'!$D$2:$D$1100,IES!$D56,'DATA 07-10-20'!$F$2:$F$1100,IES!$F$1,'DATA 07-10-20'!$G$2:$G$1100,IES!F$2)</f>
        <v>26</v>
      </c>
      <c r="G56" s="23">
        <f>SUMIFS('DATA 07-10-20'!$H$2:$H$1100,'DATA 07-10-20'!$D$2:$D$1100,IES!$D56,'DATA 07-10-20'!$F$2:$F$1100,IES!$G$1,'DATA 07-10-20'!$G$2:$G$1100,IES!G$2)</f>
        <v>5</v>
      </c>
      <c r="H56" s="23">
        <f>SUMIFS('DATA 07-10-20'!$H$2:$H$1100,'DATA 07-10-20'!$D$2:$D$1100,IES!$D56,'DATA 07-10-20'!$F$2:$F$1100,IES!$G$1,'DATA 07-10-20'!$G$2:$G$1100,IES!H$2)</f>
        <v>0</v>
      </c>
      <c r="I56" s="23">
        <f>SUMIFS('DATA 07-10-20'!$H$2:$H$1100,'DATA 07-10-20'!$D$2:$D$1100,IES!$D56,'DATA 07-10-20'!$F$2:$F$1100,IES!$G$1,'DATA 07-10-20'!$G$2:$G$1100,IES!I$2)</f>
        <v>0</v>
      </c>
      <c r="J56" s="23">
        <f>SUMIFS('DATA 07-10-20'!$H$2:$H$1100,'DATA 07-10-20'!$D$2:$D$1100,IES!$D56,'DATA 07-10-20'!$F$2:$F$1100,IES!$J$1,'DATA 07-10-20'!$G$2:$G$1100,IES!J$2)</f>
        <v>10</v>
      </c>
      <c r="K56" s="23">
        <f>SUMIFS('DATA 07-10-20'!$H$2:$H$1100,'DATA 07-10-20'!$D$2:$D$1100,IES!$D56,'DATA 07-10-20'!$F$2:$F$1100,IES!$J$1,'DATA 07-10-20'!$G$2:$G$1100,IES!K$2)</f>
        <v>0</v>
      </c>
      <c r="L56" s="23">
        <f>SUMIFS('DATA 07-10-20'!$H$2:$H$1100,'DATA 07-10-20'!$D$2:$D$1100,IES!$D56,'DATA 07-10-20'!$F$2:$F$1100,IES!$L$1,'DATA 07-10-20'!$G$2:$G$1100,IES!L$2)</f>
        <v>0</v>
      </c>
      <c r="M56" s="23">
        <f>SUMIFS(ESPORTIUS!$L$2:$L$25,ESPORTIUS!$D$2:$D$25,IES!D56,ESPORTIUS!$J$2:$J$25,IES!$M$2)</f>
        <v>0</v>
      </c>
      <c r="N56" s="23">
        <f>SUMIFS(ESPORTIUS!$L$2:$L$25,ESPORTIUS!$D$2:$D$25,IES!D56,ESPORTIUS!$J$2:$J$25,IES!$N$2)</f>
        <v>0</v>
      </c>
      <c r="O56" s="20">
        <f t="shared" si="0"/>
        <v>41</v>
      </c>
      <c r="P56" s="27" t="str">
        <f t="shared" si="1"/>
        <v>A</v>
      </c>
    </row>
    <row r="57" spans="1:16" x14ac:dyDescent="0.3">
      <c r="A57" s="14">
        <v>2020</v>
      </c>
      <c r="B57" s="14" t="s">
        <v>632</v>
      </c>
      <c r="C57" t="s">
        <v>94</v>
      </c>
      <c r="D57" s="14" t="s">
        <v>702</v>
      </c>
      <c r="E57" t="s">
        <v>96</v>
      </c>
      <c r="F57" s="23">
        <f>SUMIFS('DATA 07-10-20'!$H$2:$H$1100,'DATA 07-10-20'!$D$2:$D$1100,IES!$D57,'DATA 07-10-20'!$F$2:$F$1100,IES!$F$1,'DATA 07-10-20'!$G$2:$G$1100,IES!F$2)</f>
        <v>20</v>
      </c>
      <c r="G57" s="23">
        <f>SUMIFS('DATA 07-10-20'!$H$2:$H$1100,'DATA 07-10-20'!$D$2:$D$1100,IES!$D57,'DATA 07-10-20'!$F$2:$F$1100,IES!$G$1,'DATA 07-10-20'!$G$2:$G$1100,IES!G$2)</f>
        <v>6</v>
      </c>
      <c r="H57" s="23">
        <f>SUMIFS('DATA 07-10-20'!$H$2:$H$1100,'DATA 07-10-20'!$D$2:$D$1100,IES!$D57,'DATA 07-10-20'!$F$2:$F$1100,IES!$G$1,'DATA 07-10-20'!$G$2:$G$1100,IES!H$2)</f>
        <v>0</v>
      </c>
      <c r="I57" s="23">
        <f>SUMIFS('DATA 07-10-20'!$H$2:$H$1100,'DATA 07-10-20'!$D$2:$D$1100,IES!$D57,'DATA 07-10-20'!$F$2:$F$1100,IES!$G$1,'DATA 07-10-20'!$G$2:$G$1100,IES!I$2)</f>
        <v>0</v>
      </c>
      <c r="J57" s="23">
        <f>SUMIFS('DATA 07-10-20'!$H$2:$H$1100,'DATA 07-10-20'!$D$2:$D$1100,IES!$D57,'DATA 07-10-20'!$F$2:$F$1100,IES!$J$1,'DATA 07-10-20'!$G$2:$G$1100,IES!J$2)</f>
        <v>8</v>
      </c>
      <c r="K57" s="23">
        <f>SUMIFS('DATA 07-10-20'!$H$2:$H$1100,'DATA 07-10-20'!$D$2:$D$1100,IES!$D57,'DATA 07-10-20'!$F$2:$F$1100,IES!$J$1,'DATA 07-10-20'!$G$2:$G$1100,IES!K$2)</f>
        <v>0</v>
      </c>
      <c r="L57" s="23">
        <f>SUMIFS('DATA 07-10-20'!$H$2:$H$1100,'DATA 07-10-20'!$D$2:$D$1100,IES!$D57,'DATA 07-10-20'!$F$2:$F$1100,IES!$L$1,'DATA 07-10-20'!$G$2:$G$1100,IES!L$2)</f>
        <v>0</v>
      </c>
      <c r="M57" s="23">
        <f>SUMIFS(ESPORTIUS!$L$2:$L$25,ESPORTIUS!$D$2:$D$25,IES!D57,ESPORTIUS!$J$2:$J$25,IES!$M$2)</f>
        <v>0</v>
      </c>
      <c r="N57" s="23">
        <f>SUMIFS(ESPORTIUS!$L$2:$L$25,ESPORTIUS!$D$2:$D$25,IES!D57,ESPORTIUS!$J$2:$J$25,IES!$N$2)</f>
        <v>0</v>
      </c>
      <c r="O57" s="20">
        <f t="shared" si="0"/>
        <v>34</v>
      </c>
      <c r="P57" s="27" t="str">
        <f t="shared" si="1"/>
        <v>A</v>
      </c>
    </row>
    <row r="58" spans="1:16" x14ac:dyDescent="0.3">
      <c r="A58" s="14">
        <v>2020</v>
      </c>
      <c r="B58" s="14" t="s">
        <v>632</v>
      </c>
      <c r="C58" t="s">
        <v>99</v>
      </c>
      <c r="D58" s="14" t="s">
        <v>704</v>
      </c>
      <c r="E58" t="s">
        <v>100</v>
      </c>
      <c r="F58" s="23">
        <f>SUMIFS('DATA 07-10-20'!$H$2:$H$1100,'DATA 07-10-20'!$D$2:$D$1100,IES!$D58,'DATA 07-10-20'!$F$2:$F$1100,IES!$F$1,'DATA 07-10-20'!$G$2:$G$1100,IES!F$2)</f>
        <v>15</v>
      </c>
      <c r="G58" s="23">
        <f>SUMIFS('DATA 07-10-20'!$H$2:$H$1100,'DATA 07-10-20'!$D$2:$D$1100,IES!$D58,'DATA 07-10-20'!$F$2:$F$1100,IES!$G$1,'DATA 07-10-20'!$G$2:$G$1100,IES!G$2)</f>
        <v>10</v>
      </c>
      <c r="H58" s="23">
        <f>SUMIFS('DATA 07-10-20'!$H$2:$H$1100,'DATA 07-10-20'!$D$2:$D$1100,IES!$D58,'DATA 07-10-20'!$F$2:$F$1100,IES!$G$1,'DATA 07-10-20'!$G$2:$G$1100,IES!H$2)</f>
        <v>3</v>
      </c>
      <c r="I58" s="23">
        <f>SUMIFS('DATA 07-10-20'!$H$2:$H$1100,'DATA 07-10-20'!$D$2:$D$1100,IES!$D58,'DATA 07-10-20'!$F$2:$F$1100,IES!$G$1,'DATA 07-10-20'!$G$2:$G$1100,IES!I$2)</f>
        <v>0</v>
      </c>
      <c r="J58" s="23">
        <f>SUMIFS('DATA 07-10-20'!$H$2:$H$1100,'DATA 07-10-20'!$D$2:$D$1100,IES!$D58,'DATA 07-10-20'!$F$2:$F$1100,IES!$J$1,'DATA 07-10-20'!$G$2:$G$1100,IES!J$2)</f>
        <v>14</v>
      </c>
      <c r="K58" s="23">
        <f>SUMIFS('DATA 07-10-20'!$H$2:$H$1100,'DATA 07-10-20'!$D$2:$D$1100,IES!$D58,'DATA 07-10-20'!$F$2:$F$1100,IES!$J$1,'DATA 07-10-20'!$G$2:$G$1100,IES!K$2)</f>
        <v>0</v>
      </c>
      <c r="L58" s="23">
        <f>SUMIFS('DATA 07-10-20'!$H$2:$H$1100,'DATA 07-10-20'!$D$2:$D$1100,IES!$D58,'DATA 07-10-20'!$F$2:$F$1100,IES!$L$1,'DATA 07-10-20'!$G$2:$G$1100,IES!L$2)</f>
        <v>0</v>
      </c>
      <c r="M58" s="23">
        <f>SUMIFS(ESPORTIUS!$L$2:$L$25,ESPORTIUS!$D$2:$D$25,IES!D58,ESPORTIUS!$J$2:$J$25,IES!$M$2)</f>
        <v>2</v>
      </c>
      <c r="N58" s="23">
        <f>SUMIFS(ESPORTIUS!$L$2:$L$25,ESPORTIUS!$D$2:$D$25,IES!D58,ESPORTIUS!$J$2:$J$25,IES!$N$2)</f>
        <v>0</v>
      </c>
      <c r="O58" s="20">
        <f t="shared" si="0"/>
        <v>44</v>
      </c>
      <c r="P58" s="27" t="str">
        <f t="shared" si="1"/>
        <v>A</v>
      </c>
    </row>
    <row r="59" spans="1:16" x14ac:dyDescent="0.3">
      <c r="A59" s="14">
        <v>2020</v>
      </c>
      <c r="B59" s="14" t="s">
        <v>632</v>
      </c>
      <c r="C59" t="s">
        <v>99</v>
      </c>
      <c r="D59" s="14" t="s">
        <v>705</v>
      </c>
      <c r="E59" t="s">
        <v>101</v>
      </c>
      <c r="F59" s="23">
        <f>SUMIFS('DATA 07-10-20'!$H$2:$H$1100,'DATA 07-10-20'!$D$2:$D$1100,IES!$D59,'DATA 07-10-20'!$F$2:$F$1100,IES!$F$1,'DATA 07-10-20'!$G$2:$G$1100,IES!F$2)</f>
        <v>11</v>
      </c>
      <c r="G59" s="23">
        <f>SUMIFS('DATA 07-10-20'!$H$2:$H$1100,'DATA 07-10-20'!$D$2:$D$1100,IES!$D59,'DATA 07-10-20'!$F$2:$F$1100,IES!$G$1,'DATA 07-10-20'!$G$2:$G$1100,IES!G$2)</f>
        <v>4</v>
      </c>
      <c r="H59" s="23">
        <f>SUMIFS('DATA 07-10-20'!$H$2:$H$1100,'DATA 07-10-20'!$D$2:$D$1100,IES!$D59,'DATA 07-10-20'!$F$2:$F$1100,IES!$G$1,'DATA 07-10-20'!$G$2:$G$1100,IES!H$2)</f>
        <v>0</v>
      </c>
      <c r="I59" s="23">
        <f>SUMIFS('DATA 07-10-20'!$H$2:$H$1100,'DATA 07-10-20'!$D$2:$D$1100,IES!$D59,'DATA 07-10-20'!$F$2:$F$1100,IES!$G$1,'DATA 07-10-20'!$G$2:$G$1100,IES!I$2)</f>
        <v>0</v>
      </c>
      <c r="J59" s="23">
        <f>SUMIFS('DATA 07-10-20'!$H$2:$H$1100,'DATA 07-10-20'!$D$2:$D$1100,IES!$D59,'DATA 07-10-20'!$F$2:$F$1100,IES!$J$1,'DATA 07-10-20'!$G$2:$G$1100,IES!J$2)</f>
        <v>24</v>
      </c>
      <c r="K59" s="23">
        <f>SUMIFS('DATA 07-10-20'!$H$2:$H$1100,'DATA 07-10-20'!$D$2:$D$1100,IES!$D59,'DATA 07-10-20'!$F$2:$F$1100,IES!$J$1,'DATA 07-10-20'!$G$2:$G$1100,IES!K$2)</f>
        <v>9</v>
      </c>
      <c r="L59" s="23">
        <f>SUMIFS('DATA 07-10-20'!$H$2:$H$1100,'DATA 07-10-20'!$D$2:$D$1100,IES!$D59,'DATA 07-10-20'!$F$2:$F$1100,IES!$L$1,'DATA 07-10-20'!$G$2:$G$1100,IES!L$2)</f>
        <v>0</v>
      </c>
      <c r="M59" s="23">
        <f>SUMIFS(ESPORTIUS!$L$2:$L$25,ESPORTIUS!$D$2:$D$25,IES!D59,ESPORTIUS!$J$2:$J$25,IES!$M$2)</f>
        <v>0</v>
      </c>
      <c r="N59" s="23">
        <f>SUMIFS(ESPORTIUS!$L$2:$L$25,ESPORTIUS!$D$2:$D$25,IES!D59,ESPORTIUS!$J$2:$J$25,IES!$N$2)</f>
        <v>0</v>
      </c>
      <c r="O59" s="20">
        <f t="shared" si="0"/>
        <v>48</v>
      </c>
      <c r="P59" s="27" t="str">
        <f t="shared" si="1"/>
        <v>A</v>
      </c>
    </row>
    <row r="60" spans="1:16" x14ac:dyDescent="0.3">
      <c r="A60" s="14">
        <v>2020</v>
      </c>
      <c r="B60" s="14" t="s">
        <v>632</v>
      </c>
      <c r="C60" t="s">
        <v>99</v>
      </c>
      <c r="D60" s="14" t="s">
        <v>708</v>
      </c>
      <c r="E60" t="s">
        <v>104</v>
      </c>
      <c r="F60" s="23">
        <f>SUMIFS('DATA 07-10-20'!$H$2:$H$1100,'DATA 07-10-20'!$D$2:$D$1100,IES!$D60,'DATA 07-10-20'!$F$2:$F$1100,IES!$F$1,'DATA 07-10-20'!$G$2:$G$1100,IES!F$2)</f>
        <v>13</v>
      </c>
      <c r="G60" s="23">
        <f>SUMIFS('DATA 07-10-20'!$H$2:$H$1100,'DATA 07-10-20'!$D$2:$D$1100,IES!$D60,'DATA 07-10-20'!$F$2:$F$1100,IES!$G$1,'DATA 07-10-20'!$G$2:$G$1100,IES!G$2)</f>
        <v>8</v>
      </c>
      <c r="H60" s="23">
        <f>SUMIFS('DATA 07-10-20'!$H$2:$H$1100,'DATA 07-10-20'!$D$2:$D$1100,IES!$D60,'DATA 07-10-20'!$F$2:$F$1100,IES!$G$1,'DATA 07-10-20'!$G$2:$G$1100,IES!H$2)</f>
        <v>0</v>
      </c>
      <c r="I60" s="23">
        <f>SUMIFS('DATA 07-10-20'!$H$2:$H$1100,'DATA 07-10-20'!$D$2:$D$1100,IES!$D60,'DATA 07-10-20'!$F$2:$F$1100,IES!$G$1,'DATA 07-10-20'!$G$2:$G$1100,IES!I$2)</f>
        <v>0</v>
      </c>
      <c r="J60" s="23">
        <f>SUMIFS('DATA 07-10-20'!$H$2:$H$1100,'DATA 07-10-20'!$D$2:$D$1100,IES!$D60,'DATA 07-10-20'!$F$2:$F$1100,IES!$J$1,'DATA 07-10-20'!$G$2:$G$1100,IES!J$2)</f>
        <v>4</v>
      </c>
      <c r="K60" s="23">
        <f>SUMIFS('DATA 07-10-20'!$H$2:$H$1100,'DATA 07-10-20'!$D$2:$D$1100,IES!$D60,'DATA 07-10-20'!$F$2:$F$1100,IES!$J$1,'DATA 07-10-20'!$G$2:$G$1100,IES!K$2)</f>
        <v>0</v>
      </c>
      <c r="L60" s="23">
        <f>SUMIFS('DATA 07-10-20'!$H$2:$H$1100,'DATA 07-10-20'!$D$2:$D$1100,IES!$D60,'DATA 07-10-20'!$F$2:$F$1100,IES!$L$1,'DATA 07-10-20'!$G$2:$G$1100,IES!L$2)</f>
        <v>0</v>
      </c>
      <c r="M60" s="23">
        <f>SUMIFS(ESPORTIUS!$L$2:$L$25,ESPORTIUS!$D$2:$D$25,IES!D60,ESPORTIUS!$J$2:$J$25,IES!$M$2)</f>
        <v>0</v>
      </c>
      <c r="N60" s="23">
        <f>SUMIFS(ESPORTIUS!$L$2:$L$25,ESPORTIUS!$D$2:$D$25,IES!D60,ESPORTIUS!$J$2:$J$25,IES!$N$2)</f>
        <v>0</v>
      </c>
      <c r="O60" s="20">
        <f t="shared" si="0"/>
        <v>25</v>
      </c>
      <c r="P60" s="27" t="str">
        <f t="shared" si="1"/>
        <v>A</v>
      </c>
    </row>
    <row r="61" spans="1:16" x14ac:dyDescent="0.3">
      <c r="A61" s="14">
        <v>2020</v>
      </c>
      <c r="B61" s="14" t="s">
        <v>632</v>
      </c>
      <c r="C61" t="s">
        <v>105</v>
      </c>
      <c r="D61" s="14" t="s">
        <v>703</v>
      </c>
      <c r="E61" t="s">
        <v>106</v>
      </c>
      <c r="F61" s="23">
        <f>SUMIFS('DATA 07-10-20'!$H$2:$H$1100,'DATA 07-10-20'!$D$2:$D$1100,IES!$D61,'DATA 07-10-20'!$F$2:$F$1100,IES!$F$1,'DATA 07-10-20'!$G$2:$G$1100,IES!F$2)</f>
        <v>13</v>
      </c>
      <c r="G61" s="23">
        <f>SUMIFS('DATA 07-10-20'!$H$2:$H$1100,'DATA 07-10-20'!$D$2:$D$1100,IES!$D61,'DATA 07-10-20'!$F$2:$F$1100,IES!$G$1,'DATA 07-10-20'!$G$2:$G$1100,IES!G$2)</f>
        <v>4</v>
      </c>
      <c r="H61" s="23">
        <f>SUMIFS('DATA 07-10-20'!$H$2:$H$1100,'DATA 07-10-20'!$D$2:$D$1100,IES!$D61,'DATA 07-10-20'!$F$2:$F$1100,IES!$G$1,'DATA 07-10-20'!$G$2:$G$1100,IES!H$2)</f>
        <v>0</v>
      </c>
      <c r="I61" s="23">
        <f>SUMIFS('DATA 07-10-20'!$H$2:$H$1100,'DATA 07-10-20'!$D$2:$D$1100,IES!$D61,'DATA 07-10-20'!$F$2:$F$1100,IES!$G$1,'DATA 07-10-20'!$G$2:$G$1100,IES!I$2)</f>
        <v>0</v>
      </c>
      <c r="J61" s="23">
        <f>SUMIFS('DATA 07-10-20'!$H$2:$H$1100,'DATA 07-10-20'!$D$2:$D$1100,IES!$D61,'DATA 07-10-20'!$F$2:$F$1100,IES!$J$1,'DATA 07-10-20'!$G$2:$G$1100,IES!J$2)</f>
        <v>2</v>
      </c>
      <c r="K61" s="23">
        <f>SUMIFS('DATA 07-10-20'!$H$2:$H$1100,'DATA 07-10-20'!$D$2:$D$1100,IES!$D61,'DATA 07-10-20'!$F$2:$F$1100,IES!$J$1,'DATA 07-10-20'!$G$2:$G$1100,IES!K$2)</f>
        <v>0</v>
      </c>
      <c r="L61" s="23">
        <f>SUMIFS('DATA 07-10-20'!$H$2:$H$1100,'DATA 07-10-20'!$D$2:$D$1100,IES!$D61,'DATA 07-10-20'!$F$2:$F$1100,IES!$L$1,'DATA 07-10-20'!$G$2:$G$1100,IES!L$2)</f>
        <v>0</v>
      </c>
      <c r="M61" s="23">
        <f>SUMIFS(ESPORTIUS!$L$2:$L$25,ESPORTIUS!$D$2:$D$25,IES!D61,ESPORTIUS!$J$2:$J$25,IES!$M$2)</f>
        <v>0</v>
      </c>
      <c r="N61" s="23">
        <f>SUMIFS(ESPORTIUS!$L$2:$L$25,ESPORTIUS!$D$2:$D$25,IES!D61,ESPORTIUS!$J$2:$J$25,IES!$N$2)</f>
        <v>0</v>
      </c>
      <c r="O61" s="20">
        <f t="shared" si="0"/>
        <v>19</v>
      </c>
      <c r="P61" s="27" t="str">
        <f t="shared" si="1"/>
        <v>B</v>
      </c>
    </row>
    <row r="62" spans="1:16" x14ac:dyDescent="0.3">
      <c r="A62" s="14">
        <v>2020</v>
      </c>
      <c r="B62" s="14" t="s">
        <v>632</v>
      </c>
      <c r="C62" t="s">
        <v>107</v>
      </c>
      <c r="D62" s="14" t="s">
        <v>709</v>
      </c>
      <c r="E62" t="s">
        <v>108</v>
      </c>
      <c r="F62" s="23">
        <f>SUMIFS('DATA 07-10-20'!$H$2:$H$1100,'DATA 07-10-20'!$D$2:$D$1100,IES!$D62,'DATA 07-10-20'!$F$2:$F$1100,IES!$F$1,'DATA 07-10-20'!$G$2:$G$1100,IES!F$2)</f>
        <v>18</v>
      </c>
      <c r="G62" s="23">
        <f>SUMIFS('DATA 07-10-20'!$H$2:$H$1100,'DATA 07-10-20'!$D$2:$D$1100,IES!$D62,'DATA 07-10-20'!$F$2:$F$1100,IES!$G$1,'DATA 07-10-20'!$G$2:$G$1100,IES!G$2)</f>
        <v>6</v>
      </c>
      <c r="H62" s="23">
        <f>SUMIFS('DATA 07-10-20'!$H$2:$H$1100,'DATA 07-10-20'!$D$2:$D$1100,IES!$D62,'DATA 07-10-20'!$F$2:$F$1100,IES!$G$1,'DATA 07-10-20'!$G$2:$G$1100,IES!H$2)</f>
        <v>0</v>
      </c>
      <c r="I62" s="23">
        <f>SUMIFS('DATA 07-10-20'!$H$2:$H$1100,'DATA 07-10-20'!$D$2:$D$1100,IES!$D62,'DATA 07-10-20'!$F$2:$F$1100,IES!$G$1,'DATA 07-10-20'!$G$2:$G$1100,IES!I$2)</f>
        <v>0</v>
      </c>
      <c r="J62" s="23">
        <f>SUMIFS('DATA 07-10-20'!$H$2:$H$1100,'DATA 07-10-20'!$D$2:$D$1100,IES!$D62,'DATA 07-10-20'!$F$2:$F$1100,IES!$J$1,'DATA 07-10-20'!$G$2:$G$1100,IES!J$2)</f>
        <v>12</v>
      </c>
      <c r="K62" s="23">
        <f>SUMIFS('DATA 07-10-20'!$H$2:$H$1100,'DATA 07-10-20'!$D$2:$D$1100,IES!$D62,'DATA 07-10-20'!$F$2:$F$1100,IES!$J$1,'DATA 07-10-20'!$G$2:$G$1100,IES!K$2)</f>
        <v>0</v>
      </c>
      <c r="L62" s="23">
        <f>SUMIFS('DATA 07-10-20'!$H$2:$H$1100,'DATA 07-10-20'!$D$2:$D$1100,IES!$D62,'DATA 07-10-20'!$F$2:$F$1100,IES!$L$1,'DATA 07-10-20'!$G$2:$G$1100,IES!L$2)</f>
        <v>0</v>
      </c>
      <c r="M62" s="23">
        <f>SUMIFS(ESPORTIUS!$L$2:$L$25,ESPORTIUS!$D$2:$D$25,IES!D62,ESPORTIUS!$J$2:$J$25,IES!$M$2)</f>
        <v>0</v>
      </c>
      <c r="N62" s="23">
        <f>SUMIFS(ESPORTIUS!$L$2:$L$25,ESPORTIUS!$D$2:$D$25,IES!D62,ESPORTIUS!$J$2:$J$25,IES!$N$2)</f>
        <v>0</v>
      </c>
      <c r="O62" s="20">
        <f t="shared" si="0"/>
        <v>36</v>
      </c>
      <c r="P62" s="27" t="str">
        <f t="shared" si="1"/>
        <v>A</v>
      </c>
    </row>
    <row r="63" spans="1:16" x14ac:dyDescent="0.3">
      <c r="A63" s="14">
        <v>2020</v>
      </c>
      <c r="B63" s="14" t="s">
        <v>632</v>
      </c>
      <c r="C63" t="s">
        <v>107</v>
      </c>
      <c r="D63" s="14" t="s">
        <v>710</v>
      </c>
      <c r="E63" t="s">
        <v>109</v>
      </c>
      <c r="F63" s="23">
        <f>SUMIFS('DATA 07-10-20'!$H$2:$H$1100,'DATA 07-10-20'!$D$2:$D$1100,IES!$D63,'DATA 07-10-20'!$F$2:$F$1100,IES!$F$1,'DATA 07-10-20'!$G$2:$G$1100,IES!F$2)</f>
        <v>19</v>
      </c>
      <c r="G63" s="23">
        <f>SUMIFS('DATA 07-10-20'!$H$2:$H$1100,'DATA 07-10-20'!$D$2:$D$1100,IES!$D63,'DATA 07-10-20'!$F$2:$F$1100,IES!$G$1,'DATA 07-10-20'!$G$2:$G$1100,IES!G$2)</f>
        <v>5</v>
      </c>
      <c r="H63" s="23">
        <f>SUMIFS('DATA 07-10-20'!$H$2:$H$1100,'DATA 07-10-20'!$D$2:$D$1100,IES!$D63,'DATA 07-10-20'!$F$2:$F$1100,IES!$G$1,'DATA 07-10-20'!$G$2:$G$1100,IES!H$2)</f>
        <v>0</v>
      </c>
      <c r="I63" s="23">
        <f>SUMIFS('DATA 07-10-20'!$H$2:$H$1100,'DATA 07-10-20'!$D$2:$D$1100,IES!$D63,'DATA 07-10-20'!$F$2:$F$1100,IES!$G$1,'DATA 07-10-20'!$G$2:$G$1100,IES!I$2)</f>
        <v>0</v>
      </c>
      <c r="J63" s="23">
        <f>SUMIFS('DATA 07-10-20'!$H$2:$H$1100,'DATA 07-10-20'!$D$2:$D$1100,IES!$D63,'DATA 07-10-20'!$F$2:$F$1100,IES!$J$1,'DATA 07-10-20'!$G$2:$G$1100,IES!J$2)</f>
        <v>19</v>
      </c>
      <c r="K63" s="23">
        <f>SUMIFS('DATA 07-10-20'!$H$2:$H$1100,'DATA 07-10-20'!$D$2:$D$1100,IES!$D63,'DATA 07-10-20'!$F$2:$F$1100,IES!$J$1,'DATA 07-10-20'!$G$2:$G$1100,IES!K$2)</f>
        <v>0</v>
      </c>
      <c r="L63" s="23">
        <f>SUMIFS('DATA 07-10-20'!$H$2:$H$1100,'DATA 07-10-20'!$D$2:$D$1100,IES!$D63,'DATA 07-10-20'!$F$2:$F$1100,IES!$L$1,'DATA 07-10-20'!$G$2:$G$1100,IES!L$2)</f>
        <v>0</v>
      </c>
      <c r="M63" s="23">
        <f>SUMIFS(ESPORTIUS!$L$2:$L$25,ESPORTIUS!$D$2:$D$25,IES!D63,ESPORTIUS!$J$2:$J$25,IES!$M$2)</f>
        <v>0</v>
      </c>
      <c r="N63" s="23">
        <f>SUMIFS(ESPORTIUS!$L$2:$L$25,ESPORTIUS!$D$2:$D$25,IES!D63,ESPORTIUS!$J$2:$J$25,IES!$N$2)</f>
        <v>0</v>
      </c>
      <c r="O63" s="20">
        <f t="shared" si="0"/>
        <v>43</v>
      </c>
      <c r="P63" s="27" t="str">
        <f t="shared" si="1"/>
        <v>A</v>
      </c>
    </row>
    <row r="64" spans="1:16" x14ac:dyDescent="0.3">
      <c r="A64" s="14">
        <v>2020</v>
      </c>
      <c r="B64" s="14" t="s">
        <v>632</v>
      </c>
      <c r="C64" t="s">
        <v>107</v>
      </c>
      <c r="D64" s="14" t="s">
        <v>711</v>
      </c>
      <c r="E64" t="s">
        <v>110</v>
      </c>
      <c r="F64" s="23">
        <f>SUMIFS('DATA 07-10-20'!$H$2:$H$1100,'DATA 07-10-20'!$D$2:$D$1100,IES!$D64,'DATA 07-10-20'!$F$2:$F$1100,IES!$F$1,'DATA 07-10-20'!$G$2:$G$1100,IES!F$2)</f>
        <v>17</v>
      </c>
      <c r="G64" s="23">
        <f>SUMIFS('DATA 07-10-20'!$H$2:$H$1100,'DATA 07-10-20'!$D$2:$D$1100,IES!$D64,'DATA 07-10-20'!$F$2:$F$1100,IES!$G$1,'DATA 07-10-20'!$G$2:$G$1100,IES!G$2)</f>
        <v>4</v>
      </c>
      <c r="H64" s="23">
        <f>SUMIFS('DATA 07-10-20'!$H$2:$H$1100,'DATA 07-10-20'!$D$2:$D$1100,IES!$D64,'DATA 07-10-20'!$F$2:$F$1100,IES!$G$1,'DATA 07-10-20'!$G$2:$G$1100,IES!H$2)</f>
        <v>0</v>
      </c>
      <c r="I64" s="23">
        <f>SUMIFS('DATA 07-10-20'!$H$2:$H$1100,'DATA 07-10-20'!$D$2:$D$1100,IES!$D64,'DATA 07-10-20'!$F$2:$F$1100,IES!$G$1,'DATA 07-10-20'!$G$2:$G$1100,IES!I$2)</f>
        <v>0</v>
      </c>
      <c r="J64" s="23">
        <f>SUMIFS('DATA 07-10-20'!$H$2:$H$1100,'DATA 07-10-20'!$D$2:$D$1100,IES!$D64,'DATA 07-10-20'!$F$2:$F$1100,IES!$J$1,'DATA 07-10-20'!$G$2:$G$1100,IES!J$2)</f>
        <v>8</v>
      </c>
      <c r="K64" s="23">
        <f>SUMIFS('DATA 07-10-20'!$H$2:$H$1100,'DATA 07-10-20'!$D$2:$D$1100,IES!$D64,'DATA 07-10-20'!$F$2:$F$1100,IES!$J$1,'DATA 07-10-20'!$G$2:$G$1100,IES!K$2)</f>
        <v>0</v>
      </c>
      <c r="L64" s="23">
        <f>SUMIFS('DATA 07-10-20'!$H$2:$H$1100,'DATA 07-10-20'!$D$2:$D$1100,IES!$D64,'DATA 07-10-20'!$F$2:$F$1100,IES!$L$1,'DATA 07-10-20'!$G$2:$G$1100,IES!L$2)</f>
        <v>0</v>
      </c>
      <c r="M64" s="23">
        <f>SUMIFS(ESPORTIUS!$L$2:$L$25,ESPORTIUS!$D$2:$D$25,IES!D64,ESPORTIUS!$J$2:$J$25,IES!$M$2)</f>
        <v>1</v>
      </c>
      <c r="N64" s="23">
        <f>SUMIFS(ESPORTIUS!$L$2:$L$25,ESPORTIUS!$D$2:$D$25,IES!D64,ESPORTIUS!$J$2:$J$25,IES!$N$2)</f>
        <v>0</v>
      </c>
      <c r="O64" s="20">
        <f t="shared" si="0"/>
        <v>30</v>
      </c>
      <c r="P64" s="27" t="str">
        <f t="shared" si="1"/>
        <v>A</v>
      </c>
    </row>
    <row r="65" spans="1:16" x14ac:dyDescent="0.3">
      <c r="A65" s="14">
        <v>2020</v>
      </c>
      <c r="B65" s="14" t="s">
        <v>632</v>
      </c>
      <c r="C65" t="s">
        <v>107</v>
      </c>
      <c r="D65" s="14" t="s">
        <v>714</v>
      </c>
      <c r="E65" t="s">
        <v>113</v>
      </c>
      <c r="F65" s="23">
        <f>SUMIFS('DATA 07-10-20'!$H$2:$H$1100,'DATA 07-10-20'!$D$2:$D$1100,IES!$D65,'DATA 07-10-20'!$F$2:$F$1100,IES!$F$1,'DATA 07-10-20'!$G$2:$G$1100,IES!F$2)</f>
        <v>0</v>
      </c>
      <c r="G65" s="23">
        <f>SUMIFS('DATA 07-10-20'!$H$2:$H$1100,'DATA 07-10-20'!$D$2:$D$1100,IES!$D65,'DATA 07-10-20'!$F$2:$F$1100,IES!$G$1,'DATA 07-10-20'!$G$2:$G$1100,IES!G$2)</f>
        <v>0</v>
      </c>
      <c r="H65" s="23">
        <f>SUMIFS('DATA 07-10-20'!$H$2:$H$1100,'DATA 07-10-20'!$D$2:$D$1100,IES!$D65,'DATA 07-10-20'!$F$2:$F$1100,IES!$G$1,'DATA 07-10-20'!$G$2:$G$1100,IES!H$2)</f>
        <v>0</v>
      </c>
      <c r="I65" s="23">
        <f>SUMIFS('DATA 07-10-20'!$H$2:$H$1100,'DATA 07-10-20'!$D$2:$D$1100,IES!$D65,'DATA 07-10-20'!$F$2:$F$1100,IES!$G$1,'DATA 07-10-20'!$G$2:$G$1100,IES!I$2)</f>
        <v>0</v>
      </c>
      <c r="J65" s="23">
        <f>SUMIFS('DATA 07-10-20'!$H$2:$H$1100,'DATA 07-10-20'!$D$2:$D$1100,IES!$D65,'DATA 07-10-20'!$F$2:$F$1100,IES!$J$1,'DATA 07-10-20'!$G$2:$G$1100,IES!J$2)</f>
        <v>37</v>
      </c>
      <c r="K65" s="23">
        <f>SUMIFS('DATA 07-10-20'!$H$2:$H$1100,'DATA 07-10-20'!$D$2:$D$1100,IES!$D65,'DATA 07-10-20'!$F$2:$F$1100,IES!$J$1,'DATA 07-10-20'!$G$2:$G$1100,IES!K$2)</f>
        <v>0</v>
      </c>
      <c r="L65" s="23">
        <f>SUMIFS('DATA 07-10-20'!$H$2:$H$1100,'DATA 07-10-20'!$D$2:$D$1100,IES!$D65,'DATA 07-10-20'!$F$2:$F$1100,IES!$L$1,'DATA 07-10-20'!$G$2:$G$1100,IES!L$2)</f>
        <v>1</v>
      </c>
      <c r="M65" s="23">
        <f>SUMIFS(ESPORTIUS!$L$2:$L$25,ESPORTIUS!$D$2:$D$25,IES!D65,ESPORTIUS!$J$2:$J$25,IES!$M$2)</f>
        <v>0</v>
      </c>
      <c r="N65" s="23">
        <f>SUMIFS(ESPORTIUS!$L$2:$L$25,ESPORTIUS!$D$2:$D$25,IES!D65,ESPORTIUS!$J$2:$J$25,IES!$N$2)</f>
        <v>0</v>
      </c>
      <c r="O65" s="20">
        <f t="shared" si="0"/>
        <v>38</v>
      </c>
      <c r="P65" s="27" t="str">
        <f t="shared" si="1"/>
        <v>A</v>
      </c>
    </row>
    <row r="66" spans="1:16" x14ac:dyDescent="0.3">
      <c r="A66" s="14">
        <v>2020</v>
      </c>
      <c r="B66" s="14" t="s">
        <v>632</v>
      </c>
      <c r="C66" t="s">
        <v>715</v>
      </c>
      <c r="D66" s="14" t="s">
        <v>716</v>
      </c>
      <c r="E66" t="s">
        <v>115</v>
      </c>
      <c r="F66" s="23">
        <f>SUMIFS('DATA 07-10-20'!$H$2:$H$1100,'DATA 07-10-20'!$D$2:$D$1100,IES!$D66,'DATA 07-10-20'!$F$2:$F$1100,IES!$F$1,'DATA 07-10-20'!$G$2:$G$1100,IES!F$2)</f>
        <v>30</v>
      </c>
      <c r="G66" s="23">
        <f>SUMIFS('DATA 07-10-20'!$H$2:$H$1100,'DATA 07-10-20'!$D$2:$D$1100,IES!$D66,'DATA 07-10-20'!$F$2:$F$1100,IES!$G$1,'DATA 07-10-20'!$G$2:$G$1100,IES!G$2)</f>
        <v>6</v>
      </c>
      <c r="H66" s="23">
        <f>SUMIFS('DATA 07-10-20'!$H$2:$H$1100,'DATA 07-10-20'!$D$2:$D$1100,IES!$D66,'DATA 07-10-20'!$F$2:$F$1100,IES!$G$1,'DATA 07-10-20'!$G$2:$G$1100,IES!H$2)</f>
        <v>0</v>
      </c>
      <c r="I66" s="23">
        <f>SUMIFS('DATA 07-10-20'!$H$2:$H$1100,'DATA 07-10-20'!$D$2:$D$1100,IES!$D66,'DATA 07-10-20'!$F$2:$F$1100,IES!$G$1,'DATA 07-10-20'!$G$2:$G$1100,IES!I$2)</f>
        <v>0</v>
      </c>
      <c r="J66" s="23">
        <f>SUMIFS('DATA 07-10-20'!$H$2:$H$1100,'DATA 07-10-20'!$D$2:$D$1100,IES!$D66,'DATA 07-10-20'!$F$2:$F$1100,IES!$J$1,'DATA 07-10-20'!$G$2:$G$1100,IES!J$2)</f>
        <v>25</v>
      </c>
      <c r="K66" s="23">
        <f>SUMIFS('DATA 07-10-20'!$H$2:$H$1100,'DATA 07-10-20'!$D$2:$D$1100,IES!$D66,'DATA 07-10-20'!$F$2:$F$1100,IES!$J$1,'DATA 07-10-20'!$G$2:$G$1100,IES!K$2)</f>
        <v>0</v>
      </c>
      <c r="L66" s="23">
        <f>SUMIFS('DATA 07-10-20'!$H$2:$H$1100,'DATA 07-10-20'!$D$2:$D$1100,IES!$D66,'DATA 07-10-20'!$F$2:$F$1100,IES!$L$1,'DATA 07-10-20'!$G$2:$G$1100,IES!L$2)</f>
        <v>1</v>
      </c>
      <c r="M66" s="23">
        <f>SUMIFS(ESPORTIUS!$L$2:$L$25,ESPORTIUS!$D$2:$D$25,IES!D66,ESPORTIUS!$J$2:$J$25,IES!$M$2)</f>
        <v>0</v>
      </c>
      <c r="N66" s="23">
        <f>SUMIFS(ESPORTIUS!$L$2:$L$25,ESPORTIUS!$D$2:$D$25,IES!D66,ESPORTIUS!$J$2:$J$25,IES!$N$2)</f>
        <v>0</v>
      </c>
      <c r="O66" s="20">
        <f t="shared" si="0"/>
        <v>62</v>
      </c>
      <c r="P66" s="27" t="str">
        <f t="shared" si="1"/>
        <v>A</v>
      </c>
    </row>
    <row r="67" spans="1:16" x14ac:dyDescent="0.3">
      <c r="A67" s="14">
        <v>2020</v>
      </c>
      <c r="B67" s="14" t="s">
        <v>632</v>
      </c>
      <c r="C67" t="s">
        <v>715</v>
      </c>
      <c r="D67" s="14" t="s">
        <v>717</v>
      </c>
      <c r="E67" t="s">
        <v>116</v>
      </c>
      <c r="F67" s="23">
        <f>SUMIFS('DATA 07-10-20'!$H$2:$H$1100,'DATA 07-10-20'!$D$2:$D$1100,IES!$D67,'DATA 07-10-20'!$F$2:$F$1100,IES!$F$1,'DATA 07-10-20'!$G$2:$G$1100,IES!F$2)</f>
        <v>20</v>
      </c>
      <c r="G67" s="23">
        <f>SUMIFS('DATA 07-10-20'!$H$2:$H$1100,'DATA 07-10-20'!$D$2:$D$1100,IES!$D67,'DATA 07-10-20'!$F$2:$F$1100,IES!$G$1,'DATA 07-10-20'!$G$2:$G$1100,IES!G$2)</f>
        <v>6</v>
      </c>
      <c r="H67" s="23">
        <f>SUMIFS('DATA 07-10-20'!$H$2:$H$1100,'DATA 07-10-20'!$D$2:$D$1100,IES!$D67,'DATA 07-10-20'!$F$2:$F$1100,IES!$G$1,'DATA 07-10-20'!$G$2:$G$1100,IES!H$2)</f>
        <v>2</v>
      </c>
      <c r="I67" s="23">
        <f>SUMIFS('DATA 07-10-20'!$H$2:$H$1100,'DATA 07-10-20'!$D$2:$D$1100,IES!$D67,'DATA 07-10-20'!$F$2:$F$1100,IES!$G$1,'DATA 07-10-20'!$G$2:$G$1100,IES!I$2)</f>
        <v>0</v>
      </c>
      <c r="J67" s="23">
        <f>SUMIFS('DATA 07-10-20'!$H$2:$H$1100,'DATA 07-10-20'!$D$2:$D$1100,IES!$D67,'DATA 07-10-20'!$F$2:$F$1100,IES!$J$1,'DATA 07-10-20'!$G$2:$G$1100,IES!J$2)</f>
        <v>2</v>
      </c>
      <c r="K67" s="23">
        <f>SUMIFS('DATA 07-10-20'!$H$2:$H$1100,'DATA 07-10-20'!$D$2:$D$1100,IES!$D67,'DATA 07-10-20'!$F$2:$F$1100,IES!$J$1,'DATA 07-10-20'!$G$2:$G$1100,IES!K$2)</f>
        <v>0</v>
      </c>
      <c r="L67" s="23">
        <f>SUMIFS('DATA 07-10-20'!$H$2:$H$1100,'DATA 07-10-20'!$D$2:$D$1100,IES!$D67,'DATA 07-10-20'!$F$2:$F$1100,IES!$L$1,'DATA 07-10-20'!$G$2:$G$1100,IES!L$2)</f>
        <v>0</v>
      </c>
      <c r="M67" s="23">
        <f>SUMIFS(ESPORTIUS!$L$2:$L$25,ESPORTIUS!$D$2:$D$25,IES!D67,ESPORTIUS!$J$2:$J$25,IES!$M$2)</f>
        <v>0</v>
      </c>
      <c r="N67" s="23">
        <f>SUMIFS(ESPORTIUS!$L$2:$L$25,ESPORTIUS!$D$2:$D$25,IES!D67,ESPORTIUS!$J$2:$J$25,IES!$N$2)</f>
        <v>0</v>
      </c>
      <c r="O67" s="20">
        <f t="shared" si="0"/>
        <v>30</v>
      </c>
      <c r="P67" s="27" t="str">
        <f t="shared" si="1"/>
        <v>A</v>
      </c>
    </row>
    <row r="68" spans="1:16" x14ac:dyDescent="0.3">
      <c r="A68" s="14">
        <v>2020</v>
      </c>
      <c r="B68" s="14" t="s">
        <v>632</v>
      </c>
      <c r="C68" t="s">
        <v>715</v>
      </c>
      <c r="D68" s="14" t="s">
        <v>718</v>
      </c>
      <c r="E68" t="s">
        <v>117</v>
      </c>
      <c r="F68" s="23">
        <f>SUMIFS('DATA 07-10-20'!$H$2:$H$1100,'DATA 07-10-20'!$D$2:$D$1100,IES!$D68,'DATA 07-10-20'!$F$2:$F$1100,IES!$F$1,'DATA 07-10-20'!$G$2:$G$1100,IES!F$2)</f>
        <v>24</v>
      </c>
      <c r="G68" s="23">
        <f>SUMIFS('DATA 07-10-20'!$H$2:$H$1100,'DATA 07-10-20'!$D$2:$D$1100,IES!$D68,'DATA 07-10-20'!$F$2:$F$1100,IES!$G$1,'DATA 07-10-20'!$G$2:$G$1100,IES!G$2)</f>
        <v>11</v>
      </c>
      <c r="H68" s="23">
        <f>SUMIFS('DATA 07-10-20'!$H$2:$H$1100,'DATA 07-10-20'!$D$2:$D$1100,IES!$D68,'DATA 07-10-20'!$F$2:$F$1100,IES!$G$1,'DATA 07-10-20'!$G$2:$G$1100,IES!H$2)</f>
        <v>2</v>
      </c>
      <c r="I68" s="23">
        <f>SUMIFS('DATA 07-10-20'!$H$2:$H$1100,'DATA 07-10-20'!$D$2:$D$1100,IES!$D68,'DATA 07-10-20'!$F$2:$F$1100,IES!$G$1,'DATA 07-10-20'!$G$2:$G$1100,IES!I$2)</f>
        <v>0</v>
      </c>
      <c r="J68" s="23">
        <f>SUMIFS('DATA 07-10-20'!$H$2:$H$1100,'DATA 07-10-20'!$D$2:$D$1100,IES!$D68,'DATA 07-10-20'!$F$2:$F$1100,IES!$J$1,'DATA 07-10-20'!$G$2:$G$1100,IES!J$2)</f>
        <v>8</v>
      </c>
      <c r="K68" s="23">
        <f>SUMIFS('DATA 07-10-20'!$H$2:$H$1100,'DATA 07-10-20'!$D$2:$D$1100,IES!$D68,'DATA 07-10-20'!$F$2:$F$1100,IES!$J$1,'DATA 07-10-20'!$G$2:$G$1100,IES!K$2)</f>
        <v>0</v>
      </c>
      <c r="L68" s="23">
        <f>SUMIFS('DATA 07-10-20'!$H$2:$H$1100,'DATA 07-10-20'!$D$2:$D$1100,IES!$D68,'DATA 07-10-20'!$F$2:$F$1100,IES!$L$1,'DATA 07-10-20'!$G$2:$G$1100,IES!L$2)</f>
        <v>0</v>
      </c>
      <c r="M68" s="23">
        <f>SUMIFS(ESPORTIUS!$L$2:$L$25,ESPORTIUS!$D$2:$D$25,IES!D68,ESPORTIUS!$J$2:$J$25,IES!$M$2)</f>
        <v>0</v>
      </c>
      <c r="N68" s="23">
        <f>SUMIFS(ESPORTIUS!$L$2:$L$25,ESPORTIUS!$D$2:$D$25,IES!D68,ESPORTIUS!$J$2:$J$25,IES!$N$2)</f>
        <v>0</v>
      </c>
      <c r="O68" s="20">
        <f t="shared" ref="O68:O131" si="2">F68+G68+H68+J68+K68+L68+M68</f>
        <v>45</v>
      </c>
      <c r="P68" s="27" t="str">
        <f t="shared" ref="P68:P131" si="3">IF(LEFT(E68,1)="S","C",VLOOKUP(O68,$S$2:$T$4,2,1))</f>
        <v>A</v>
      </c>
    </row>
    <row r="69" spans="1:16" x14ac:dyDescent="0.3">
      <c r="A69" s="14">
        <v>2020</v>
      </c>
      <c r="B69" s="14" t="s">
        <v>632</v>
      </c>
      <c r="C69" t="s">
        <v>715</v>
      </c>
      <c r="D69" s="14" t="s">
        <v>719</v>
      </c>
      <c r="E69" t="s">
        <v>109</v>
      </c>
      <c r="F69" s="23">
        <f>SUMIFS('DATA 07-10-20'!$H$2:$H$1100,'DATA 07-10-20'!$D$2:$D$1100,IES!$D69,'DATA 07-10-20'!$F$2:$F$1100,IES!$F$1,'DATA 07-10-20'!$G$2:$G$1100,IES!F$2)</f>
        <v>14</v>
      </c>
      <c r="G69" s="23">
        <f>SUMIFS('DATA 07-10-20'!$H$2:$H$1100,'DATA 07-10-20'!$D$2:$D$1100,IES!$D69,'DATA 07-10-20'!$F$2:$F$1100,IES!$G$1,'DATA 07-10-20'!$G$2:$G$1100,IES!G$2)</f>
        <v>4</v>
      </c>
      <c r="H69" s="23">
        <f>SUMIFS('DATA 07-10-20'!$H$2:$H$1100,'DATA 07-10-20'!$D$2:$D$1100,IES!$D69,'DATA 07-10-20'!$F$2:$F$1100,IES!$G$1,'DATA 07-10-20'!$G$2:$G$1100,IES!H$2)</f>
        <v>0</v>
      </c>
      <c r="I69" s="23">
        <f>SUMIFS('DATA 07-10-20'!$H$2:$H$1100,'DATA 07-10-20'!$D$2:$D$1100,IES!$D69,'DATA 07-10-20'!$F$2:$F$1100,IES!$G$1,'DATA 07-10-20'!$G$2:$G$1100,IES!I$2)</f>
        <v>0</v>
      </c>
      <c r="J69" s="23">
        <f>SUMIFS('DATA 07-10-20'!$H$2:$H$1100,'DATA 07-10-20'!$D$2:$D$1100,IES!$D69,'DATA 07-10-20'!$F$2:$F$1100,IES!$J$1,'DATA 07-10-20'!$G$2:$G$1100,IES!J$2)</f>
        <v>40</v>
      </c>
      <c r="K69" s="23">
        <f>SUMIFS('DATA 07-10-20'!$H$2:$H$1100,'DATA 07-10-20'!$D$2:$D$1100,IES!$D69,'DATA 07-10-20'!$F$2:$F$1100,IES!$J$1,'DATA 07-10-20'!$G$2:$G$1100,IES!K$2)</f>
        <v>0</v>
      </c>
      <c r="L69" s="23">
        <f>SUMIFS('DATA 07-10-20'!$H$2:$H$1100,'DATA 07-10-20'!$D$2:$D$1100,IES!$D69,'DATA 07-10-20'!$F$2:$F$1100,IES!$L$1,'DATA 07-10-20'!$G$2:$G$1100,IES!L$2)</f>
        <v>0</v>
      </c>
      <c r="M69" s="23">
        <f>SUMIFS(ESPORTIUS!$L$2:$L$25,ESPORTIUS!$D$2:$D$25,IES!D69,ESPORTIUS!$J$2:$J$25,IES!$M$2)</f>
        <v>0</v>
      </c>
      <c r="N69" s="23">
        <f>SUMIFS(ESPORTIUS!$L$2:$L$25,ESPORTIUS!$D$2:$D$25,IES!D69,ESPORTIUS!$J$2:$J$25,IES!$N$2)</f>
        <v>0</v>
      </c>
      <c r="O69" s="20">
        <f t="shared" si="2"/>
        <v>58</v>
      </c>
      <c r="P69" s="27" t="str">
        <f t="shared" si="3"/>
        <v>A</v>
      </c>
    </row>
    <row r="70" spans="1:16" x14ac:dyDescent="0.3">
      <c r="A70" s="14">
        <v>2020</v>
      </c>
      <c r="B70" s="14" t="s">
        <v>632</v>
      </c>
      <c r="C70" t="s">
        <v>715</v>
      </c>
      <c r="D70" s="14" t="s">
        <v>720</v>
      </c>
      <c r="E70" t="s">
        <v>118</v>
      </c>
      <c r="F70" s="23">
        <f>SUMIFS('DATA 07-10-20'!$H$2:$H$1100,'DATA 07-10-20'!$D$2:$D$1100,IES!$D70,'DATA 07-10-20'!$F$2:$F$1100,IES!$F$1,'DATA 07-10-20'!$G$2:$G$1100,IES!F$2)</f>
        <v>15</v>
      </c>
      <c r="G70" s="23">
        <f>SUMIFS('DATA 07-10-20'!$H$2:$H$1100,'DATA 07-10-20'!$D$2:$D$1100,IES!$D70,'DATA 07-10-20'!$F$2:$F$1100,IES!$G$1,'DATA 07-10-20'!$G$2:$G$1100,IES!G$2)</f>
        <v>2</v>
      </c>
      <c r="H70" s="23">
        <f>SUMIFS('DATA 07-10-20'!$H$2:$H$1100,'DATA 07-10-20'!$D$2:$D$1100,IES!$D70,'DATA 07-10-20'!$F$2:$F$1100,IES!$G$1,'DATA 07-10-20'!$G$2:$G$1100,IES!H$2)</f>
        <v>0</v>
      </c>
      <c r="I70" s="23">
        <f>SUMIFS('DATA 07-10-20'!$H$2:$H$1100,'DATA 07-10-20'!$D$2:$D$1100,IES!$D70,'DATA 07-10-20'!$F$2:$F$1100,IES!$G$1,'DATA 07-10-20'!$G$2:$G$1100,IES!I$2)</f>
        <v>0</v>
      </c>
      <c r="J70" s="23">
        <f>SUMIFS('DATA 07-10-20'!$H$2:$H$1100,'DATA 07-10-20'!$D$2:$D$1100,IES!$D70,'DATA 07-10-20'!$F$2:$F$1100,IES!$J$1,'DATA 07-10-20'!$G$2:$G$1100,IES!J$2)</f>
        <v>4</v>
      </c>
      <c r="K70" s="23">
        <f>SUMIFS('DATA 07-10-20'!$H$2:$H$1100,'DATA 07-10-20'!$D$2:$D$1100,IES!$D70,'DATA 07-10-20'!$F$2:$F$1100,IES!$J$1,'DATA 07-10-20'!$G$2:$G$1100,IES!K$2)</f>
        <v>0</v>
      </c>
      <c r="L70" s="23">
        <f>SUMIFS('DATA 07-10-20'!$H$2:$H$1100,'DATA 07-10-20'!$D$2:$D$1100,IES!$D70,'DATA 07-10-20'!$F$2:$F$1100,IES!$L$1,'DATA 07-10-20'!$G$2:$G$1100,IES!L$2)</f>
        <v>0</v>
      </c>
      <c r="M70" s="23">
        <f>SUMIFS(ESPORTIUS!$L$2:$L$25,ESPORTIUS!$D$2:$D$25,IES!D70,ESPORTIUS!$J$2:$J$25,IES!$M$2)</f>
        <v>0</v>
      </c>
      <c r="N70" s="23">
        <f>SUMIFS(ESPORTIUS!$L$2:$L$25,ESPORTIUS!$D$2:$D$25,IES!D70,ESPORTIUS!$J$2:$J$25,IES!$N$2)</f>
        <v>0</v>
      </c>
      <c r="O70" s="20">
        <f t="shared" si="2"/>
        <v>21</v>
      </c>
      <c r="P70" s="27" t="str">
        <f t="shared" si="3"/>
        <v>B</v>
      </c>
    </row>
    <row r="71" spans="1:16" x14ac:dyDescent="0.3">
      <c r="A71" s="14">
        <v>2020</v>
      </c>
      <c r="B71" s="14" t="s">
        <v>632</v>
      </c>
      <c r="C71" t="s">
        <v>715</v>
      </c>
      <c r="D71" s="14" t="s">
        <v>721</v>
      </c>
      <c r="E71" t="s">
        <v>120</v>
      </c>
      <c r="F71" s="23">
        <f>SUMIFS('DATA 07-10-20'!$H$2:$H$1100,'DATA 07-10-20'!$D$2:$D$1100,IES!$D71,'DATA 07-10-20'!$F$2:$F$1100,IES!$F$1,'DATA 07-10-20'!$G$2:$G$1100,IES!F$2)</f>
        <v>16</v>
      </c>
      <c r="G71" s="23">
        <f>SUMIFS('DATA 07-10-20'!$H$2:$H$1100,'DATA 07-10-20'!$D$2:$D$1100,IES!$D71,'DATA 07-10-20'!$F$2:$F$1100,IES!$G$1,'DATA 07-10-20'!$G$2:$G$1100,IES!G$2)</f>
        <v>4</v>
      </c>
      <c r="H71" s="23">
        <f>SUMIFS('DATA 07-10-20'!$H$2:$H$1100,'DATA 07-10-20'!$D$2:$D$1100,IES!$D71,'DATA 07-10-20'!$F$2:$F$1100,IES!$G$1,'DATA 07-10-20'!$G$2:$G$1100,IES!H$2)</f>
        <v>0</v>
      </c>
      <c r="I71" s="23">
        <f>SUMIFS('DATA 07-10-20'!$H$2:$H$1100,'DATA 07-10-20'!$D$2:$D$1100,IES!$D71,'DATA 07-10-20'!$F$2:$F$1100,IES!$G$1,'DATA 07-10-20'!$G$2:$G$1100,IES!I$2)</f>
        <v>0</v>
      </c>
      <c r="J71" s="23">
        <f>SUMIFS('DATA 07-10-20'!$H$2:$H$1100,'DATA 07-10-20'!$D$2:$D$1100,IES!$D71,'DATA 07-10-20'!$F$2:$F$1100,IES!$J$1,'DATA 07-10-20'!$G$2:$G$1100,IES!J$2)</f>
        <v>18</v>
      </c>
      <c r="K71" s="23">
        <f>SUMIFS('DATA 07-10-20'!$H$2:$H$1100,'DATA 07-10-20'!$D$2:$D$1100,IES!$D71,'DATA 07-10-20'!$F$2:$F$1100,IES!$J$1,'DATA 07-10-20'!$G$2:$G$1100,IES!K$2)</f>
        <v>0</v>
      </c>
      <c r="L71" s="23">
        <f>SUMIFS('DATA 07-10-20'!$H$2:$H$1100,'DATA 07-10-20'!$D$2:$D$1100,IES!$D71,'DATA 07-10-20'!$F$2:$F$1100,IES!$L$1,'DATA 07-10-20'!$G$2:$G$1100,IES!L$2)</f>
        <v>0</v>
      </c>
      <c r="M71" s="23">
        <f>SUMIFS(ESPORTIUS!$L$2:$L$25,ESPORTIUS!$D$2:$D$25,IES!D71,ESPORTIUS!$J$2:$J$25,IES!$M$2)</f>
        <v>0</v>
      </c>
      <c r="N71" s="23">
        <f>SUMIFS(ESPORTIUS!$L$2:$L$25,ESPORTIUS!$D$2:$D$25,IES!D71,ESPORTIUS!$J$2:$J$25,IES!$N$2)</f>
        <v>0</v>
      </c>
      <c r="O71" s="20">
        <f t="shared" si="2"/>
        <v>38</v>
      </c>
      <c r="P71" s="27" t="str">
        <f t="shared" si="3"/>
        <v>A</v>
      </c>
    </row>
    <row r="72" spans="1:16" x14ac:dyDescent="0.3">
      <c r="A72" s="14">
        <v>2020</v>
      </c>
      <c r="B72" s="14" t="s">
        <v>632</v>
      </c>
      <c r="C72" t="s">
        <v>715</v>
      </c>
      <c r="D72" s="14" t="s">
        <v>722</v>
      </c>
      <c r="E72" t="s">
        <v>121</v>
      </c>
      <c r="F72" s="23">
        <f>SUMIFS('DATA 07-10-20'!$H$2:$H$1100,'DATA 07-10-20'!$D$2:$D$1100,IES!$D72,'DATA 07-10-20'!$F$2:$F$1100,IES!$F$1,'DATA 07-10-20'!$G$2:$G$1100,IES!F$2)</f>
        <v>22</v>
      </c>
      <c r="G72" s="23">
        <f>SUMIFS('DATA 07-10-20'!$H$2:$H$1100,'DATA 07-10-20'!$D$2:$D$1100,IES!$D72,'DATA 07-10-20'!$F$2:$F$1100,IES!$G$1,'DATA 07-10-20'!$G$2:$G$1100,IES!G$2)</f>
        <v>4</v>
      </c>
      <c r="H72" s="23">
        <f>SUMIFS('DATA 07-10-20'!$H$2:$H$1100,'DATA 07-10-20'!$D$2:$D$1100,IES!$D72,'DATA 07-10-20'!$F$2:$F$1100,IES!$G$1,'DATA 07-10-20'!$G$2:$G$1100,IES!H$2)</f>
        <v>0</v>
      </c>
      <c r="I72" s="23">
        <f>SUMIFS('DATA 07-10-20'!$H$2:$H$1100,'DATA 07-10-20'!$D$2:$D$1100,IES!$D72,'DATA 07-10-20'!$F$2:$F$1100,IES!$G$1,'DATA 07-10-20'!$G$2:$G$1100,IES!I$2)</f>
        <v>0</v>
      </c>
      <c r="J72" s="23">
        <f>SUMIFS('DATA 07-10-20'!$H$2:$H$1100,'DATA 07-10-20'!$D$2:$D$1100,IES!$D72,'DATA 07-10-20'!$F$2:$F$1100,IES!$J$1,'DATA 07-10-20'!$G$2:$G$1100,IES!J$2)</f>
        <v>10</v>
      </c>
      <c r="K72" s="23">
        <f>SUMIFS('DATA 07-10-20'!$H$2:$H$1100,'DATA 07-10-20'!$D$2:$D$1100,IES!$D72,'DATA 07-10-20'!$F$2:$F$1100,IES!$J$1,'DATA 07-10-20'!$G$2:$G$1100,IES!K$2)</f>
        <v>0</v>
      </c>
      <c r="L72" s="23">
        <f>SUMIFS('DATA 07-10-20'!$H$2:$H$1100,'DATA 07-10-20'!$D$2:$D$1100,IES!$D72,'DATA 07-10-20'!$F$2:$F$1100,IES!$L$1,'DATA 07-10-20'!$G$2:$G$1100,IES!L$2)</f>
        <v>0</v>
      </c>
      <c r="M72" s="23">
        <f>SUMIFS(ESPORTIUS!$L$2:$L$25,ESPORTIUS!$D$2:$D$25,IES!D72,ESPORTIUS!$J$2:$J$25,IES!$M$2)</f>
        <v>0</v>
      </c>
      <c r="N72" s="23">
        <f>SUMIFS(ESPORTIUS!$L$2:$L$25,ESPORTIUS!$D$2:$D$25,IES!D72,ESPORTIUS!$J$2:$J$25,IES!$N$2)</f>
        <v>0</v>
      </c>
      <c r="O72" s="20">
        <f t="shared" si="2"/>
        <v>36</v>
      </c>
      <c r="P72" s="27" t="str">
        <f t="shared" si="3"/>
        <v>A</v>
      </c>
    </row>
    <row r="73" spans="1:16" x14ac:dyDescent="0.3">
      <c r="A73" s="14">
        <v>2020</v>
      </c>
      <c r="B73" s="14" t="s">
        <v>632</v>
      </c>
      <c r="C73" t="s">
        <v>715</v>
      </c>
      <c r="D73" s="14" t="s">
        <v>723</v>
      </c>
      <c r="E73" t="s">
        <v>124</v>
      </c>
      <c r="F73" s="23">
        <f>SUMIFS('DATA 07-10-20'!$H$2:$H$1100,'DATA 07-10-20'!$D$2:$D$1100,IES!$D73,'DATA 07-10-20'!$F$2:$F$1100,IES!$F$1,'DATA 07-10-20'!$G$2:$G$1100,IES!F$2)</f>
        <v>15</v>
      </c>
      <c r="G73" s="23">
        <f>SUMIFS('DATA 07-10-20'!$H$2:$H$1100,'DATA 07-10-20'!$D$2:$D$1100,IES!$D73,'DATA 07-10-20'!$F$2:$F$1100,IES!$G$1,'DATA 07-10-20'!$G$2:$G$1100,IES!G$2)</f>
        <v>4</v>
      </c>
      <c r="H73" s="23">
        <f>SUMIFS('DATA 07-10-20'!$H$2:$H$1100,'DATA 07-10-20'!$D$2:$D$1100,IES!$D73,'DATA 07-10-20'!$F$2:$F$1100,IES!$G$1,'DATA 07-10-20'!$G$2:$G$1100,IES!H$2)</f>
        <v>0</v>
      </c>
      <c r="I73" s="23">
        <f>SUMIFS('DATA 07-10-20'!$H$2:$H$1100,'DATA 07-10-20'!$D$2:$D$1100,IES!$D73,'DATA 07-10-20'!$F$2:$F$1100,IES!$G$1,'DATA 07-10-20'!$G$2:$G$1100,IES!I$2)</f>
        <v>0</v>
      </c>
      <c r="J73" s="23">
        <f>SUMIFS('DATA 07-10-20'!$H$2:$H$1100,'DATA 07-10-20'!$D$2:$D$1100,IES!$D73,'DATA 07-10-20'!$F$2:$F$1100,IES!$J$1,'DATA 07-10-20'!$G$2:$G$1100,IES!J$2)</f>
        <v>23</v>
      </c>
      <c r="K73" s="23">
        <f>SUMIFS('DATA 07-10-20'!$H$2:$H$1100,'DATA 07-10-20'!$D$2:$D$1100,IES!$D73,'DATA 07-10-20'!$F$2:$F$1100,IES!$J$1,'DATA 07-10-20'!$G$2:$G$1100,IES!K$2)</f>
        <v>0</v>
      </c>
      <c r="L73" s="23">
        <f>SUMIFS('DATA 07-10-20'!$H$2:$H$1100,'DATA 07-10-20'!$D$2:$D$1100,IES!$D73,'DATA 07-10-20'!$F$2:$F$1100,IES!$L$1,'DATA 07-10-20'!$G$2:$G$1100,IES!L$2)</f>
        <v>0</v>
      </c>
      <c r="M73" s="23">
        <f>SUMIFS(ESPORTIUS!$L$2:$L$25,ESPORTIUS!$D$2:$D$25,IES!D73,ESPORTIUS!$J$2:$J$25,IES!$M$2)</f>
        <v>0</v>
      </c>
      <c r="N73" s="23">
        <f>SUMIFS(ESPORTIUS!$L$2:$L$25,ESPORTIUS!$D$2:$D$25,IES!D73,ESPORTIUS!$J$2:$J$25,IES!$N$2)</f>
        <v>0</v>
      </c>
      <c r="O73" s="20">
        <f t="shared" si="2"/>
        <v>42</v>
      </c>
      <c r="P73" s="27" t="str">
        <f t="shared" si="3"/>
        <v>A</v>
      </c>
    </row>
    <row r="74" spans="1:16" x14ac:dyDescent="0.3">
      <c r="A74" s="14">
        <v>2020</v>
      </c>
      <c r="B74" s="14" t="s">
        <v>632</v>
      </c>
      <c r="C74" t="s">
        <v>715</v>
      </c>
      <c r="D74" s="14" t="s">
        <v>724</v>
      </c>
      <c r="E74" t="s">
        <v>125</v>
      </c>
      <c r="F74" s="23">
        <f>SUMIFS('DATA 07-10-20'!$H$2:$H$1100,'DATA 07-10-20'!$D$2:$D$1100,IES!$D74,'DATA 07-10-20'!$F$2:$F$1100,IES!$F$1,'DATA 07-10-20'!$G$2:$G$1100,IES!F$2)</f>
        <v>26</v>
      </c>
      <c r="G74" s="23">
        <f>SUMIFS('DATA 07-10-20'!$H$2:$H$1100,'DATA 07-10-20'!$D$2:$D$1100,IES!$D74,'DATA 07-10-20'!$F$2:$F$1100,IES!$G$1,'DATA 07-10-20'!$G$2:$G$1100,IES!G$2)</f>
        <v>6</v>
      </c>
      <c r="H74" s="23">
        <f>SUMIFS('DATA 07-10-20'!$H$2:$H$1100,'DATA 07-10-20'!$D$2:$D$1100,IES!$D74,'DATA 07-10-20'!$F$2:$F$1100,IES!$G$1,'DATA 07-10-20'!$G$2:$G$1100,IES!H$2)</f>
        <v>0</v>
      </c>
      <c r="I74" s="23">
        <f>SUMIFS('DATA 07-10-20'!$H$2:$H$1100,'DATA 07-10-20'!$D$2:$D$1100,IES!$D74,'DATA 07-10-20'!$F$2:$F$1100,IES!$G$1,'DATA 07-10-20'!$G$2:$G$1100,IES!I$2)</f>
        <v>0</v>
      </c>
      <c r="J74" s="23">
        <f>SUMIFS('DATA 07-10-20'!$H$2:$H$1100,'DATA 07-10-20'!$D$2:$D$1100,IES!$D74,'DATA 07-10-20'!$F$2:$F$1100,IES!$J$1,'DATA 07-10-20'!$G$2:$G$1100,IES!J$2)</f>
        <v>8</v>
      </c>
      <c r="K74" s="23">
        <f>SUMIFS('DATA 07-10-20'!$H$2:$H$1100,'DATA 07-10-20'!$D$2:$D$1100,IES!$D74,'DATA 07-10-20'!$F$2:$F$1100,IES!$J$1,'DATA 07-10-20'!$G$2:$G$1100,IES!K$2)</f>
        <v>0</v>
      </c>
      <c r="L74" s="23">
        <f>SUMIFS('DATA 07-10-20'!$H$2:$H$1100,'DATA 07-10-20'!$D$2:$D$1100,IES!$D74,'DATA 07-10-20'!$F$2:$F$1100,IES!$L$1,'DATA 07-10-20'!$G$2:$G$1100,IES!L$2)</f>
        <v>0</v>
      </c>
      <c r="M74" s="23">
        <f>SUMIFS(ESPORTIUS!$L$2:$L$25,ESPORTIUS!$D$2:$D$25,IES!D74,ESPORTIUS!$J$2:$J$25,IES!$M$2)</f>
        <v>0</v>
      </c>
      <c r="N74" s="23">
        <f>SUMIFS(ESPORTIUS!$L$2:$L$25,ESPORTIUS!$D$2:$D$25,IES!D74,ESPORTIUS!$J$2:$J$25,IES!$N$2)</f>
        <v>0</v>
      </c>
      <c r="O74" s="20">
        <f t="shared" si="2"/>
        <v>40</v>
      </c>
      <c r="P74" s="27" t="str">
        <f t="shared" si="3"/>
        <v>A</v>
      </c>
    </row>
    <row r="75" spans="1:16" x14ac:dyDescent="0.3">
      <c r="A75" s="14">
        <v>2020</v>
      </c>
      <c r="B75" s="14" t="s">
        <v>632</v>
      </c>
      <c r="C75" t="s">
        <v>715</v>
      </c>
      <c r="D75" s="14" t="s">
        <v>725</v>
      </c>
      <c r="E75" t="s">
        <v>126</v>
      </c>
      <c r="F75" s="23">
        <f>SUMIFS('DATA 07-10-20'!$H$2:$H$1100,'DATA 07-10-20'!$D$2:$D$1100,IES!$D75,'DATA 07-10-20'!$F$2:$F$1100,IES!$F$1,'DATA 07-10-20'!$G$2:$G$1100,IES!F$2)</f>
        <v>29</v>
      </c>
      <c r="G75" s="23">
        <f>SUMIFS('DATA 07-10-20'!$H$2:$H$1100,'DATA 07-10-20'!$D$2:$D$1100,IES!$D75,'DATA 07-10-20'!$F$2:$F$1100,IES!$G$1,'DATA 07-10-20'!$G$2:$G$1100,IES!G$2)</f>
        <v>4</v>
      </c>
      <c r="H75" s="23">
        <f>SUMIFS('DATA 07-10-20'!$H$2:$H$1100,'DATA 07-10-20'!$D$2:$D$1100,IES!$D75,'DATA 07-10-20'!$F$2:$F$1100,IES!$G$1,'DATA 07-10-20'!$G$2:$G$1100,IES!H$2)</f>
        <v>0</v>
      </c>
      <c r="I75" s="23">
        <f>SUMIFS('DATA 07-10-20'!$H$2:$H$1100,'DATA 07-10-20'!$D$2:$D$1100,IES!$D75,'DATA 07-10-20'!$F$2:$F$1100,IES!$G$1,'DATA 07-10-20'!$G$2:$G$1100,IES!I$2)</f>
        <v>0</v>
      </c>
      <c r="J75" s="23">
        <f>SUMIFS('DATA 07-10-20'!$H$2:$H$1100,'DATA 07-10-20'!$D$2:$D$1100,IES!$D75,'DATA 07-10-20'!$F$2:$F$1100,IES!$J$1,'DATA 07-10-20'!$G$2:$G$1100,IES!J$2)</f>
        <v>22</v>
      </c>
      <c r="K75" s="23">
        <f>SUMIFS('DATA 07-10-20'!$H$2:$H$1100,'DATA 07-10-20'!$D$2:$D$1100,IES!$D75,'DATA 07-10-20'!$F$2:$F$1100,IES!$J$1,'DATA 07-10-20'!$G$2:$G$1100,IES!K$2)</f>
        <v>0</v>
      </c>
      <c r="L75" s="23">
        <f>SUMIFS('DATA 07-10-20'!$H$2:$H$1100,'DATA 07-10-20'!$D$2:$D$1100,IES!$D75,'DATA 07-10-20'!$F$2:$F$1100,IES!$L$1,'DATA 07-10-20'!$G$2:$G$1100,IES!L$2)</f>
        <v>1</v>
      </c>
      <c r="M75" s="23">
        <f>SUMIFS(ESPORTIUS!$L$2:$L$25,ESPORTIUS!$D$2:$D$25,IES!D75,ESPORTIUS!$J$2:$J$25,IES!$M$2)</f>
        <v>0</v>
      </c>
      <c r="N75" s="23">
        <f>SUMIFS(ESPORTIUS!$L$2:$L$25,ESPORTIUS!$D$2:$D$25,IES!D75,ESPORTIUS!$J$2:$J$25,IES!$N$2)</f>
        <v>0</v>
      </c>
      <c r="O75" s="20">
        <f t="shared" si="2"/>
        <v>56</v>
      </c>
      <c r="P75" s="27" t="str">
        <f t="shared" si="3"/>
        <v>A</v>
      </c>
    </row>
    <row r="76" spans="1:16" x14ac:dyDescent="0.3">
      <c r="A76" s="14">
        <v>2020</v>
      </c>
      <c r="B76" s="14" t="s">
        <v>632</v>
      </c>
      <c r="C76" t="s">
        <v>715</v>
      </c>
      <c r="D76" s="14" t="s">
        <v>726</v>
      </c>
      <c r="E76" t="s">
        <v>127</v>
      </c>
      <c r="F76" s="23">
        <f>SUMIFS('DATA 07-10-20'!$H$2:$H$1100,'DATA 07-10-20'!$D$2:$D$1100,IES!$D76,'DATA 07-10-20'!$F$2:$F$1100,IES!$F$1,'DATA 07-10-20'!$G$2:$G$1100,IES!F$2)</f>
        <v>26</v>
      </c>
      <c r="G76" s="23">
        <f>SUMIFS('DATA 07-10-20'!$H$2:$H$1100,'DATA 07-10-20'!$D$2:$D$1100,IES!$D76,'DATA 07-10-20'!$F$2:$F$1100,IES!$G$1,'DATA 07-10-20'!$G$2:$G$1100,IES!G$2)</f>
        <v>4</v>
      </c>
      <c r="H76" s="23">
        <f>SUMIFS('DATA 07-10-20'!$H$2:$H$1100,'DATA 07-10-20'!$D$2:$D$1100,IES!$D76,'DATA 07-10-20'!$F$2:$F$1100,IES!$G$1,'DATA 07-10-20'!$G$2:$G$1100,IES!H$2)</f>
        <v>0</v>
      </c>
      <c r="I76" s="23">
        <f>SUMIFS('DATA 07-10-20'!$H$2:$H$1100,'DATA 07-10-20'!$D$2:$D$1100,IES!$D76,'DATA 07-10-20'!$F$2:$F$1100,IES!$G$1,'DATA 07-10-20'!$G$2:$G$1100,IES!I$2)</f>
        <v>0</v>
      </c>
      <c r="J76" s="23">
        <f>SUMIFS('DATA 07-10-20'!$H$2:$H$1100,'DATA 07-10-20'!$D$2:$D$1100,IES!$D76,'DATA 07-10-20'!$F$2:$F$1100,IES!$J$1,'DATA 07-10-20'!$G$2:$G$1100,IES!J$2)</f>
        <v>2</v>
      </c>
      <c r="K76" s="23">
        <f>SUMIFS('DATA 07-10-20'!$H$2:$H$1100,'DATA 07-10-20'!$D$2:$D$1100,IES!$D76,'DATA 07-10-20'!$F$2:$F$1100,IES!$J$1,'DATA 07-10-20'!$G$2:$G$1100,IES!K$2)</f>
        <v>0</v>
      </c>
      <c r="L76" s="23">
        <f>SUMIFS('DATA 07-10-20'!$H$2:$H$1100,'DATA 07-10-20'!$D$2:$D$1100,IES!$D76,'DATA 07-10-20'!$F$2:$F$1100,IES!$L$1,'DATA 07-10-20'!$G$2:$G$1100,IES!L$2)</f>
        <v>1</v>
      </c>
      <c r="M76" s="23">
        <f>SUMIFS(ESPORTIUS!$L$2:$L$25,ESPORTIUS!$D$2:$D$25,IES!D76,ESPORTIUS!$J$2:$J$25,IES!$M$2)</f>
        <v>0</v>
      </c>
      <c r="N76" s="23">
        <f>SUMIFS(ESPORTIUS!$L$2:$L$25,ESPORTIUS!$D$2:$D$25,IES!D76,ESPORTIUS!$J$2:$J$25,IES!$N$2)</f>
        <v>0</v>
      </c>
      <c r="O76" s="20">
        <f t="shared" si="2"/>
        <v>33</v>
      </c>
      <c r="P76" s="27" t="str">
        <f t="shared" si="3"/>
        <v>A</v>
      </c>
    </row>
    <row r="77" spans="1:16" x14ac:dyDescent="0.3">
      <c r="A77" s="14">
        <v>2020</v>
      </c>
      <c r="B77" s="14" t="s">
        <v>632</v>
      </c>
      <c r="C77" t="s">
        <v>715</v>
      </c>
      <c r="D77" s="14" t="s">
        <v>727</v>
      </c>
      <c r="E77" t="s">
        <v>128</v>
      </c>
      <c r="F77" s="23">
        <f>SUMIFS('DATA 07-10-20'!$H$2:$H$1100,'DATA 07-10-20'!$D$2:$D$1100,IES!$D77,'DATA 07-10-20'!$F$2:$F$1100,IES!$F$1,'DATA 07-10-20'!$G$2:$G$1100,IES!F$2)</f>
        <v>27</v>
      </c>
      <c r="G77" s="23">
        <f>SUMIFS('DATA 07-10-20'!$H$2:$H$1100,'DATA 07-10-20'!$D$2:$D$1100,IES!$D77,'DATA 07-10-20'!$F$2:$F$1100,IES!$G$1,'DATA 07-10-20'!$G$2:$G$1100,IES!G$2)</f>
        <v>6</v>
      </c>
      <c r="H77" s="23">
        <f>SUMIFS('DATA 07-10-20'!$H$2:$H$1100,'DATA 07-10-20'!$D$2:$D$1100,IES!$D77,'DATA 07-10-20'!$F$2:$F$1100,IES!$G$1,'DATA 07-10-20'!$G$2:$G$1100,IES!H$2)</f>
        <v>0</v>
      </c>
      <c r="I77" s="23">
        <f>SUMIFS('DATA 07-10-20'!$H$2:$H$1100,'DATA 07-10-20'!$D$2:$D$1100,IES!$D77,'DATA 07-10-20'!$F$2:$F$1100,IES!$G$1,'DATA 07-10-20'!$G$2:$G$1100,IES!I$2)</f>
        <v>0</v>
      </c>
      <c r="J77" s="23">
        <f>SUMIFS('DATA 07-10-20'!$H$2:$H$1100,'DATA 07-10-20'!$D$2:$D$1100,IES!$D77,'DATA 07-10-20'!$F$2:$F$1100,IES!$J$1,'DATA 07-10-20'!$G$2:$G$1100,IES!J$2)</f>
        <v>8</v>
      </c>
      <c r="K77" s="23">
        <f>SUMIFS('DATA 07-10-20'!$H$2:$H$1100,'DATA 07-10-20'!$D$2:$D$1100,IES!$D77,'DATA 07-10-20'!$F$2:$F$1100,IES!$J$1,'DATA 07-10-20'!$G$2:$G$1100,IES!K$2)</f>
        <v>0</v>
      </c>
      <c r="L77" s="23">
        <f>SUMIFS('DATA 07-10-20'!$H$2:$H$1100,'DATA 07-10-20'!$D$2:$D$1100,IES!$D77,'DATA 07-10-20'!$F$2:$F$1100,IES!$L$1,'DATA 07-10-20'!$G$2:$G$1100,IES!L$2)</f>
        <v>0</v>
      </c>
      <c r="M77" s="23">
        <f>SUMIFS(ESPORTIUS!$L$2:$L$25,ESPORTIUS!$D$2:$D$25,IES!D77,ESPORTIUS!$J$2:$J$25,IES!$M$2)</f>
        <v>0</v>
      </c>
      <c r="N77" s="23">
        <f>SUMIFS(ESPORTIUS!$L$2:$L$25,ESPORTIUS!$D$2:$D$25,IES!D77,ESPORTIUS!$J$2:$J$25,IES!$N$2)</f>
        <v>0</v>
      </c>
      <c r="O77" s="20">
        <f t="shared" si="2"/>
        <v>41</v>
      </c>
      <c r="P77" s="27" t="str">
        <f t="shared" si="3"/>
        <v>A</v>
      </c>
    </row>
    <row r="78" spans="1:16" x14ac:dyDescent="0.3">
      <c r="A78" s="14">
        <v>2020</v>
      </c>
      <c r="B78" s="14" t="s">
        <v>632</v>
      </c>
      <c r="C78" t="s">
        <v>715</v>
      </c>
      <c r="D78" s="14" t="s">
        <v>728</v>
      </c>
      <c r="E78" t="s">
        <v>129</v>
      </c>
      <c r="F78" s="23">
        <f>SUMIFS('DATA 07-10-20'!$H$2:$H$1100,'DATA 07-10-20'!$D$2:$D$1100,IES!$D78,'DATA 07-10-20'!$F$2:$F$1100,IES!$F$1,'DATA 07-10-20'!$G$2:$G$1100,IES!F$2)</f>
        <v>30</v>
      </c>
      <c r="G78" s="23">
        <f>SUMIFS('DATA 07-10-20'!$H$2:$H$1100,'DATA 07-10-20'!$D$2:$D$1100,IES!$D78,'DATA 07-10-20'!$F$2:$F$1100,IES!$G$1,'DATA 07-10-20'!$G$2:$G$1100,IES!G$2)</f>
        <v>10</v>
      </c>
      <c r="H78" s="23">
        <f>SUMIFS('DATA 07-10-20'!$H$2:$H$1100,'DATA 07-10-20'!$D$2:$D$1100,IES!$D78,'DATA 07-10-20'!$F$2:$F$1100,IES!$G$1,'DATA 07-10-20'!$G$2:$G$1100,IES!H$2)</f>
        <v>0</v>
      </c>
      <c r="I78" s="23">
        <f>SUMIFS('DATA 07-10-20'!$H$2:$H$1100,'DATA 07-10-20'!$D$2:$D$1100,IES!$D78,'DATA 07-10-20'!$F$2:$F$1100,IES!$G$1,'DATA 07-10-20'!$G$2:$G$1100,IES!I$2)</f>
        <v>0</v>
      </c>
      <c r="J78" s="23">
        <f>SUMIFS('DATA 07-10-20'!$H$2:$H$1100,'DATA 07-10-20'!$D$2:$D$1100,IES!$D78,'DATA 07-10-20'!$F$2:$F$1100,IES!$J$1,'DATA 07-10-20'!$G$2:$G$1100,IES!J$2)</f>
        <v>0</v>
      </c>
      <c r="K78" s="23">
        <f>SUMIFS('DATA 07-10-20'!$H$2:$H$1100,'DATA 07-10-20'!$D$2:$D$1100,IES!$D78,'DATA 07-10-20'!$F$2:$F$1100,IES!$J$1,'DATA 07-10-20'!$G$2:$G$1100,IES!K$2)</f>
        <v>0</v>
      </c>
      <c r="L78" s="23">
        <f>SUMIFS('DATA 07-10-20'!$H$2:$H$1100,'DATA 07-10-20'!$D$2:$D$1100,IES!$D78,'DATA 07-10-20'!$F$2:$F$1100,IES!$L$1,'DATA 07-10-20'!$G$2:$G$1100,IES!L$2)</f>
        <v>0</v>
      </c>
      <c r="M78" s="23">
        <f>SUMIFS(ESPORTIUS!$L$2:$L$25,ESPORTIUS!$D$2:$D$25,IES!D78,ESPORTIUS!$J$2:$J$25,IES!$M$2)</f>
        <v>0</v>
      </c>
      <c r="N78" s="23">
        <f>SUMIFS(ESPORTIUS!$L$2:$L$25,ESPORTIUS!$D$2:$D$25,IES!D78,ESPORTIUS!$J$2:$J$25,IES!$N$2)</f>
        <v>0</v>
      </c>
      <c r="O78" s="20">
        <f t="shared" si="2"/>
        <v>40</v>
      </c>
      <c r="P78" s="27" t="str">
        <f t="shared" si="3"/>
        <v>A</v>
      </c>
    </row>
    <row r="79" spans="1:16" x14ac:dyDescent="0.3">
      <c r="A79" s="14">
        <v>2020</v>
      </c>
      <c r="B79" s="14" t="s">
        <v>632</v>
      </c>
      <c r="C79" t="s">
        <v>715</v>
      </c>
      <c r="D79" s="14" t="s">
        <v>729</v>
      </c>
      <c r="E79" t="s">
        <v>209</v>
      </c>
      <c r="F79" s="23">
        <f>SUMIFS('DATA 07-10-20'!$H$2:$H$1100,'DATA 07-10-20'!$D$2:$D$1100,IES!$D79,'DATA 07-10-20'!$F$2:$F$1100,IES!$F$1,'DATA 07-10-20'!$G$2:$G$1100,IES!F$2)</f>
        <v>23</v>
      </c>
      <c r="G79" s="23">
        <f>SUMIFS('DATA 07-10-20'!$H$2:$H$1100,'DATA 07-10-20'!$D$2:$D$1100,IES!$D79,'DATA 07-10-20'!$F$2:$F$1100,IES!$G$1,'DATA 07-10-20'!$G$2:$G$1100,IES!G$2)</f>
        <v>6</v>
      </c>
      <c r="H79" s="23">
        <f>SUMIFS('DATA 07-10-20'!$H$2:$H$1100,'DATA 07-10-20'!$D$2:$D$1100,IES!$D79,'DATA 07-10-20'!$F$2:$F$1100,IES!$G$1,'DATA 07-10-20'!$G$2:$G$1100,IES!H$2)</f>
        <v>0</v>
      </c>
      <c r="I79" s="23">
        <f>SUMIFS('DATA 07-10-20'!$H$2:$H$1100,'DATA 07-10-20'!$D$2:$D$1100,IES!$D79,'DATA 07-10-20'!$F$2:$F$1100,IES!$G$1,'DATA 07-10-20'!$G$2:$G$1100,IES!I$2)</f>
        <v>0</v>
      </c>
      <c r="J79" s="23">
        <f>SUMIFS('DATA 07-10-20'!$H$2:$H$1100,'DATA 07-10-20'!$D$2:$D$1100,IES!$D79,'DATA 07-10-20'!$F$2:$F$1100,IES!$J$1,'DATA 07-10-20'!$G$2:$G$1100,IES!J$2)</f>
        <v>2</v>
      </c>
      <c r="K79" s="23">
        <f>SUMIFS('DATA 07-10-20'!$H$2:$H$1100,'DATA 07-10-20'!$D$2:$D$1100,IES!$D79,'DATA 07-10-20'!$F$2:$F$1100,IES!$J$1,'DATA 07-10-20'!$G$2:$G$1100,IES!K$2)</f>
        <v>0</v>
      </c>
      <c r="L79" s="23">
        <f>SUMIFS('DATA 07-10-20'!$H$2:$H$1100,'DATA 07-10-20'!$D$2:$D$1100,IES!$D79,'DATA 07-10-20'!$F$2:$F$1100,IES!$L$1,'DATA 07-10-20'!$G$2:$G$1100,IES!L$2)</f>
        <v>0</v>
      </c>
      <c r="M79" s="23">
        <f>SUMIFS(ESPORTIUS!$L$2:$L$25,ESPORTIUS!$D$2:$D$25,IES!D79,ESPORTIUS!$J$2:$J$25,IES!$M$2)</f>
        <v>0</v>
      </c>
      <c r="N79" s="23">
        <f>SUMIFS(ESPORTIUS!$L$2:$L$25,ESPORTIUS!$D$2:$D$25,IES!D79,ESPORTIUS!$J$2:$J$25,IES!$N$2)</f>
        <v>0</v>
      </c>
      <c r="O79" s="20">
        <f t="shared" si="2"/>
        <v>31</v>
      </c>
      <c r="P79" s="27" t="str">
        <f t="shared" si="3"/>
        <v>A</v>
      </c>
    </row>
    <row r="80" spans="1:16" x14ac:dyDescent="0.3">
      <c r="A80" s="14">
        <v>2020</v>
      </c>
      <c r="B80" s="14" t="s">
        <v>632</v>
      </c>
      <c r="C80" t="s">
        <v>715</v>
      </c>
      <c r="D80" s="14" t="s">
        <v>730</v>
      </c>
      <c r="E80" t="s">
        <v>131</v>
      </c>
      <c r="F80" s="23">
        <f>SUMIFS('DATA 07-10-20'!$H$2:$H$1100,'DATA 07-10-20'!$D$2:$D$1100,IES!$D80,'DATA 07-10-20'!$F$2:$F$1100,IES!$F$1,'DATA 07-10-20'!$G$2:$G$1100,IES!F$2)</f>
        <v>16</v>
      </c>
      <c r="G80" s="23">
        <f>SUMIFS('DATA 07-10-20'!$H$2:$H$1100,'DATA 07-10-20'!$D$2:$D$1100,IES!$D80,'DATA 07-10-20'!$F$2:$F$1100,IES!$G$1,'DATA 07-10-20'!$G$2:$G$1100,IES!G$2)</f>
        <v>4</v>
      </c>
      <c r="H80" s="23">
        <f>SUMIFS('DATA 07-10-20'!$H$2:$H$1100,'DATA 07-10-20'!$D$2:$D$1100,IES!$D80,'DATA 07-10-20'!$F$2:$F$1100,IES!$G$1,'DATA 07-10-20'!$G$2:$G$1100,IES!H$2)</f>
        <v>0</v>
      </c>
      <c r="I80" s="23">
        <f>SUMIFS('DATA 07-10-20'!$H$2:$H$1100,'DATA 07-10-20'!$D$2:$D$1100,IES!$D80,'DATA 07-10-20'!$F$2:$F$1100,IES!$G$1,'DATA 07-10-20'!$G$2:$G$1100,IES!I$2)</f>
        <v>0</v>
      </c>
      <c r="J80" s="23">
        <f>SUMIFS('DATA 07-10-20'!$H$2:$H$1100,'DATA 07-10-20'!$D$2:$D$1100,IES!$D80,'DATA 07-10-20'!$F$2:$F$1100,IES!$J$1,'DATA 07-10-20'!$G$2:$G$1100,IES!J$2)</f>
        <v>0</v>
      </c>
      <c r="K80" s="23">
        <f>SUMIFS('DATA 07-10-20'!$H$2:$H$1100,'DATA 07-10-20'!$D$2:$D$1100,IES!$D80,'DATA 07-10-20'!$F$2:$F$1100,IES!$J$1,'DATA 07-10-20'!$G$2:$G$1100,IES!K$2)</f>
        <v>0</v>
      </c>
      <c r="L80" s="23">
        <f>SUMIFS('DATA 07-10-20'!$H$2:$H$1100,'DATA 07-10-20'!$D$2:$D$1100,IES!$D80,'DATA 07-10-20'!$F$2:$F$1100,IES!$L$1,'DATA 07-10-20'!$G$2:$G$1100,IES!L$2)</f>
        <v>0</v>
      </c>
      <c r="M80" s="23">
        <f>SUMIFS(ESPORTIUS!$L$2:$L$25,ESPORTIUS!$D$2:$D$25,IES!D80,ESPORTIUS!$J$2:$J$25,IES!$M$2)</f>
        <v>0</v>
      </c>
      <c r="N80" s="23">
        <f>SUMIFS(ESPORTIUS!$L$2:$L$25,ESPORTIUS!$D$2:$D$25,IES!D80,ESPORTIUS!$J$2:$J$25,IES!$N$2)</f>
        <v>0</v>
      </c>
      <c r="O80" s="20">
        <f t="shared" si="2"/>
        <v>20</v>
      </c>
      <c r="P80" s="27" t="str">
        <f t="shared" si="3"/>
        <v>B</v>
      </c>
    </row>
    <row r="81" spans="1:16" x14ac:dyDescent="0.3">
      <c r="A81" s="14">
        <v>2020</v>
      </c>
      <c r="B81" s="14" t="s">
        <v>632</v>
      </c>
      <c r="C81" t="s">
        <v>132</v>
      </c>
      <c r="D81" s="14" t="s">
        <v>733</v>
      </c>
      <c r="E81" t="s">
        <v>133</v>
      </c>
      <c r="F81" s="23">
        <f>SUMIFS('DATA 07-10-20'!$H$2:$H$1100,'DATA 07-10-20'!$D$2:$D$1100,IES!$D81,'DATA 07-10-20'!$F$2:$F$1100,IES!$F$1,'DATA 07-10-20'!$G$2:$G$1100,IES!F$2)</f>
        <v>10</v>
      </c>
      <c r="G81" s="23">
        <f>SUMIFS('DATA 07-10-20'!$H$2:$H$1100,'DATA 07-10-20'!$D$2:$D$1100,IES!$D81,'DATA 07-10-20'!$F$2:$F$1100,IES!$G$1,'DATA 07-10-20'!$G$2:$G$1100,IES!G$2)</f>
        <v>3</v>
      </c>
      <c r="H81" s="23">
        <f>SUMIFS('DATA 07-10-20'!$H$2:$H$1100,'DATA 07-10-20'!$D$2:$D$1100,IES!$D81,'DATA 07-10-20'!$F$2:$F$1100,IES!$G$1,'DATA 07-10-20'!$G$2:$G$1100,IES!H$2)</f>
        <v>0</v>
      </c>
      <c r="I81" s="23">
        <f>SUMIFS('DATA 07-10-20'!$H$2:$H$1100,'DATA 07-10-20'!$D$2:$D$1100,IES!$D81,'DATA 07-10-20'!$F$2:$F$1100,IES!$G$1,'DATA 07-10-20'!$G$2:$G$1100,IES!I$2)</f>
        <v>0</v>
      </c>
      <c r="J81" s="23">
        <f>SUMIFS('DATA 07-10-20'!$H$2:$H$1100,'DATA 07-10-20'!$D$2:$D$1100,IES!$D81,'DATA 07-10-20'!$F$2:$F$1100,IES!$J$1,'DATA 07-10-20'!$G$2:$G$1100,IES!J$2)</f>
        <v>2</v>
      </c>
      <c r="K81" s="23">
        <f>SUMIFS('DATA 07-10-20'!$H$2:$H$1100,'DATA 07-10-20'!$D$2:$D$1100,IES!$D81,'DATA 07-10-20'!$F$2:$F$1100,IES!$J$1,'DATA 07-10-20'!$G$2:$G$1100,IES!K$2)</f>
        <v>0</v>
      </c>
      <c r="L81" s="23">
        <f>SUMIFS('DATA 07-10-20'!$H$2:$H$1100,'DATA 07-10-20'!$D$2:$D$1100,IES!$D81,'DATA 07-10-20'!$F$2:$F$1100,IES!$L$1,'DATA 07-10-20'!$G$2:$G$1100,IES!L$2)</f>
        <v>0</v>
      </c>
      <c r="M81" s="23">
        <f>SUMIFS(ESPORTIUS!$L$2:$L$25,ESPORTIUS!$D$2:$D$25,IES!D81,ESPORTIUS!$J$2:$J$25,IES!$M$2)</f>
        <v>0</v>
      </c>
      <c r="N81" s="23">
        <f>SUMIFS(ESPORTIUS!$L$2:$L$25,ESPORTIUS!$D$2:$D$25,IES!D81,ESPORTIUS!$J$2:$J$25,IES!$N$2)</f>
        <v>0</v>
      </c>
      <c r="O81" s="20">
        <f t="shared" si="2"/>
        <v>15</v>
      </c>
      <c r="P81" s="27" t="str">
        <f t="shared" si="3"/>
        <v>B</v>
      </c>
    </row>
    <row r="82" spans="1:16" x14ac:dyDescent="0.3">
      <c r="A82" s="14">
        <v>2020</v>
      </c>
      <c r="B82" s="14" t="s">
        <v>632</v>
      </c>
      <c r="C82" t="s">
        <v>134</v>
      </c>
      <c r="D82" s="14" t="s">
        <v>734</v>
      </c>
      <c r="E82" t="s">
        <v>135</v>
      </c>
      <c r="F82" s="23">
        <f>SUMIFS('DATA 07-10-20'!$H$2:$H$1100,'DATA 07-10-20'!$D$2:$D$1100,IES!$D82,'DATA 07-10-20'!$F$2:$F$1100,IES!$F$1,'DATA 07-10-20'!$G$2:$G$1100,IES!F$2)</f>
        <v>22</v>
      </c>
      <c r="G82" s="23">
        <f>SUMIFS('DATA 07-10-20'!$H$2:$H$1100,'DATA 07-10-20'!$D$2:$D$1100,IES!$D82,'DATA 07-10-20'!$F$2:$F$1100,IES!$G$1,'DATA 07-10-20'!$G$2:$G$1100,IES!G$2)</f>
        <v>6</v>
      </c>
      <c r="H82" s="23">
        <f>SUMIFS('DATA 07-10-20'!$H$2:$H$1100,'DATA 07-10-20'!$D$2:$D$1100,IES!$D82,'DATA 07-10-20'!$F$2:$F$1100,IES!$G$1,'DATA 07-10-20'!$G$2:$G$1100,IES!H$2)</f>
        <v>0</v>
      </c>
      <c r="I82" s="23">
        <f>SUMIFS('DATA 07-10-20'!$H$2:$H$1100,'DATA 07-10-20'!$D$2:$D$1100,IES!$D82,'DATA 07-10-20'!$F$2:$F$1100,IES!$G$1,'DATA 07-10-20'!$G$2:$G$1100,IES!I$2)</f>
        <v>0</v>
      </c>
      <c r="J82" s="23">
        <f>SUMIFS('DATA 07-10-20'!$H$2:$H$1100,'DATA 07-10-20'!$D$2:$D$1100,IES!$D82,'DATA 07-10-20'!$F$2:$F$1100,IES!$J$1,'DATA 07-10-20'!$G$2:$G$1100,IES!J$2)</f>
        <v>4</v>
      </c>
      <c r="K82" s="23">
        <f>SUMIFS('DATA 07-10-20'!$H$2:$H$1100,'DATA 07-10-20'!$D$2:$D$1100,IES!$D82,'DATA 07-10-20'!$F$2:$F$1100,IES!$J$1,'DATA 07-10-20'!$G$2:$G$1100,IES!K$2)</f>
        <v>0</v>
      </c>
      <c r="L82" s="23">
        <f>SUMIFS('DATA 07-10-20'!$H$2:$H$1100,'DATA 07-10-20'!$D$2:$D$1100,IES!$D82,'DATA 07-10-20'!$F$2:$F$1100,IES!$L$1,'DATA 07-10-20'!$G$2:$G$1100,IES!L$2)</f>
        <v>0</v>
      </c>
      <c r="M82" s="23">
        <f>SUMIFS(ESPORTIUS!$L$2:$L$25,ESPORTIUS!$D$2:$D$25,IES!D82,ESPORTIUS!$J$2:$J$25,IES!$M$2)</f>
        <v>0</v>
      </c>
      <c r="N82" s="23">
        <f>SUMIFS(ESPORTIUS!$L$2:$L$25,ESPORTIUS!$D$2:$D$25,IES!D82,ESPORTIUS!$J$2:$J$25,IES!$N$2)</f>
        <v>0</v>
      </c>
      <c r="O82" s="20">
        <f t="shared" si="2"/>
        <v>32</v>
      </c>
      <c r="P82" s="27" t="str">
        <f t="shared" si="3"/>
        <v>A</v>
      </c>
    </row>
    <row r="83" spans="1:16" x14ac:dyDescent="0.3">
      <c r="A83" s="14">
        <v>2020</v>
      </c>
      <c r="B83" s="14" t="s">
        <v>632</v>
      </c>
      <c r="C83" t="s">
        <v>136</v>
      </c>
      <c r="D83" s="14" t="s">
        <v>735</v>
      </c>
      <c r="E83" t="s">
        <v>137</v>
      </c>
      <c r="F83" s="23">
        <f>SUMIFS('DATA 07-10-20'!$H$2:$H$1100,'DATA 07-10-20'!$D$2:$D$1100,IES!$D83,'DATA 07-10-20'!$F$2:$F$1100,IES!$F$1,'DATA 07-10-20'!$G$2:$G$1100,IES!F$2)</f>
        <v>12</v>
      </c>
      <c r="G83" s="23">
        <f>SUMIFS('DATA 07-10-20'!$H$2:$H$1100,'DATA 07-10-20'!$D$2:$D$1100,IES!$D83,'DATA 07-10-20'!$F$2:$F$1100,IES!$G$1,'DATA 07-10-20'!$G$2:$G$1100,IES!G$2)</f>
        <v>4</v>
      </c>
      <c r="H83" s="23">
        <f>SUMIFS('DATA 07-10-20'!$H$2:$H$1100,'DATA 07-10-20'!$D$2:$D$1100,IES!$D83,'DATA 07-10-20'!$F$2:$F$1100,IES!$G$1,'DATA 07-10-20'!$G$2:$G$1100,IES!H$2)</f>
        <v>0</v>
      </c>
      <c r="I83" s="23">
        <f>SUMIFS('DATA 07-10-20'!$H$2:$H$1100,'DATA 07-10-20'!$D$2:$D$1100,IES!$D83,'DATA 07-10-20'!$F$2:$F$1100,IES!$G$1,'DATA 07-10-20'!$G$2:$G$1100,IES!I$2)</f>
        <v>0</v>
      </c>
      <c r="J83" s="23">
        <f>SUMIFS('DATA 07-10-20'!$H$2:$H$1100,'DATA 07-10-20'!$D$2:$D$1100,IES!$D83,'DATA 07-10-20'!$F$2:$F$1100,IES!$J$1,'DATA 07-10-20'!$G$2:$G$1100,IES!J$2)</f>
        <v>2</v>
      </c>
      <c r="K83" s="23">
        <f>SUMIFS('DATA 07-10-20'!$H$2:$H$1100,'DATA 07-10-20'!$D$2:$D$1100,IES!$D83,'DATA 07-10-20'!$F$2:$F$1100,IES!$J$1,'DATA 07-10-20'!$G$2:$G$1100,IES!K$2)</f>
        <v>0</v>
      </c>
      <c r="L83" s="23">
        <f>SUMIFS('DATA 07-10-20'!$H$2:$H$1100,'DATA 07-10-20'!$D$2:$D$1100,IES!$D83,'DATA 07-10-20'!$F$2:$F$1100,IES!$L$1,'DATA 07-10-20'!$G$2:$G$1100,IES!L$2)</f>
        <v>0</v>
      </c>
      <c r="M83" s="23">
        <f>SUMIFS(ESPORTIUS!$L$2:$L$25,ESPORTIUS!$D$2:$D$25,IES!D83,ESPORTIUS!$J$2:$J$25,IES!$M$2)</f>
        <v>0</v>
      </c>
      <c r="N83" s="23">
        <f>SUMIFS(ESPORTIUS!$L$2:$L$25,ESPORTIUS!$D$2:$D$25,IES!D83,ESPORTIUS!$J$2:$J$25,IES!$N$2)</f>
        <v>0</v>
      </c>
      <c r="O83" s="20">
        <f t="shared" si="2"/>
        <v>18</v>
      </c>
      <c r="P83" s="27" t="str">
        <f t="shared" si="3"/>
        <v>B</v>
      </c>
    </row>
    <row r="84" spans="1:16" x14ac:dyDescent="0.3">
      <c r="A84" s="14">
        <v>2020</v>
      </c>
      <c r="B84" s="14" t="s">
        <v>632</v>
      </c>
      <c r="C84" t="s">
        <v>136</v>
      </c>
      <c r="D84" s="14" t="s">
        <v>736</v>
      </c>
      <c r="E84" t="s">
        <v>138</v>
      </c>
      <c r="F84" s="23">
        <f>SUMIFS('DATA 07-10-20'!$H$2:$H$1100,'DATA 07-10-20'!$D$2:$D$1100,IES!$D84,'DATA 07-10-20'!$F$2:$F$1100,IES!$F$1,'DATA 07-10-20'!$G$2:$G$1100,IES!F$2)</f>
        <v>9</v>
      </c>
      <c r="G84" s="23">
        <f>SUMIFS('DATA 07-10-20'!$H$2:$H$1100,'DATA 07-10-20'!$D$2:$D$1100,IES!$D84,'DATA 07-10-20'!$F$2:$F$1100,IES!$G$1,'DATA 07-10-20'!$G$2:$G$1100,IES!G$2)</f>
        <v>4</v>
      </c>
      <c r="H84" s="23">
        <f>SUMIFS('DATA 07-10-20'!$H$2:$H$1100,'DATA 07-10-20'!$D$2:$D$1100,IES!$D84,'DATA 07-10-20'!$F$2:$F$1100,IES!$G$1,'DATA 07-10-20'!$G$2:$G$1100,IES!H$2)</f>
        <v>0</v>
      </c>
      <c r="I84" s="23">
        <f>SUMIFS('DATA 07-10-20'!$H$2:$H$1100,'DATA 07-10-20'!$D$2:$D$1100,IES!$D84,'DATA 07-10-20'!$F$2:$F$1100,IES!$G$1,'DATA 07-10-20'!$G$2:$G$1100,IES!I$2)</f>
        <v>0</v>
      </c>
      <c r="J84" s="23">
        <f>SUMIFS('DATA 07-10-20'!$H$2:$H$1100,'DATA 07-10-20'!$D$2:$D$1100,IES!$D84,'DATA 07-10-20'!$F$2:$F$1100,IES!$J$1,'DATA 07-10-20'!$G$2:$G$1100,IES!J$2)</f>
        <v>13</v>
      </c>
      <c r="K84" s="23">
        <f>SUMIFS('DATA 07-10-20'!$H$2:$H$1100,'DATA 07-10-20'!$D$2:$D$1100,IES!$D84,'DATA 07-10-20'!$F$2:$F$1100,IES!$J$1,'DATA 07-10-20'!$G$2:$G$1100,IES!K$2)</f>
        <v>0</v>
      </c>
      <c r="L84" s="23">
        <f>SUMIFS('DATA 07-10-20'!$H$2:$H$1100,'DATA 07-10-20'!$D$2:$D$1100,IES!$D84,'DATA 07-10-20'!$F$2:$F$1100,IES!$L$1,'DATA 07-10-20'!$G$2:$G$1100,IES!L$2)</f>
        <v>0</v>
      </c>
      <c r="M84" s="23">
        <f>SUMIFS(ESPORTIUS!$L$2:$L$25,ESPORTIUS!$D$2:$D$25,IES!D84,ESPORTIUS!$J$2:$J$25,IES!$M$2)</f>
        <v>0</v>
      </c>
      <c r="N84" s="23">
        <f>SUMIFS(ESPORTIUS!$L$2:$L$25,ESPORTIUS!$D$2:$D$25,IES!D84,ESPORTIUS!$J$2:$J$25,IES!$N$2)</f>
        <v>0</v>
      </c>
      <c r="O84" s="20">
        <f t="shared" si="2"/>
        <v>26</v>
      </c>
      <c r="P84" s="27" t="str">
        <f t="shared" si="3"/>
        <v>A</v>
      </c>
    </row>
    <row r="85" spans="1:16" x14ac:dyDescent="0.3">
      <c r="A85" s="14">
        <v>2020</v>
      </c>
      <c r="B85" s="14" t="s">
        <v>632</v>
      </c>
      <c r="C85" t="s">
        <v>136</v>
      </c>
      <c r="D85" s="14" t="s">
        <v>737</v>
      </c>
      <c r="E85" t="s">
        <v>140</v>
      </c>
      <c r="F85" s="23">
        <f>SUMIFS('DATA 07-10-20'!$H$2:$H$1100,'DATA 07-10-20'!$D$2:$D$1100,IES!$D85,'DATA 07-10-20'!$F$2:$F$1100,IES!$F$1,'DATA 07-10-20'!$G$2:$G$1100,IES!F$2)</f>
        <v>10</v>
      </c>
      <c r="G85" s="23">
        <f>SUMIFS('DATA 07-10-20'!$H$2:$H$1100,'DATA 07-10-20'!$D$2:$D$1100,IES!$D85,'DATA 07-10-20'!$F$2:$F$1100,IES!$G$1,'DATA 07-10-20'!$G$2:$G$1100,IES!G$2)</f>
        <v>4</v>
      </c>
      <c r="H85" s="23">
        <f>SUMIFS('DATA 07-10-20'!$H$2:$H$1100,'DATA 07-10-20'!$D$2:$D$1100,IES!$D85,'DATA 07-10-20'!$F$2:$F$1100,IES!$G$1,'DATA 07-10-20'!$G$2:$G$1100,IES!H$2)</f>
        <v>0</v>
      </c>
      <c r="I85" s="23">
        <f>SUMIFS('DATA 07-10-20'!$H$2:$H$1100,'DATA 07-10-20'!$D$2:$D$1100,IES!$D85,'DATA 07-10-20'!$F$2:$F$1100,IES!$G$1,'DATA 07-10-20'!$G$2:$G$1100,IES!I$2)</f>
        <v>0</v>
      </c>
      <c r="J85" s="23">
        <f>SUMIFS('DATA 07-10-20'!$H$2:$H$1100,'DATA 07-10-20'!$D$2:$D$1100,IES!$D85,'DATA 07-10-20'!$F$2:$F$1100,IES!$J$1,'DATA 07-10-20'!$G$2:$G$1100,IES!J$2)</f>
        <v>2</v>
      </c>
      <c r="K85" s="23">
        <f>SUMIFS('DATA 07-10-20'!$H$2:$H$1100,'DATA 07-10-20'!$D$2:$D$1100,IES!$D85,'DATA 07-10-20'!$F$2:$F$1100,IES!$J$1,'DATA 07-10-20'!$G$2:$G$1100,IES!K$2)</f>
        <v>0</v>
      </c>
      <c r="L85" s="23">
        <f>SUMIFS('DATA 07-10-20'!$H$2:$H$1100,'DATA 07-10-20'!$D$2:$D$1100,IES!$D85,'DATA 07-10-20'!$F$2:$F$1100,IES!$L$1,'DATA 07-10-20'!$G$2:$G$1100,IES!L$2)</f>
        <v>0</v>
      </c>
      <c r="M85" s="23">
        <f>SUMIFS(ESPORTIUS!$L$2:$L$25,ESPORTIUS!$D$2:$D$25,IES!D85,ESPORTIUS!$J$2:$J$25,IES!$M$2)</f>
        <v>0</v>
      </c>
      <c r="N85" s="23">
        <f>SUMIFS(ESPORTIUS!$L$2:$L$25,ESPORTIUS!$D$2:$D$25,IES!D85,ESPORTIUS!$J$2:$J$25,IES!$N$2)</f>
        <v>0</v>
      </c>
      <c r="O85" s="20">
        <f t="shared" si="2"/>
        <v>16</v>
      </c>
      <c r="P85" s="27" t="str">
        <f t="shared" si="3"/>
        <v>B</v>
      </c>
    </row>
    <row r="86" spans="1:16" x14ac:dyDescent="0.3">
      <c r="A86" s="14">
        <v>2020</v>
      </c>
      <c r="B86" s="14" t="s">
        <v>632</v>
      </c>
      <c r="C86" t="s">
        <v>142</v>
      </c>
      <c r="D86" s="14" t="s">
        <v>738</v>
      </c>
      <c r="E86" t="s">
        <v>143</v>
      </c>
      <c r="F86" s="23">
        <f>SUMIFS('DATA 07-10-20'!$H$2:$H$1100,'DATA 07-10-20'!$D$2:$D$1100,IES!$D86,'DATA 07-10-20'!$F$2:$F$1100,IES!$F$1,'DATA 07-10-20'!$G$2:$G$1100,IES!F$2)</f>
        <v>10</v>
      </c>
      <c r="G86" s="23">
        <f>SUMIFS('DATA 07-10-20'!$H$2:$H$1100,'DATA 07-10-20'!$D$2:$D$1100,IES!$D86,'DATA 07-10-20'!$F$2:$F$1100,IES!$G$1,'DATA 07-10-20'!$G$2:$G$1100,IES!G$2)</f>
        <v>3</v>
      </c>
      <c r="H86" s="23">
        <f>SUMIFS('DATA 07-10-20'!$H$2:$H$1100,'DATA 07-10-20'!$D$2:$D$1100,IES!$D86,'DATA 07-10-20'!$F$2:$F$1100,IES!$G$1,'DATA 07-10-20'!$G$2:$G$1100,IES!H$2)</f>
        <v>0</v>
      </c>
      <c r="I86" s="23">
        <f>SUMIFS('DATA 07-10-20'!$H$2:$H$1100,'DATA 07-10-20'!$D$2:$D$1100,IES!$D86,'DATA 07-10-20'!$F$2:$F$1100,IES!$G$1,'DATA 07-10-20'!$G$2:$G$1100,IES!I$2)</f>
        <v>0</v>
      </c>
      <c r="J86" s="23">
        <f>SUMIFS('DATA 07-10-20'!$H$2:$H$1100,'DATA 07-10-20'!$D$2:$D$1100,IES!$D86,'DATA 07-10-20'!$F$2:$F$1100,IES!$J$1,'DATA 07-10-20'!$G$2:$G$1100,IES!J$2)</f>
        <v>2</v>
      </c>
      <c r="K86" s="23">
        <f>SUMIFS('DATA 07-10-20'!$H$2:$H$1100,'DATA 07-10-20'!$D$2:$D$1100,IES!$D86,'DATA 07-10-20'!$F$2:$F$1100,IES!$J$1,'DATA 07-10-20'!$G$2:$G$1100,IES!K$2)</f>
        <v>0</v>
      </c>
      <c r="L86" s="23">
        <f>SUMIFS('DATA 07-10-20'!$H$2:$H$1100,'DATA 07-10-20'!$D$2:$D$1100,IES!$D86,'DATA 07-10-20'!$F$2:$F$1100,IES!$L$1,'DATA 07-10-20'!$G$2:$G$1100,IES!L$2)</f>
        <v>0</v>
      </c>
      <c r="M86" s="23">
        <f>SUMIFS(ESPORTIUS!$L$2:$L$25,ESPORTIUS!$D$2:$D$25,IES!D86,ESPORTIUS!$J$2:$J$25,IES!$M$2)</f>
        <v>0</v>
      </c>
      <c r="N86" s="23">
        <f>SUMIFS(ESPORTIUS!$L$2:$L$25,ESPORTIUS!$D$2:$D$25,IES!D86,ESPORTIUS!$J$2:$J$25,IES!$N$2)</f>
        <v>0</v>
      </c>
      <c r="O86" s="20">
        <f t="shared" si="2"/>
        <v>15</v>
      </c>
      <c r="P86" s="27" t="str">
        <f t="shared" si="3"/>
        <v>B</v>
      </c>
    </row>
    <row r="87" spans="1:16" x14ac:dyDescent="0.3">
      <c r="A87" s="14">
        <v>2020</v>
      </c>
      <c r="B87" s="14" t="s">
        <v>632</v>
      </c>
      <c r="C87" t="s">
        <v>144</v>
      </c>
      <c r="D87" s="14" t="s">
        <v>740</v>
      </c>
      <c r="E87" t="s">
        <v>86</v>
      </c>
      <c r="F87" s="23">
        <f>SUMIFS('DATA 07-10-20'!$H$2:$H$1100,'DATA 07-10-20'!$D$2:$D$1100,IES!$D87,'DATA 07-10-20'!$F$2:$F$1100,IES!$F$1,'DATA 07-10-20'!$G$2:$G$1100,IES!F$2)</f>
        <v>17</v>
      </c>
      <c r="G87" s="23">
        <f>SUMIFS('DATA 07-10-20'!$H$2:$H$1100,'DATA 07-10-20'!$D$2:$D$1100,IES!$D87,'DATA 07-10-20'!$F$2:$F$1100,IES!$G$1,'DATA 07-10-20'!$G$2:$G$1100,IES!G$2)</f>
        <v>4</v>
      </c>
      <c r="H87" s="23">
        <f>SUMIFS('DATA 07-10-20'!$H$2:$H$1100,'DATA 07-10-20'!$D$2:$D$1100,IES!$D87,'DATA 07-10-20'!$F$2:$F$1100,IES!$G$1,'DATA 07-10-20'!$G$2:$G$1100,IES!H$2)</f>
        <v>0</v>
      </c>
      <c r="I87" s="23">
        <f>SUMIFS('DATA 07-10-20'!$H$2:$H$1100,'DATA 07-10-20'!$D$2:$D$1100,IES!$D87,'DATA 07-10-20'!$F$2:$F$1100,IES!$G$1,'DATA 07-10-20'!$G$2:$G$1100,IES!I$2)</f>
        <v>0</v>
      </c>
      <c r="J87" s="23">
        <f>SUMIFS('DATA 07-10-20'!$H$2:$H$1100,'DATA 07-10-20'!$D$2:$D$1100,IES!$D87,'DATA 07-10-20'!$F$2:$F$1100,IES!$J$1,'DATA 07-10-20'!$G$2:$G$1100,IES!J$2)</f>
        <v>3</v>
      </c>
      <c r="K87" s="23">
        <f>SUMIFS('DATA 07-10-20'!$H$2:$H$1100,'DATA 07-10-20'!$D$2:$D$1100,IES!$D87,'DATA 07-10-20'!$F$2:$F$1100,IES!$J$1,'DATA 07-10-20'!$G$2:$G$1100,IES!K$2)</f>
        <v>0</v>
      </c>
      <c r="L87" s="23">
        <f>SUMIFS('DATA 07-10-20'!$H$2:$H$1100,'DATA 07-10-20'!$D$2:$D$1100,IES!$D87,'DATA 07-10-20'!$F$2:$F$1100,IES!$L$1,'DATA 07-10-20'!$G$2:$G$1100,IES!L$2)</f>
        <v>0</v>
      </c>
      <c r="M87" s="23">
        <f>SUMIFS(ESPORTIUS!$L$2:$L$25,ESPORTIUS!$D$2:$D$25,IES!D87,ESPORTIUS!$J$2:$J$25,IES!$M$2)</f>
        <v>0</v>
      </c>
      <c r="N87" s="23">
        <f>SUMIFS(ESPORTIUS!$L$2:$L$25,ESPORTIUS!$D$2:$D$25,IES!D87,ESPORTIUS!$J$2:$J$25,IES!$N$2)</f>
        <v>0</v>
      </c>
      <c r="O87" s="20">
        <f t="shared" si="2"/>
        <v>24</v>
      </c>
      <c r="P87" s="27" t="str">
        <f t="shared" si="3"/>
        <v>B</v>
      </c>
    </row>
    <row r="88" spans="1:16" x14ac:dyDescent="0.3">
      <c r="A88" s="14">
        <v>2020</v>
      </c>
      <c r="B88" s="14" t="s">
        <v>632</v>
      </c>
      <c r="C88" t="s">
        <v>145</v>
      </c>
      <c r="D88" s="14" t="s">
        <v>739</v>
      </c>
      <c r="E88" t="s">
        <v>146</v>
      </c>
      <c r="F88" s="23">
        <f>SUMIFS('DATA 07-10-20'!$H$2:$H$1100,'DATA 07-10-20'!$D$2:$D$1100,IES!$D88,'DATA 07-10-20'!$F$2:$F$1100,IES!$F$1,'DATA 07-10-20'!$G$2:$G$1100,IES!F$2)</f>
        <v>8</v>
      </c>
      <c r="G88" s="23">
        <f>SUMIFS('DATA 07-10-20'!$H$2:$H$1100,'DATA 07-10-20'!$D$2:$D$1100,IES!$D88,'DATA 07-10-20'!$F$2:$F$1100,IES!$G$1,'DATA 07-10-20'!$G$2:$G$1100,IES!G$2)</f>
        <v>2</v>
      </c>
      <c r="H88" s="23">
        <f>SUMIFS('DATA 07-10-20'!$H$2:$H$1100,'DATA 07-10-20'!$D$2:$D$1100,IES!$D88,'DATA 07-10-20'!$F$2:$F$1100,IES!$G$1,'DATA 07-10-20'!$G$2:$G$1100,IES!H$2)</f>
        <v>0</v>
      </c>
      <c r="I88" s="23">
        <f>SUMIFS('DATA 07-10-20'!$H$2:$H$1100,'DATA 07-10-20'!$D$2:$D$1100,IES!$D88,'DATA 07-10-20'!$F$2:$F$1100,IES!$G$1,'DATA 07-10-20'!$G$2:$G$1100,IES!I$2)</f>
        <v>0</v>
      </c>
      <c r="J88" s="23">
        <f>SUMIFS('DATA 07-10-20'!$H$2:$H$1100,'DATA 07-10-20'!$D$2:$D$1100,IES!$D88,'DATA 07-10-20'!$F$2:$F$1100,IES!$J$1,'DATA 07-10-20'!$G$2:$G$1100,IES!J$2)</f>
        <v>5</v>
      </c>
      <c r="K88" s="23">
        <f>SUMIFS('DATA 07-10-20'!$H$2:$H$1100,'DATA 07-10-20'!$D$2:$D$1100,IES!$D88,'DATA 07-10-20'!$F$2:$F$1100,IES!$J$1,'DATA 07-10-20'!$G$2:$G$1100,IES!K$2)</f>
        <v>0</v>
      </c>
      <c r="L88" s="23">
        <f>SUMIFS('DATA 07-10-20'!$H$2:$H$1100,'DATA 07-10-20'!$D$2:$D$1100,IES!$D88,'DATA 07-10-20'!$F$2:$F$1100,IES!$L$1,'DATA 07-10-20'!$G$2:$G$1100,IES!L$2)</f>
        <v>0</v>
      </c>
      <c r="M88" s="23">
        <f>SUMIFS(ESPORTIUS!$L$2:$L$25,ESPORTIUS!$D$2:$D$25,IES!D88,ESPORTIUS!$J$2:$J$25,IES!$M$2)</f>
        <v>0</v>
      </c>
      <c r="N88" s="23">
        <f>SUMIFS(ESPORTIUS!$L$2:$L$25,ESPORTIUS!$D$2:$D$25,IES!D88,ESPORTIUS!$J$2:$J$25,IES!$N$2)</f>
        <v>0</v>
      </c>
      <c r="O88" s="20">
        <f t="shared" si="2"/>
        <v>15</v>
      </c>
      <c r="P88" s="27" t="str">
        <f t="shared" si="3"/>
        <v>B</v>
      </c>
    </row>
    <row r="89" spans="1:16" x14ac:dyDescent="0.3">
      <c r="A89" s="14">
        <v>2020</v>
      </c>
      <c r="B89" s="14" t="s">
        <v>632</v>
      </c>
      <c r="C89" t="s">
        <v>147</v>
      </c>
      <c r="D89" s="14" t="s">
        <v>741</v>
      </c>
      <c r="E89" t="s">
        <v>148</v>
      </c>
      <c r="F89" s="23">
        <f>SUMIFS('DATA 07-10-20'!$H$2:$H$1100,'DATA 07-10-20'!$D$2:$D$1100,IES!$D89,'DATA 07-10-20'!$F$2:$F$1100,IES!$F$1,'DATA 07-10-20'!$G$2:$G$1100,IES!F$2)</f>
        <v>18</v>
      </c>
      <c r="G89" s="23">
        <f>SUMIFS('DATA 07-10-20'!$H$2:$H$1100,'DATA 07-10-20'!$D$2:$D$1100,IES!$D89,'DATA 07-10-20'!$F$2:$F$1100,IES!$G$1,'DATA 07-10-20'!$G$2:$G$1100,IES!G$2)</f>
        <v>5</v>
      </c>
      <c r="H89" s="23">
        <f>SUMIFS('DATA 07-10-20'!$H$2:$H$1100,'DATA 07-10-20'!$D$2:$D$1100,IES!$D89,'DATA 07-10-20'!$F$2:$F$1100,IES!$G$1,'DATA 07-10-20'!$G$2:$G$1100,IES!H$2)</f>
        <v>0</v>
      </c>
      <c r="I89" s="23">
        <f>SUMIFS('DATA 07-10-20'!$H$2:$H$1100,'DATA 07-10-20'!$D$2:$D$1100,IES!$D89,'DATA 07-10-20'!$F$2:$F$1100,IES!$G$1,'DATA 07-10-20'!$G$2:$G$1100,IES!I$2)</f>
        <v>0</v>
      </c>
      <c r="J89" s="23">
        <f>SUMIFS('DATA 07-10-20'!$H$2:$H$1100,'DATA 07-10-20'!$D$2:$D$1100,IES!$D89,'DATA 07-10-20'!$F$2:$F$1100,IES!$J$1,'DATA 07-10-20'!$G$2:$G$1100,IES!J$2)</f>
        <v>7</v>
      </c>
      <c r="K89" s="23">
        <f>SUMIFS('DATA 07-10-20'!$H$2:$H$1100,'DATA 07-10-20'!$D$2:$D$1100,IES!$D89,'DATA 07-10-20'!$F$2:$F$1100,IES!$J$1,'DATA 07-10-20'!$G$2:$G$1100,IES!K$2)</f>
        <v>0</v>
      </c>
      <c r="L89" s="23">
        <f>SUMIFS('DATA 07-10-20'!$H$2:$H$1100,'DATA 07-10-20'!$D$2:$D$1100,IES!$D89,'DATA 07-10-20'!$F$2:$F$1100,IES!$L$1,'DATA 07-10-20'!$G$2:$G$1100,IES!L$2)</f>
        <v>0</v>
      </c>
      <c r="M89" s="23">
        <f>SUMIFS(ESPORTIUS!$L$2:$L$25,ESPORTIUS!$D$2:$D$25,IES!D89,ESPORTIUS!$J$2:$J$25,IES!$M$2)</f>
        <v>0</v>
      </c>
      <c r="N89" s="23">
        <f>SUMIFS(ESPORTIUS!$L$2:$L$25,ESPORTIUS!$D$2:$D$25,IES!D89,ESPORTIUS!$J$2:$J$25,IES!$N$2)</f>
        <v>0</v>
      </c>
      <c r="O89" s="20">
        <f t="shared" si="2"/>
        <v>30</v>
      </c>
      <c r="P89" s="27" t="str">
        <f t="shared" si="3"/>
        <v>A</v>
      </c>
    </row>
    <row r="90" spans="1:16" x14ac:dyDescent="0.3">
      <c r="A90" s="14">
        <v>2020</v>
      </c>
      <c r="B90" s="14" t="s">
        <v>632</v>
      </c>
      <c r="C90" t="s">
        <v>149</v>
      </c>
      <c r="D90" s="14" t="s">
        <v>742</v>
      </c>
      <c r="E90" t="s">
        <v>150</v>
      </c>
      <c r="F90" s="23">
        <f>SUMIFS('DATA 07-10-20'!$H$2:$H$1100,'DATA 07-10-20'!$D$2:$D$1100,IES!$D90,'DATA 07-10-20'!$F$2:$F$1100,IES!$F$1,'DATA 07-10-20'!$G$2:$G$1100,IES!F$2)</f>
        <v>21</v>
      </c>
      <c r="G90" s="23">
        <f>SUMIFS('DATA 07-10-20'!$H$2:$H$1100,'DATA 07-10-20'!$D$2:$D$1100,IES!$D90,'DATA 07-10-20'!$F$2:$F$1100,IES!$G$1,'DATA 07-10-20'!$G$2:$G$1100,IES!G$2)</f>
        <v>6</v>
      </c>
      <c r="H90" s="23">
        <f>SUMIFS('DATA 07-10-20'!$H$2:$H$1100,'DATA 07-10-20'!$D$2:$D$1100,IES!$D90,'DATA 07-10-20'!$F$2:$F$1100,IES!$G$1,'DATA 07-10-20'!$G$2:$G$1100,IES!H$2)</f>
        <v>0</v>
      </c>
      <c r="I90" s="23">
        <f>SUMIFS('DATA 07-10-20'!$H$2:$H$1100,'DATA 07-10-20'!$D$2:$D$1100,IES!$D90,'DATA 07-10-20'!$F$2:$F$1100,IES!$G$1,'DATA 07-10-20'!$G$2:$G$1100,IES!I$2)</f>
        <v>0</v>
      </c>
      <c r="J90" s="23">
        <f>SUMIFS('DATA 07-10-20'!$H$2:$H$1100,'DATA 07-10-20'!$D$2:$D$1100,IES!$D90,'DATA 07-10-20'!$F$2:$F$1100,IES!$J$1,'DATA 07-10-20'!$G$2:$G$1100,IES!J$2)</f>
        <v>7</v>
      </c>
      <c r="K90" s="23">
        <f>SUMIFS('DATA 07-10-20'!$H$2:$H$1100,'DATA 07-10-20'!$D$2:$D$1100,IES!$D90,'DATA 07-10-20'!$F$2:$F$1100,IES!$J$1,'DATA 07-10-20'!$G$2:$G$1100,IES!K$2)</f>
        <v>0</v>
      </c>
      <c r="L90" s="23">
        <f>SUMIFS('DATA 07-10-20'!$H$2:$H$1100,'DATA 07-10-20'!$D$2:$D$1100,IES!$D90,'DATA 07-10-20'!$F$2:$F$1100,IES!$L$1,'DATA 07-10-20'!$G$2:$G$1100,IES!L$2)</f>
        <v>0</v>
      </c>
      <c r="M90" s="23">
        <f>SUMIFS(ESPORTIUS!$L$2:$L$25,ESPORTIUS!$D$2:$D$25,IES!D90,ESPORTIUS!$J$2:$J$25,IES!$M$2)</f>
        <v>0</v>
      </c>
      <c r="N90" s="23">
        <f>SUMIFS(ESPORTIUS!$L$2:$L$25,ESPORTIUS!$D$2:$D$25,IES!D90,ESPORTIUS!$J$2:$J$25,IES!$N$2)</f>
        <v>0</v>
      </c>
      <c r="O90" s="20">
        <f t="shared" si="2"/>
        <v>34</v>
      </c>
      <c r="P90" s="27" t="str">
        <f t="shared" si="3"/>
        <v>A</v>
      </c>
    </row>
    <row r="91" spans="1:16" x14ac:dyDescent="0.3">
      <c r="A91" s="14">
        <v>2020</v>
      </c>
      <c r="B91" s="14" t="s">
        <v>632</v>
      </c>
      <c r="C91" t="s">
        <v>149</v>
      </c>
      <c r="D91" s="14" t="s">
        <v>743</v>
      </c>
      <c r="E91" t="s">
        <v>151</v>
      </c>
      <c r="F91" s="23">
        <f>SUMIFS('DATA 07-10-20'!$H$2:$H$1100,'DATA 07-10-20'!$D$2:$D$1100,IES!$D91,'DATA 07-10-20'!$F$2:$F$1100,IES!$F$1,'DATA 07-10-20'!$G$2:$G$1100,IES!F$2)</f>
        <v>12</v>
      </c>
      <c r="G91" s="23">
        <f>SUMIFS('DATA 07-10-20'!$H$2:$H$1100,'DATA 07-10-20'!$D$2:$D$1100,IES!$D91,'DATA 07-10-20'!$F$2:$F$1100,IES!$G$1,'DATA 07-10-20'!$G$2:$G$1100,IES!G$2)</f>
        <v>4</v>
      </c>
      <c r="H91" s="23">
        <f>SUMIFS('DATA 07-10-20'!$H$2:$H$1100,'DATA 07-10-20'!$D$2:$D$1100,IES!$D91,'DATA 07-10-20'!$F$2:$F$1100,IES!$G$1,'DATA 07-10-20'!$G$2:$G$1100,IES!H$2)</f>
        <v>0</v>
      </c>
      <c r="I91" s="23">
        <f>SUMIFS('DATA 07-10-20'!$H$2:$H$1100,'DATA 07-10-20'!$D$2:$D$1100,IES!$D91,'DATA 07-10-20'!$F$2:$F$1100,IES!$G$1,'DATA 07-10-20'!$G$2:$G$1100,IES!I$2)</f>
        <v>0</v>
      </c>
      <c r="J91" s="23">
        <f>SUMIFS('DATA 07-10-20'!$H$2:$H$1100,'DATA 07-10-20'!$D$2:$D$1100,IES!$D91,'DATA 07-10-20'!$F$2:$F$1100,IES!$J$1,'DATA 07-10-20'!$G$2:$G$1100,IES!J$2)</f>
        <v>2</v>
      </c>
      <c r="K91" s="23">
        <f>SUMIFS('DATA 07-10-20'!$H$2:$H$1100,'DATA 07-10-20'!$D$2:$D$1100,IES!$D91,'DATA 07-10-20'!$F$2:$F$1100,IES!$J$1,'DATA 07-10-20'!$G$2:$G$1100,IES!K$2)</f>
        <v>0</v>
      </c>
      <c r="L91" s="23">
        <f>SUMIFS('DATA 07-10-20'!$H$2:$H$1100,'DATA 07-10-20'!$D$2:$D$1100,IES!$D91,'DATA 07-10-20'!$F$2:$F$1100,IES!$L$1,'DATA 07-10-20'!$G$2:$G$1100,IES!L$2)</f>
        <v>0</v>
      </c>
      <c r="M91" s="23">
        <f>SUMIFS(ESPORTIUS!$L$2:$L$25,ESPORTIUS!$D$2:$D$25,IES!D91,ESPORTIUS!$J$2:$J$25,IES!$M$2)</f>
        <v>0</v>
      </c>
      <c r="N91" s="23">
        <f>SUMIFS(ESPORTIUS!$L$2:$L$25,ESPORTIUS!$D$2:$D$25,IES!D91,ESPORTIUS!$J$2:$J$25,IES!$N$2)</f>
        <v>0</v>
      </c>
      <c r="O91" s="20">
        <f t="shared" si="2"/>
        <v>18</v>
      </c>
      <c r="P91" s="27" t="str">
        <f t="shared" si="3"/>
        <v>B</v>
      </c>
    </row>
    <row r="92" spans="1:16" x14ac:dyDescent="0.3">
      <c r="A92" s="14">
        <v>2020</v>
      </c>
      <c r="B92" s="14" t="s">
        <v>632</v>
      </c>
      <c r="C92" t="s">
        <v>152</v>
      </c>
      <c r="D92" s="14" t="s">
        <v>744</v>
      </c>
      <c r="E92" t="s">
        <v>153</v>
      </c>
      <c r="F92" s="23">
        <f>SUMIFS('DATA 07-10-20'!$H$2:$H$1100,'DATA 07-10-20'!$D$2:$D$1100,IES!$D92,'DATA 07-10-20'!$F$2:$F$1100,IES!$F$1,'DATA 07-10-20'!$G$2:$G$1100,IES!F$2)</f>
        <v>12</v>
      </c>
      <c r="G92" s="23">
        <f>SUMIFS('DATA 07-10-20'!$H$2:$H$1100,'DATA 07-10-20'!$D$2:$D$1100,IES!$D92,'DATA 07-10-20'!$F$2:$F$1100,IES!$G$1,'DATA 07-10-20'!$G$2:$G$1100,IES!G$2)</f>
        <v>6</v>
      </c>
      <c r="H92" s="23">
        <f>SUMIFS('DATA 07-10-20'!$H$2:$H$1100,'DATA 07-10-20'!$D$2:$D$1100,IES!$D92,'DATA 07-10-20'!$F$2:$F$1100,IES!$G$1,'DATA 07-10-20'!$G$2:$G$1100,IES!H$2)</f>
        <v>0</v>
      </c>
      <c r="I92" s="23">
        <f>SUMIFS('DATA 07-10-20'!$H$2:$H$1100,'DATA 07-10-20'!$D$2:$D$1100,IES!$D92,'DATA 07-10-20'!$F$2:$F$1100,IES!$G$1,'DATA 07-10-20'!$G$2:$G$1100,IES!I$2)</f>
        <v>0</v>
      </c>
      <c r="J92" s="23">
        <f>SUMIFS('DATA 07-10-20'!$H$2:$H$1100,'DATA 07-10-20'!$D$2:$D$1100,IES!$D92,'DATA 07-10-20'!$F$2:$F$1100,IES!$J$1,'DATA 07-10-20'!$G$2:$G$1100,IES!J$2)</f>
        <v>9</v>
      </c>
      <c r="K92" s="23">
        <f>SUMIFS('DATA 07-10-20'!$H$2:$H$1100,'DATA 07-10-20'!$D$2:$D$1100,IES!$D92,'DATA 07-10-20'!$F$2:$F$1100,IES!$J$1,'DATA 07-10-20'!$G$2:$G$1100,IES!K$2)</f>
        <v>0</v>
      </c>
      <c r="L92" s="23">
        <f>SUMIFS('DATA 07-10-20'!$H$2:$H$1100,'DATA 07-10-20'!$D$2:$D$1100,IES!$D92,'DATA 07-10-20'!$F$2:$F$1100,IES!$L$1,'DATA 07-10-20'!$G$2:$G$1100,IES!L$2)</f>
        <v>0</v>
      </c>
      <c r="M92" s="23">
        <f>SUMIFS(ESPORTIUS!$L$2:$L$25,ESPORTIUS!$D$2:$D$25,IES!D92,ESPORTIUS!$J$2:$J$25,IES!$M$2)</f>
        <v>0</v>
      </c>
      <c r="N92" s="23">
        <f>SUMIFS(ESPORTIUS!$L$2:$L$25,ESPORTIUS!$D$2:$D$25,IES!D92,ESPORTIUS!$J$2:$J$25,IES!$N$2)</f>
        <v>0</v>
      </c>
      <c r="O92" s="20">
        <f t="shared" si="2"/>
        <v>27</v>
      </c>
      <c r="P92" s="27" t="str">
        <f t="shared" si="3"/>
        <v>A</v>
      </c>
    </row>
    <row r="93" spans="1:16" x14ac:dyDescent="0.3">
      <c r="A93" s="14">
        <v>2020</v>
      </c>
      <c r="B93" s="14" t="s">
        <v>632</v>
      </c>
      <c r="C93" t="s">
        <v>152</v>
      </c>
      <c r="D93" s="14" t="s">
        <v>745</v>
      </c>
      <c r="E93" t="s">
        <v>154</v>
      </c>
      <c r="F93" s="23">
        <f>SUMIFS('DATA 07-10-20'!$H$2:$H$1100,'DATA 07-10-20'!$D$2:$D$1100,IES!$D93,'DATA 07-10-20'!$F$2:$F$1100,IES!$F$1,'DATA 07-10-20'!$G$2:$G$1100,IES!F$2)</f>
        <v>13</v>
      </c>
      <c r="G93" s="23">
        <f>SUMIFS('DATA 07-10-20'!$H$2:$H$1100,'DATA 07-10-20'!$D$2:$D$1100,IES!$D93,'DATA 07-10-20'!$F$2:$F$1100,IES!$G$1,'DATA 07-10-20'!$G$2:$G$1100,IES!G$2)</f>
        <v>4</v>
      </c>
      <c r="H93" s="23">
        <f>SUMIFS('DATA 07-10-20'!$H$2:$H$1100,'DATA 07-10-20'!$D$2:$D$1100,IES!$D93,'DATA 07-10-20'!$F$2:$F$1100,IES!$G$1,'DATA 07-10-20'!$G$2:$G$1100,IES!H$2)</f>
        <v>0</v>
      </c>
      <c r="I93" s="23">
        <f>SUMIFS('DATA 07-10-20'!$H$2:$H$1100,'DATA 07-10-20'!$D$2:$D$1100,IES!$D93,'DATA 07-10-20'!$F$2:$F$1100,IES!$G$1,'DATA 07-10-20'!$G$2:$G$1100,IES!I$2)</f>
        <v>0</v>
      </c>
      <c r="J93" s="23">
        <f>SUMIFS('DATA 07-10-20'!$H$2:$H$1100,'DATA 07-10-20'!$D$2:$D$1100,IES!$D93,'DATA 07-10-20'!$F$2:$F$1100,IES!$J$1,'DATA 07-10-20'!$G$2:$G$1100,IES!J$2)</f>
        <v>18</v>
      </c>
      <c r="K93" s="23">
        <f>SUMIFS('DATA 07-10-20'!$H$2:$H$1100,'DATA 07-10-20'!$D$2:$D$1100,IES!$D93,'DATA 07-10-20'!$F$2:$F$1100,IES!$J$1,'DATA 07-10-20'!$G$2:$G$1100,IES!K$2)</f>
        <v>0</v>
      </c>
      <c r="L93" s="23">
        <f>SUMIFS('DATA 07-10-20'!$H$2:$H$1100,'DATA 07-10-20'!$D$2:$D$1100,IES!$D93,'DATA 07-10-20'!$F$2:$F$1100,IES!$L$1,'DATA 07-10-20'!$G$2:$G$1100,IES!L$2)</f>
        <v>0</v>
      </c>
      <c r="M93" s="23">
        <f>SUMIFS(ESPORTIUS!$L$2:$L$25,ESPORTIUS!$D$2:$D$25,IES!D93,ESPORTIUS!$J$2:$J$25,IES!$M$2)</f>
        <v>0</v>
      </c>
      <c r="N93" s="23">
        <f>SUMIFS(ESPORTIUS!$L$2:$L$25,ESPORTIUS!$D$2:$D$25,IES!D93,ESPORTIUS!$J$2:$J$25,IES!$N$2)</f>
        <v>0</v>
      </c>
      <c r="O93" s="20">
        <f t="shared" si="2"/>
        <v>35</v>
      </c>
      <c r="P93" s="27" t="str">
        <f t="shared" si="3"/>
        <v>A</v>
      </c>
    </row>
    <row r="94" spans="1:16" x14ac:dyDescent="0.3">
      <c r="A94" s="14">
        <v>2020</v>
      </c>
      <c r="B94" s="14" t="s">
        <v>632</v>
      </c>
      <c r="C94" t="s">
        <v>156</v>
      </c>
      <c r="D94" s="14" t="s">
        <v>746</v>
      </c>
      <c r="E94" t="s">
        <v>157</v>
      </c>
      <c r="F94" s="23">
        <f>SUMIFS('DATA 07-10-20'!$H$2:$H$1100,'DATA 07-10-20'!$D$2:$D$1100,IES!$D94,'DATA 07-10-20'!$F$2:$F$1100,IES!$F$1,'DATA 07-10-20'!$G$2:$G$1100,IES!F$2)</f>
        <v>24</v>
      </c>
      <c r="G94" s="23">
        <f>SUMIFS('DATA 07-10-20'!$H$2:$H$1100,'DATA 07-10-20'!$D$2:$D$1100,IES!$D94,'DATA 07-10-20'!$F$2:$F$1100,IES!$G$1,'DATA 07-10-20'!$G$2:$G$1100,IES!G$2)</f>
        <v>4</v>
      </c>
      <c r="H94" s="23">
        <f>SUMIFS('DATA 07-10-20'!$H$2:$H$1100,'DATA 07-10-20'!$D$2:$D$1100,IES!$D94,'DATA 07-10-20'!$F$2:$F$1100,IES!$G$1,'DATA 07-10-20'!$G$2:$G$1100,IES!H$2)</f>
        <v>0</v>
      </c>
      <c r="I94" s="23">
        <f>SUMIFS('DATA 07-10-20'!$H$2:$H$1100,'DATA 07-10-20'!$D$2:$D$1100,IES!$D94,'DATA 07-10-20'!$F$2:$F$1100,IES!$G$1,'DATA 07-10-20'!$G$2:$G$1100,IES!I$2)</f>
        <v>0</v>
      </c>
      <c r="J94" s="23">
        <f>SUMIFS('DATA 07-10-20'!$H$2:$H$1100,'DATA 07-10-20'!$D$2:$D$1100,IES!$D94,'DATA 07-10-20'!$F$2:$F$1100,IES!$J$1,'DATA 07-10-20'!$G$2:$G$1100,IES!J$2)</f>
        <v>2</v>
      </c>
      <c r="K94" s="23">
        <f>SUMIFS('DATA 07-10-20'!$H$2:$H$1100,'DATA 07-10-20'!$D$2:$D$1100,IES!$D94,'DATA 07-10-20'!$F$2:$F$1100,IES!$J$1,'DATA 07-10-20'!$G$2:$G$1100,IES!K$2)</f>
        <v>0</v>
      </c>
      <c r="L94" s="23">
        <f>SUMIFS('DATA 07-10-20'!$H$2:$H$1100,'DATA 07-10-20'!$D$2:$D$1100,IES!$D94,'DATA 07-10-20'!$F$2:$F$1100,IES!$L$1,'DATA 07-10-20'!$G$2:$G$1100,IES!L$2)</f>
        <v>1</v>
      </c>
      <c r="M94" s="23">
        <f>SUMIFS(ESPORTIUS!$L$2:$L$25,ESPORTIUS!$D$2:$D$25,IES!D94,ESPORTIUS!$J$2:$J$25,IES!$M$2)</f>
        <v>0</v>
      </c>
      <c r="N94" s="23">
        <f>SUMIFS(ESPORTIUS!$L$2:$L$25,ESPORTIUS!$D$2:$D$25,IES!D94,ESPORTIUS!$J$2:$J$25,IES!$N$2)</f>
        <v>0</v>
      </c>
      <c r="O94" s="20">
        <f t="shared" si="2"/>
        <v>31</v>
      </c>
      <c r="P94" s="27" t="str">
        <f t="shared" si="3"/>
        <v>A</v>
      </c>
    </row>
    <row r="95" spans="1:16" x14ac:dyDescent="0.3">
      <c r="A95" s="14">
        <v>2020</v>
      </c>
      <c r="B95" s="14" t="s">
        <v>632</v>
      </c>
      <c r="C95" t="s">
        <v>158</v>
      </c>
      <c r="D95" s="14" t="s">
        <v>747</v>
      </c>
      <c r="E95" t="s">
        <v>159</v>
      </c>
      <c r="F95" s="23">
        <f>SUMIFS('DATA 07-10-20'!$H$2:$H$1100,'DATA 07-10-20'!$D$2:$D$1100,IES!$D95,'DATA 07-10-20'!$F$2:$F$1100,IES!$F$1,'DATA 07-10-20'!$G$2:$G$1100,IES!F$2)</f>
        <v>19</v>
      </c>
      <c r="G95" s="23">
        <f>SUMIFS('DATA 07-10-20'!$H$2:$H$1100,'DATA 07-10-20'!$D$2:$D$1100,IES!$D95,'DATA 07-10-20'!$F$2:$F$1100,IES!$G$1,'DATA 07-10-20'!$G$2:$G$1100,IES!G$2)</f>
        <v>4</v>
      </c>
      <c r="H95" s="23">
        <f>SUMIFS('DATA 07-10-20'!$H$2:$H$1100,'DATA 07-10-20'!$D$2:$D$1100,IES!$D95,'DATA 07-10-20'!$F$2:$F$1100,IES!$G$1,'DATA 07-10-20'!$G$2:$G$1100,IES!H$2)</f>
        <v>0</v>
      </c>
      <c r="I95" s="23">
        <f>SUMIFS('DATA 07-10-20'!$H$2:$H$1100,'DATA 07-10-20'!$D$2:$D$1100,IES!$D95,'DATA 07-10-20'!$F$2:$F$1100,IES!$G$1,'DATA 07-10-20'!$G$2:$G$1100,IES!I$2)</f>
        <v>0</v>
      </c>
      <c r="J95" s="23">
        <f>SUMIFS('DATA 07-10-20'!$H$2:$H$1100,'DATA 07-10-20'!$D$2:$D$1100,IES!$D95,'DATA 07-10-20'!$F$2:$F$1100,IES!$J$1,'DATA 07-10-20'!$G$2:$G$1100,IES!J$2)</f>
        <v>8</v>
      </c>
      <c r="K95" s="23">
        <f>SUMIFS('DATA 07-10-20'!$H$2:$H$1100,'DATA 07-10-20'!$D$2:$D$1100,IES!$D95,'DATA 07-10-20'!$F$2:$F$1100,IES!$J$1,'DATA 07-10-20'!$G$2:$G$1100,IES!K$2)</f>
        <v>0</v>
      </c>
      <c r="L95" s="23">
        <f>SUMIFS('DATA 07-10-20'!$H$2:$H$1100,'DATA 07-10-20'!$D$2:$D$1100,IES!$D95,'DATA 07-10-20'!$F$2:$F$1100,IES!$L$1,'DATA 07-10-20'!$G$2:$G$1100,IES!L$2)</f>
        <v>1</v>
      </c>
      <c r="M95" s="23">
        <f>SUMIFS(ESPORTIUS!$L$2:$L$25,ESPORTIUS!$D$2:$D$25,IES!D95,ESPORTIUS!$J$2:$J$25,IES!$M$2)</f>
        <v>0</v>
      </c>
      <c r="N95" s="23">
        <f>SUMIFS(ESPORTIUS!$L$2:$L$25,ESPORTIUS!$D$2:$D$25,IES!D95,ESPORTIUS!$J$2:$J$25,IES!$N$2)</f>
        <v>0</v>
      </c>
      <c r="O95" s="20">
        <f t="shared" si="2"/>
        <v>32</v>
      </c>
      <c r="P95" s="27" t="str">
        <f t="shared" si="3"/>
        <v>A</v>
      </c>
    </row>
    <row r="96" spans="1:16" x14ac:dyDescent="0.3">
      <c r="A96" s="14">
        <v>2020</v>
      </c>
      <c r="B96" s="14" t="s">
        <v>632</v>
      </c>
      <c r="C96" t="s">
        <v>160</v>
      </c>
      <c r="D96" s="14" t="s">
        <v>748</v>
      </c>
      <c r="E96" t="s">
        <v>161</v>
      </c>
      <c r="F96" s="23">
        <f>SUMIFS('DATA 07-10-20'!$H$2:$H$1100,'DATA 07-10-20'!$D$2:$D$1100,IES!$D96,'DATA 07-10-20'!$F$2:$F$1100,IES!$F$1,'DATA 07-10-20'!$G$2:$G$1100,IES!F$2)</f>
        <v>11</v>
      </c>
      <c r="G96" s="23">
        <f>SUMIFS('DATA 07-10-20'!$H$2:$H$1100,'DATA 07-10-20'!$D$2:$D$1100,IES!$D96,'DATA 07-10-20'!$F$2:$F$1100,IES!$G$1,'DATA 07-10-20'!$G$2:$G$1100,IES!G$2)</f>
        <v>3</v>
      </c>
      <c r="H96" s="23">
        <f>SUMIFS('DATA 07-10-20'!$H$2:$H$1100,'DATA 07-10-20'!$D$2:$D$1100,IES!$D96,'DATA 07-10-20'!$F$2:$F$1100,IES!$G$1,'DATA 07-10-20'!$G$2:$G$1100,IES!H$2)</f>
        <v>0</v>
      </c>
      <c r="I96" s="23">
        <f>SUMIFS('DATA 07-10-20'!$H$2:$H$1100,'DATA 07-10-20'!$D$2:$D$1100,IES!$D96,'DATA 07-10-20'!$F$2:$F$1100,IES!$G$1,'DATA 07-10-20'!$G$2:$G$1100,IES!I$2)</f>
        <v>0</v>
      </c>
      <c r="J96" s="23">
        <f>SUMIFS('DATA 07-10-20'!$H$2:$H$1100,'DATA 07-10-20'!$D$2:$D$1100,IES!$D96,'DATA 07-10-20'!$F$2:$F$1100,IES!$J$1,'DATA 07-10-20'!$G$2:$G$1100,IES!J$2)</f>
        <v>10</v>
      </c>
      <c r="K96" s="23">
        <f>SUMIFS('DATA 07-10-20'!$H$2:$H$1100,'DATA 07-10-20'!$D$2:$D$1100,IES!$D96,'DATA 07-10-20'!$F$2:$F$1100,IES!$J$1,'DATA 07-10-20'!$G$2:$G$1100,IES!K$2)</f>
        <v>0</v>
      </c>
      <c r="L96" s="23">
        <f>SUMIFS('DATA 07-10-20'!$H$2:$H$1100,'DATA 07-10-20'!$D$2:$D$1100,IES!$D96,'DATA 07-10-20'!$F$2:$F$1100,IES!$L$1,'DATA 07-10-20'!$G$2:$G$1100,IES!L$2)</f>
        <v>0</v>
      </c>
      <c r="M96" s="23">
        <f>SUMIFS(ESPORTIUS!$L$2:$L$25,ESPORTIUS!$D$2:$D$25,IES!D96,ESPORTIUS!$J$2:$J$25,IES!$M$2)</f>
        <v>0</v>
      </c>
      <c r="N96" s="23">
        <f>SUMIFS(ESPORTIUS!$L$2:$L$25,ESPORTIUS!$D$2:$D$25,IES!D96,ESPORTIUS!$J$2:$J$25,IES!$N$2)</f>
        <v>0</v>
      </c>
      <c r="O96" s="20">
        <f t="shared" si="2"/>
        <v>24</v>
      </c>
      <c r="P96" s="27" t="str">
        <f t="shared" si="3"/>
        <v>B</v>
      </c>
    </row>
    <row r="97" spans="1:16" x14ac:dyDescent="0.3">
      <c r="A97" s="14">
        <v>2020</v>
      </c>
      <c r="B97" s="14" t="s">
        <v>632</v>
      </c>
      <c r="C97" t="s">
        <v>162</v>
      </c>
      <c r="D97" s="14" t="s">
        <v>749</v>
      </c>
      <c r="E97" t="s">
        <v>163</v>
      </c>
      <c r="F97" s="23">
        <f>SUMIFS('DATA 07-10-20'!$H$2:$H$1100,'DATA 07-10-20'!$D$2:$D$1100,IES!$D97,'DATA 07-10-20'!$F$2:$F$1100,IES!$F$1,'DATA 07-10-20'!$G$2:$G$1100,IES!F$2)</f>
        <v>7</v>
      </c>
      <c r="G97" s="23">
        <f>SUMIFS('DATA 07-10-20'!$H$2:$H$1100,'DATA 07-10-20'!$D$2:$D$1100,IES!$D97,'DATA 07-10-20'!$F$2:$F$1100,IES!$G$1,'DATA 07-10-20'!$G$2:$G$1100,IES!G$2)</f>
        <v>0</v>
      </c>
      <c r="H97" s="23">
        <f>SUMIFS('DATA 07-10-20'!$H$2:$H$1100,'DATA 07-10-20'!$D$2:$D$1100,IES!$D97,'DATA 07-10-20'!$F$2:$F$1100,IES!$G$1,'DATA 07-10-20'!$G$2:$G$1100,IES!H$2)</f>
        <v>0</v>
      </c>
      <c r="I97" s="23">
        <f>SUMIFS('DATA 07-10-20'!$H$2:$H$1100,'DATA 07-10-20'!$D$2:$D$1100,IES!$D97,'DATA 07-10-20'!$F$2:$F$1100,IES!$G$1,'DATA 07-10-20'!$G$2:$G$1100,IES!I$2)</f>
        <v>0</v>
      </c>
      <c r="J97" s="23">
        <f>SUMIFS('DATA 07-10-20'!$H$2:$H$1100,'DATA 07-10-20'!$D$2:$D$1100,IES!$D97,'DATA 07-10-20'!$F$2:$F$1100,IES!$J$1,'DATA 07-10-20'!$G$2:$G$1100,IES!J$2)</f>
        <v>0</v>
      </c>
      <c r="K97" s="23">
        <f>SUMIFS('DATA 07-10-20'!$H$2:$H$1100,'DATA 07-10-20'!$D$2:$D$1100,IES!$D97,'DATA 07-10-20'!$F$2:$F$1100,IES!$J$1,'DATA 07-10-20'!$G$2:$G$1100,IES!K$2)</f>
        <v>0</v>
      </c>
      <c r="L97" s="23">
        <f>SUMIFS('DATA 07-10-20'!$H$2:$H$1100,'DATA 07-10-20'!$D$2:$D$1100,IES!$D97,'DATA 07-10-20'!$F$2:$F$1100,IES!$L$1,'DATA 07-10-20'!$G$2:$G$1100,IES!L$2)</f>
        <v>0</v>
      </c>
      <c r="M97" s="23">
        <f>SUMIFS(ESPORTIUS!$L$2:$L$25,ESPORTIUS!$D$2:$D$25,IES!D97,ESPORTIUS!$J$2:$J$25,IES!$M$2)</f>
        <v>0</v>
      </c>
      <c r="N97" s="23">
        <f>SUMIFS(ESPORTIUS!$L$2:$L$25,ESPORTIUS!$D$2:$D$25,IES!D97,ESPORTIUS!$J$2:$J$25,IES!$N$2)</f>
        <v>0</v>
      </c>
      <c r="O97" s="20">
        <f t="shared" si="2"/>
        <v>7</v>
      </c>
      <c r="P97" s="27" t="str">
        <f t="shared" si="3"/>
        <v>C</v>
      </c>
    </row>
    <row r="98" spans="1:16" x14ac:dyDescent="0.3">
      <c r="A98" s="14">
        <v>2020</v>
      </c>
      <c r="B98" s="14" t="s">
        <v>632</v>
      </c>
      <c r="C98" t="s">
        <v>164</v>
      </c>
      <c r="D98" s="14" t="s">
        <v>750</v>
      </c>
      <c r="E98" t="s">
        <v>165</v>
      </c>
      <c r="F98" s="23">
        <f>SUMIFS('DATA 07-10-20'!$H$2:$H$1100,'DATA 07-10-20'!$D$2:$D$1100,IES!$D98,'DATA 07-10-20'!$F$2:$F$1100,IES!$F$1,'DATA 07-10-20'!$G$2:$G$1100,IES!F$2)</f>
        <v>24</v>
      </c>
      <c r="G98" s="23">
        <f>SUMIFS('DATA 07-10-20'!$H$2:$H$1100,'DATA 07-10-20'!$D$2:$D$1100,IES!$D98,'DATA 07-10-20'!$F$2:$F$1100,IES!$G$1,'DATA 07-10-20'!$G$2:$G$1100,IES!G$2)</f>
        <v>10</v>
      </c>
      <c r="H98" s="23">
        <f>SUMIFS('DATA 07-10-20'!$H$2:$H$1100,'DATA 07-10-20'!$D$2:$D$1100,IES!$D98,'DATA 07-10-20'!$F$2:$F$1100,IES!$G$1,'DATA 07-10-20'!$G$2:$G$1100,IES!H$2)</f>
        <v>4</v>
      </c>
      <c r="I98" s="23">
        <f>SUMIFS('DATA 07-10-20'!$H$2:$H$1100,'DATA 07-10-20'!$D$2:$D$1100,IES!$D98,'DATA 07-10-20'!$F$2:$F$1100,IES!$G$1,'DATA 07-10-20'!$G$2:$G$1100,IES!I$2)</f>
        <v>0</v>
      </c>
      <c r="J98" s="23">
        <f>SUMIFS('DATA 07-10-20'!$H$2:$H$1100,'DATA 07-10-20'!$D$2:$D$1100,IES!$D98,'DATA 07-10-20'!$F$2:$F$1100,IES!$J$1,'DATA 07-10-20'!$G$2:$G$1100,IES!J$2)</f>
        <v>15</v>
      </c>
      <c r="K98" s="23">
        <f>SUMIFS('DATA 07-10-20'!$H$2:$H$1100,'DATA 07-10-20'!$D$2:$D$1100,IES!$D98,'DATA 07-10-20'!$F$2:$F$1100,IES!$J$1,'DATA 07-10-20'!$G$2:$G$1100,IES!K$2)</f>
        <v>0</v>
      </c>
      <c r="L98" s="23">
        <f>SUMIFS('DATA 07-10-20'!$H$2:$H$1100,'DATA 07-10-20'!$D$2:$D$1100,IES!$D98,'DATA 07-10-20'!$F$2:$F$1100,IES!$L$1,'DATA 07-10-20'!$G$2:$G$1100,IES!L$2)</f>
        <v>0</v>
      </c>
      <c r="M98" s="23">
        <f>SUMIFS(ESPORTIUS!$L$2:$L$25,ESPORTIUS!$D$2:$D$25,IES!D98,ESPORTIUS!$J$2:$J$25,IES!$M$2)</f>
        <v>0</v>
      </c>
      <c r="N98" s="23">
        <f>SUMIFS(ESPORTIUS!$L$2:$L$25,ESPORTIUS!$D$2:$D$25,IES!D98,ESPORTIUS!$J$2:$J$25,IES!$N$2)</f>
        <v>0</v>
      </c>
      <c r="O98" s="20">
        <f t="shared" si="2"/>
        <v>53</v>
      </c>
      <c r="P98" s="27" t="str">
        <f t="shared" si="3"/>
        <v>A</v>
      </c>
    </row>
    <row r="99" spans="1:16" x14ac:dyDescent="0.3">
      <c r="A99" s="14">
        <v>2020</v>
      </c>
      <c r="B99" s="14" t="s">
        <v>632</v>
      </c>
      <c r="C99" t="s">
        <v>164</v>
      </c>
      <c r="D99" s="14" t="s">
        <v>751</v>
      </c>
      <c r="E99" t="s">
        <v>166</v>
      </c>
      <c r="F99" s="23">
        <f>SUMIFS('DATA 07-10-20'!$H$2:$H$1100,'DATA 07-10-20'!$D$2:$D$1100,IES!$D99,'DATA 07-10-20'!$F$2:$F$1100,IES!$F$1,'DATA 07-10-20'!$G$2:$G$1100,IES!F$2)</f>
        <v>15</v>
      </c>
      <c r="G99" s="23">
        <f>SUMIFS('DATA 07-10-20'!$H$2:$H$1100,'DATA 07-10-20'!$D$2:$D$1100,IES!$D99,'DATA 07-10-20'!$F$2:$F$1100,IES!$G$1,'DATA 07-10-20'!$G$2:$G$1100,IES!G$2)</f>
        <v>8</v>
      </c>
      <c r="H99" s="23">
        <f>SUMIFS('DATA 07-10-20'!$H$2:$H$1100,'DATA 07-10-20'!$D$2:$D$1100,IES!$D99,'DATA 07-10-20'!$F$2:$F$1100,IES!$G$1,'DATA 07-10-20'!$G$2:$G$1100,IES!H$2)</f>
        <v>0</v>
      </c>
      <c r="I99" s="23">
        <f>SUMIFS('DATA 07-10-20'!$H$2:$H$1100,'DATA 07-10-20'!$D$2:$D$1100,IES!$D99,'DATA 07-10-20'!$F$2:$F$1100,IES!$G$1,'DATA 07-10-20'!$G$2:$G$1100,IES!I$2)</f>
        <v>0</v>
      </c>
      <c r="J99" s="23">
        <f>SUMIFS('DATA 07-10-20'!$H$2:$H$1100,'DATA 07-10-20'!$D$2:$D$1100,IES!$D99,'DATA 07-10-20'!$F$2:$F$1100,IES!$J$1,'DATA 07-10-20'!$G$2:$G$1100,IES!J$2)</f>
        <v>31</v>
      </c>
      <c r="K99" s="23">
        <f>SUMIFS('DATA 07-10-20'!$H$2:$H$1100,'DATA 07-10-20'!$D$2:$D$1100,IES!$D99,'DATA 07-10-20'!$F$2:$F$1100,IES!$J$1,'DATA 07-10-20'!$G$2:$G$1100,IES!K$2)</f>
        <v>0</v>
      </c>
      <c r="L99" s="23">
        <f>SUMIFS('DATA 07-10-20'!$H$2:$H$1100,'DATA 07-10-20'!$D$2:$D$1100,IES!$D99,'DATA 07-10-20'!$F$2:$F$1100,IES!$L$1,'DATA 07-10-20'!$G$2:$G$1100,IES!L$2)</f>
        <v>0</v>
      </c>
      <c r="M99" s="23">
        <f>SUMIFS(ESPORTIUS!$L$2:$L$25,ESPORTIUS!$D$2:$D$25,IES!D99,ESPORTIUS!$J$2:$J$25,IES!$M$2)</f>
        <v>0</v>
      </c>
      <c r="N99" s="23">
        <f>SUMIFS(ESPORTIUS!$L$2:$L$25,ESPORTIUS!$D$2:$D$25,IES!D99,ESPORTIUS!$J$2:$J$25,IES!$N$2)</f>
        <v>0</v>
      </c>
      <c r="O99" s="20">
        <f t="shared" si="2"/>
        <v>54</v>
      </c>
      <c r="P99" s="27" t="str">
        <f t="shared" si="3"/>
        <v>A</v>
      </c>
    </row>
    <row r="100" spans="1:16" x14ac:dyDescent="0.3">
      <c r="A100" s="14">
        <v>2020</v>
      </c>
      <c r="B100" s="14" t="s">
        <v>632</v>
      </c>
      <c r="C100" t="s">
        <v>164</v>
      </c>
      <c r="D100" s="14" t="s">
        <v>752</v>
      </c>
      <c r="E100" t="s">
        <v>167</v>
      </c>
      <c r="F100" s="23">
        <f>SUMIFS('DATA 07-10-20'!$H$2:$H$1100,'DATA 07-10-20'!$D$2:$D$1100,IES!$D100,'DATA 07-10-20'!$F$2:$F$1100,IES!$F$1,'DATA 07-10-20'!$G$2:$G$1100,IES!F$2)</f>
        <v>10</v>
      </c>
      <c r="G100" s="23">
        <f>SUMIFS('DATA 07-10-20'!$H$2:$H$1100,'DATA 07-10-20'!$D$2:$D$1100,IES!$D100,'DATA 07-10-20'!$F$2:$F$1100,IES!$G$1,'DATA 07-10-20'!$G$2:$G$1100,IES!G$2)</f>
        <v>3</v>
      </c>
      <c r="H100" s="23">
        <f>SUMIFS('DATA 07-10-20'!$H$2:$H$1100,'DATA 07-10-20'!$D$2:$D$1100,IES!$D100,'DATA 07-10-20'!$F$2:$F$1100,IES!$G$1,'DATA 07-10-20'!$G$2:$G$1100,IES!H$2)</f>
        <v>0</v>
      </c>
      <c r="I100" s="23">
        <f>SUMIFS('DATA 07-10-20'!$H$2:$H$1100,'DATA 07-10-20'!$D$2:$D$1100,IES!$D100,'DATA 07-10-20'!$F$2:$F$1100,IES!$G$1,'DATA 07-10-20'!$G$2:$G$1100,IES!I$2)</f>
        <v>0</v>
      </c>
      <c r="J100" s="23">
        <f>SUMIFS('DATA 07-10-20'!$H$2:$H$1100,'DATA 07-10-20'!$D$2:$D$1100,IES!$D100,'DATA 07-10-20'!$F$2:$F$1100,IES!$J$1,'DATA 07-10-20'!$G$2:$G$1100,IES!J$2)</f>
        <v>13</v>
      </c>
      <c r="K100" s="23">
        <f>SUMIFS('DATA 07-10-20'!$H$2:$H$1100,'DATA 07-10-20'!$D$2:$D$1100,IES!$D100,'DATA 07-10-20'!$F$2:$F$1100,IES!$J$1,'DATA 07-10-20'!$G$2:$G$1100,IES!K$2)</f>
        <v>0</v>
      </c>
      <c r="L100" s="23">
        <f>SUMIFS('DATA 07-10-20'!$H$2:$H$1100,'DATA 07-10-20'!$D$2:$D$1100,IES!$D100,'DATA 07-10-20'!$F$2:$F$1100,IES!$L$1,'DATA 07-10-20'!$G$2:$G$1100,IES!L$2)</f>
        <v>0</v>
      </c>
      <c r="M100" s="23">
        <f>SUMIFS(ESPORTIUS!$L$2:$L$25,ESPORTIUS!$D$2:$D$25,IES!D100,ESPORTIUS!$J$2:$J$25,IES!$M$2)</f>
        <v>0</v>
      </c>
      <c r="N100" s="23">
        <f>SUMIFS(ESPORTIUS!$L$2:$L$25,ESPORTIUS!$D$2:$D$25,IES!D100,ESPORTIUS!$J$2:$J$25,IES!$N$2)</f>
        <v>0</v>
      </c>
      <c r="O100" s="20">
        <f t="shared" si="2"/>
        <v>26</v>
      </c>
      <c r="P100" s="27" t="str">
        <f t="shared" si="3"/>
        <v>A</v>
      </c>
    </row>
    <row r="101" spans="1:16" x14ac:dyDescent="0.3">
      <c r="A101" s="14">
        <v>2020</v>
      </c>
      <c r="B101" s="14" t="s">
        <v>632</v>
      </c>
      <c r="C101" t="s">
        <v>164</v>
      </c>
      <c r="D101" s="14" t="s">
        <v>753</v>
      </c>
      <c r="E101" t="s">
        <v>169</v>
      </c>
      <c r="F101" s="23">
        <f>SUMIFS('DATA 07-10-20'!$H$2:$H$1100,'DATA 07-10-20'!$D$2:$D$1100,IES!$D101,'DATA 07-10-20'!$F$2:$F$1100,IES!$F$1,'DATA 07-10-20'!$G$2:$G$1100,IES!F$2)</f>
        <v>13</v>
      </c>
      <c r="G101" s="23">
        <f>SUMIFS('DATA 07-10-20'!$H$2:$H$1100,'DATA 07-10-20'!$D$2:$D$1100,IES!$D101,'DATA 07-10-20'!$F$2:$F$1100,IES!$G$1,'DATA 07-10-20'!$G$2:$G$1100,IES!G$2)</f>
        <v>6</v>
      </c>
      <c r="H101" s="23">
        <f>SUMIFS('DATA 07-10-20'!$H$2:$H$1100,'DATA 07-10-20'!$D$2:$D$1100,IES!$D101,'DATA 07-10-20'!$F$2:$F$1100,IES!$G$1,'DATA 07-10-20'!$G$2:$G$1100,IES!H$2)</f>
        <v>0</v>
      </c>
      <c r="I101" s="23">
        <f>SUMIFS('DATA 07-10-20'!$H$2:$H$1100,'DATA 07-10-20'!$D$2:$D$1100,IES!$D101,'DATA 07-10-20'!$F$2:$F$1100,IES!$G$1,'DATA 07-10-20'!$G$2:$G$1100,IES!I$2)</f>
        <v>0</v>
      </c>
      <c r="J101" s="23">
        <f>SUMIFS('DATA 07-10-20'!$H$2:$H$1100,'DATA 07-10-20'!$D$2:$D$1100,IES!$D101,'DATA 07-10-20'!$F$2:$F$1100,IES!$J$1,'DATA 07-10-20'!$G$2:$G$1100,IES!J$2)</f>
        <v>0</v>
      </c>
      <c r="K101" s="23">
        <f>SUMIFS('DATA 07-10-20'!$H$2:$H$1100,'DATA 07-10-20'!$D$2:$D$1100,IES!$D101,'DATA 07-10-20'!$F$2:$F$1100,IES!$J$1,'DATA 07-10-20'!$G$2:$G$1100,IES!K$2)</f>
        <v>0</v>
      </c>
      <c r="L101" s="23">
        <f>SUMIFS('DATA 07-10-20'!$H$2:$H$1100,'DATA 07-10-20'!$D$2:$D$1100,IES!$D101,'DATA 07-10-20'!$F$2:$F$1100,IES!$L$1,'DATA 07-10-20'!$G$2:$G$1100,IES!L$2)</f>
        <v>0</v>
      </c>
      <c r="M101" s="23">
        <f>SUMIFS(ESPORTIUS!$L$2:$L$25,ESPORTIUS!$D$2:$D$25,IES!D101,ESPORTIUS!$J$2:$J$25,IES!$M$2)</f>
        <v>0</v>
      </c>
      <c r="N101" s="23">
        <f>SUMIFS(ESPORTIUS!$L$2:$L$25,ESPORTIUS!$D$2:$D$25,IES!D101,ESPORTIUS!$J$2:$J$25,IES!$N$2)</f>
        <v>0</v>
      </c>
      <c r="O101" s="20">
        <f t="shared" si="2"/>
        <v>19</v>
      </c>
      <c r="P101" s="27" t="str">
        <f t="shared" si="3"/>
        <v>B</v>
      </c>
    </row>
    <row r="102" spans="1:16" x14ac:dyDescent="0.3">
      <c r="A102" s="14">
        <v>2020</v>
      </c>
      <c r="B102" s="14" t="s">
        <v>632</v>
      </c>
      <c r="C102" t="s">
        <v>164</v>
      </c>
      <c r="D102" s="14" t="s">
        <v>754</v>
      </c>
      <c r="E102" t="s">
        <v>98</v>
      </c>
      <c r="F102" s="23">
        <f>SUMIFS('DATA 07-10-20'!$H$2:$H$1100,'DATA 07-10-20'!$D$2:$D$1100,IES!$D102,'DATA 07-10-20'!$F$2:$F$1100,IES!$F$1,'DATA 07-10-20'!$G$2:$G$1100,IES!F$2)</f>
        <v>16</v>
      </c>
      <c r="G102" s="23">
        <f>SUMIFS('DATA 07-10-20'!$H$2:$H$1100,'DATA 07-10-20'!$D$2:$D$1100,IES!$D102,'DATA 07-10-20'!$F$2:$F$1100,IES!$G$1,'DATA 07-10-20'!$G$2:$G$1100,IES!G$2)</f>
        <v>4</v>
      </c>
      <c r="H102" s="23">
        <f>SUMIFS('DATA 07-10-20'!$H$2:$H$1100,'DATA 07-10-20'!$D$2:$D$1100,IES!$D102,'DATA 07-10-20'!$F$2:$F$1100,IES!$G$1,'DATA 07-10-20'!$G$2:$G$1100,IES!H$2)</f>
        <v>0</v>
      </c>
      <c r="I102" s="23">
        <f>SUMIFS('DATA 07-10-20'!$H$2:$H$1100,'DATA 07-10-20'!$D$2:$D$1100,IES!$D102,'DATA 07-10-20'!$F$2:$F$1100,IES!$G$1,'DATA 07-10-20'!$G$2:$G$1100,IES!I$2)</f>
        <v>0</v>
      </c>
      <c r="J102" s="23">
        <f>SUMIFS('DATA 07-10-20'!$H$2:$H$1100,'DATA 07-10-20'!$D$2:$D$1100,IES!$D102,'DATA 07-10-20'!$F$2:$F$1100,IES!$J$1,'DATA 07-10-20'!$G$2:$G$1100,IES!J$2)</f>
        <v>4</v>
      </c>
      <c r="K102" s="23">
        <f>SUMIFS('DATA 07-10-20'!$H$2:$H$1100,'DATA 07-10-20'!$D$2:$D$1100,IES!$D102,'DATA 07-10-20'!$F$2:$F$1100,IES!$J$1,'DATA 07-10-20'!$G$2:$G$1100,IES!K$2)</f>
        <v>0</v>
      </c>
      <c r="L102" s="23">
        <f>SUMIFS('DATA 07-10-20'!$H$2:$H$1100,'DATA 07-10-20'!$D$2:$D$1100,IES!$D102,'DATA 07-10-20'!$F$2:$F$1100,IES!$L$1,'DATA 07-10-20'!$G$2:$G$1100,IES!L$2)</f>
        <v>0</v>
      </c>
      <c r="M102" s="23">
        <f>SUMIFS(ESPORTIUS!$L$2:$L$25,ESPORTIUS!$D$2:$D$25,IES!D102,ESPORTIUS!$J$2:$J$25,IES!$M$2)</f>
        <v>0</v>
      </c>
      <c r="N102" s="23">
        <f>SUMIFS(ESPORTIUS!$L$2:$L$25,ESPORTIUS!$D$2:$D$25,IES!D102,ESPORTIUS!$J$2:$J$25,IES!$N$2)</f>
        <v>0</v>
      </c>
      <c r="O102" s="20">
        <f t="shared" si="2"/>
        <v>24</v>
      </c>
      <c r="P102" s="27" t="str">
        <f t="shared" si="3"/>
        <v>B</v>
      </c>
    </row>
    <row r="103" spans="1:16" x14ac:dyDescent="0.3">
      <c r="A103" s="14">
        <v>2020</v>
      </c>
      <c r="B103" s="14" t="s">
        <v>632</v>
      </c>
      <c r="C103" t="s">
        <v>170</v>
      </c>
      <c r="D103" s="14" t="s">
        <v>755</v>
      </c>
      <c r="E103" t="s">
        <v>171</v>
      </c>
      <c r="F103" s="23">
        <f>SUMIFS('DATA 07-10-20'!$H$2:$H$1100,'DATA 07-10-20'!$D$2:$D$1100,IES!$D103,'DATA 07-10-20'!$F$2:$F$1100,IES!$F$1,'DATA 07-10-20'!$G$2:$G$1100,IES!F$2)</f>
        <v>16</v>
      </c>
      <c r="G103" s="23">
        <f>SUMIFS('DATA 07-10-20'!$H$2:$H$1100,'DATA 07-10-20'!$D$2:$D$1100,IES!$D103,'DATA 07-10-20'!$F$2:$F$1100,IES!$G$1,'DATA 07-10-20'!$G$2:$G$1100,IES!G$2)</f>
        <v>4</v>
      </c>
      <c r="H103" s="23">
        <f>SUMIFS('DATA 07-10-20'!$H$2:$H$1100,'DATA 07-10-20'!$D$2:$D$1100,IES!$D103,'DATA 07-10-20'!$F$2:$F$1100,IES!$G$1,'DATA 07-10-20'!$G$2:$G$1100,IES!H$2)</f>
        <v>0</v>
      </c>
      <c r="I103" s="23">
        <f>SUMIFS('DATA 07-10-20'!$H$2:$H$1100,'DATA 07-10-20'!$D$2:$D$1100,IES!$D103,'DATA 07-10-20'!$F$2:$F$1100,IES!$G$1,'DATA 07-10-20'!$G$2:$G$1100,IES!I$2)</f>
        <v>0</v>
      </c>
      <c r="J103" s="23">
        <f>SUMIFS('DATA 07-10-20'!$H$2:$H$1100,'DATA 07-10-20'!$D$2:$D$1100,IES!$D103,'DATA 07-10-20'!$F$2:$F$1100,IES!$J$1,'DATA 07-10-20'!$G$2:$G$1100,IES!J$2)</f>
        <v>4</v>
      </c>
      <c r="K103" s="23">
        <f>SUMIFS('DATA 07-10-20'!$H$2:$H$1100,'DATA 07-10-20'!$D$2:$D$1100,IES!$D103,'DATA 07-10-20'!$F$2:$F$1100,IES!$J$1,'DATA 07-10-20'!$G$2:$G$1100,IES!K$2)</f>
        <v>0</v>
      </c>
      <c r="L103" s="23">
        <f>SUMIFS('DATA 07-10-20'!$H$2:$H$1100,'DATA 07-10-20'!$D$2:$D$1100,IES!$D103,'DATA 07-10-20'!$F$2:$F$1100,IES!$L$1,'DATA 07-10-20'!$G$2:$G$1100,IES!L$2)</f>
        <v>0</v>
      </c>
      <c r="M103" s="23">
        <f>SUMIFS(ESPORTIUS!$L$2:$L$25,ESPORTIUS!$D$2:$D$25,IES!D103,ESPORTIUS!$J$2:$J$25,IES!$M$2)</f>
        <v>0</v>
      </c>
      <c r="N103" s="23">
        <f>SUMIFS(ESPORTIUS!$L$2:$L$25,ESPORTIUS!$D$2:$D$25,IES!D103,ESPORTIUS!$J$2:$J$25,IES!$N$2)</f>
        <v>0</v>
      </c>
      <c r="O103" s="20">
        <f t="shared" si="2"/>
        <v>24</v>
      </c>
      <c r="P103" s="27" t="str">
        <f t="shared" si="3"/>
        <v>B</v>
      </c>
    </row>
    <row r="104" spans="1:16" x14ac:dyDescent="0.3">
      <c r="A104" s="14">
        <v>2020</v>
      </c>
      <c r="B104" s="14" t="s">
        <v>632</v>
      </c>
      <c r="C104" t="s">
        <v>172</v>
      </c>
      <c r="D104" s="14" t="s">
        <v>756</v>
      </c>
      <c r="E104" t="s">
        <v>86</v>
      </c>
      <c r="F104" s="23">
        <f>SUMIFS('DATA 07-10-20'!$H$2:$H$1100,'DATA 07-10-20'!$D$2:$D$1100,IES!$D104,'DATA 07-10-20'!$F$2:$F$1100,IES!$F$1,'DATA 07-10-20'!$G$2:$G$1100,IES!F$2)</f>
        <v>13</v>
      </c>
      <c r="G104" s="23">
        <f>SUMIFS('DATA 07-10-20'!$H$2:$H$1100,'DATA 07-10-20'!$D$2:$D$1100,IES!$D104,'DATA 07-10-20'!$F$2:$F$1100,IES!$G$1,'DATA 07-10-20'!$G$2:$G$1100,IES!G$2)</f>
        <v>4</v>
      </c>
      <c r="H104" s="23">
        <f>SUMIFS('DATA 07-10-20'!$H$2:$H$1100,'DATA 07-10-20'!$D$2:$D$1100,IES!$D104,'DATA 07-10-20'!$F$2:$F$1100,IES!$G$1,'DATA 07-10-20'!$G$2:$G$1100,IES!H$2)</f>
        <v>0</v>
      </c>
      <c r="I104" s="23">
        <f>SUMIFS('DATA 07-10-20'!$H$2:$H$1100,'DATA 07-10-20'!$D$2:$D$1100,IES!$D104,'DATA 07-10-20'!$F$2:$F$1100,IES!$G$1,'DATA 07-10-20'!$G$2:$G$1100,IES!I$2)</f>
        <v>0</v>
      </c>
      <c r="J104" s="23">
        <f>SUMIFS('DATA 07-10-20'!$H$2:$H$1100,'DATA 07-10-20'!$D$2:$D$1100,IES!$D104,'DATA 07-10-20'!$F$2:$F$1100,IES!$J$1,'DATA 07-10-20'!$G$2:$G$1100,IES!J$2)</f>
        <v>6</v>
      </c>
      <c r="K104" s="23">
        <f>SUMIFS('DATA 07-10-20'!$H$2:$H$1100,'DATA 07-10-20'!$D$2:$D$1100,IES!$D104,'DATA 07-10-20'!$F$2:$F$1100,IES!$J$1,'DATA 07-10-20'!$G$2:$G$1100,IES!K$2)</f>
        <v>0</v>
      </c>
      <c r="L104" s="23">
        <f>SUMIFS('DATA 07-10-20'!$H$2:$H$1100,'DATA 07-10-20'!$D$2:$D$1100,IES!$D104,'DATA 07-10-20'!$F$2:$F$1100,IES!$L$1,'DATA 07-10-20'!$G$2:$G$1100,IES!L$2)</f>
        <v>0</v>
      </c>
      <c r="M104" s="23">
        <f>SUMIFS(ESPORTIUS!$L$2:$L$25,ESPORTIUS!$D$2:$D$25,IES!D104,ESPORTIUS!$J$2:$J$25,IES!$M$2)</f>
        <v>0</v>
      </c>
      <c r="N104" s="23">
        <f>SUMIFS(ESPORTIUS!$L$2:$L$25,ESPORTIUS!$D$2:$D$25,IES!D104,ESPORTIUS!$J$2:$J$25,IES!$N$2)</f>
        <v>0</v>
      </c>
      <c r="O104" s="20">
        <f t="shared" si="2"/>
        <v>23</v>
      </c>
      <c r="P104" s="27" t="str">
        <f t="shared" si="3"/>
        <v>B</v>
      </c>
    </row>
    <row r="105" spans="1:16" x14ac:dyDescent="0.3">
      <c r="A105" s="14">
        <v>2020</v>
      </c>
      <c r="B105" s="14" t="s">
        <v>632</v>
      </c>
      <c r="C105" t="s">
        <v>173</v>
      </c>
      <c r="D105" s="14" t="s">
        <v>757</v>
      </c>
      <c r="E105" t="s">
        <v>174</v>
      </c>
      <c r="F105" s="23">
        <f>SUMIFS('DATA 07-10-20'!$H$2:$H$1100,'DATA 07-10-20'!$D$2:$D$1100,IES!$D105,'DATA 07-10-20'!$F$2:$F$1100,IES!$F$1,'DATA 07-10-20'!$G$2:$G$1100,IES!F$2)</f>
        <v>18</v>
      </c>
      <c r="G105" s="23">
        <f>SUMIFS('DATA 07-10-20'!$H$2:$H$1100,'DATA 07-10-20'!$D$2:$D$1100,IES!$D105,'DATA 07-10-20'!$F$2:$F$1100,IES!$G$1,'DATA 07-10-20'!$G$2:$G$1100,IES!G$2)</f>
        <v>6</v>
      </c>
      <c r="H105" s="23">
        <f>SUMIFS('DATA 07-10-20'!$H$2:$H$1100,'DATA 07-10-20'!$D$2:$D$1100,IES!$D105,'DATA 07-10-20'!$F$2:$F$1100,IES!$G$1,'DATA 07-10-20'!$G$2:$G$1100,IES!H$2)</f>
        <v>2</v>
      </c>
      <c r="I105" s="23">
        <f>SUMIFS('DATA 07-10-20'!$H$2:$H$1100,'DATA 07-10-20'!$D$2:$D$1100,IES!$D105,'DATA 07-10-20'!$F$2:$F$1100,IES!$G$1,'DATA 07-10-20'!$G$2:$G$1100,IES!I$2)</f>
        <v>0</v>
      </c>
      <c r="J105" s="23">
        <f>SUMIFS('DATA 07-10-20'!$H$2:$H$1100,'DATA 07-10-20'!$D$2:$D$1100,IES!$D105,'DATA 07-10-20'!$F$2:$F$1100,IES!$J$1,'DATA 07-10-20'!$G$2:$G$1100,IES!J$2)</f>
        <v>2</v>
      </c>
      <c r="K105" s="23">
        <f>SUMIFS('DATA 07-10-20'!$H$2:$H$1100,'DATA 07-10-20'!$D$2:$D$1100,IES!$D105,'DATA 07-10-20'!$F$2:$F$1100,IES!$J$1,'DATA 07-10-20'!$G$2:$G$1100,IES!K$2)</f>
        <v>0</v>
      </c>
      <c r="L105" s="23">
        <f>SUMIFS('DATA 07-10-20'!$H$2:$H$1100,'DATA 07-10-20'!$D$2:$D$1100,IES!$D105,'DATA 07-10-20'!$F$2:$F$1100,IES!$L$1,'DATA 07-10-20'!$G$2:$G$1100,IES!L$2)</f>
        <v>0</v>
      </c>
      <c r="M105" s="23">
        <f>SUMIFS(ESPORTIUS!$L$2:$L$25,ESPORTIUS!$D$2:$D$25,IES!D105,ESPORTIUS!$J$2:$J$25,IES!$M$2)</f>
        <v>0</v>
      </c>
      <c r="N105" s="23">
        <f>SUMIFS(ESPORTIUS!$L$2:$L$25,ESPORTIUS!$D$2:$D$25,IES!D105,ESPORTIUS!$J$2:$J$25,IES!$N$2)</f>
        <v>0</v>
      </c>
      <c r="O105" s="20">
        <f t="shared" si="2"/>
        <v>28</v>
      </c>
      <c r="P105" s="27" t="str">
        <f t="shared" si="3"/>
        <v>A</v>
      </c>
    </row>
    <row r="106" spans="1:16" x14ac:dyDescent="0.3">
      <c r="A106" s="14">
        <v>2020</v>
      </c>
      <c r="B106" s="14" t="s">
        <v>632</v>
      </c>
      <c r="C106" t="s">
        <v>173</v>
      </c>
      <c r="D106" s="14" t="s">
        <v>758</v>
      </c>
      <c r="E106" t="s">
        <v>176</v>
      </c>
      <c r="F106" s="23">
        <f>SUMIFS('DATA 07-10-20'!$H$2:$H$1100,'DATA 07-10-20'!$D$2:$D$1100,IES!$D106,'DATA 07-10-20'!$F$2:$F$1100,IES!$F$1,'DATA 07-10-20'!$G$2:$G$1100,IES!F$2)</f>
        <v>19</v>
      </c>
      <c r="G106" s="23">
        <f>SUMIFS('DATA 07-10-20'!$H$2:$H$1100,'DATA 07-10-20'!$D$2:$D$1100,IES!$D106,'DATA 07-10-20'!$F$2:$F$1100,IES!$G$1,'DATA 07-10-20'!$G$2:$G$1100,IES!G$2)</f>
        <v>8</v>
      </c>
      <c r="H106" s="23">
        <f>SUMIFS('DATA 07-10-20'!$H$2:$H$1100,'DATA 07-10-20'!$D$2:$D$1100,IES!$D106,'DATA 07-10-20'!$F$2:$F$1100,IES!$G$1,'DATA 07-10-20'!$G$2:$G$1100,IES!H$2)</f>
        <v>0</v>
      </c>
      <c r="I106" s="23">
        <f>SUMIFS('DATA 07-10-20'!$H$2:$H$1100,'DATA 07-10-20'!$D$2:$D$1100,IES!$D106,'DATA 07-10-20'!$F$2:$F$1100,IES!$G$1,'DATA 07-10-20'!$G$2:$G$1100,IES!I$2)</f>
        <v>0</v>
      </c>
      <c r="J106" s="23">
        <f>SUMIFS('DATA 07-10-20'!$H$2:$H$1100,'DATA 07-10-20'!$D$2:$D$1100,IES!$D106,'DATA 07-10-20'!$F$2:$F$1100,IES!$J$1,'DATA 07-10-20'!$G$2:$G$1100,IES!J$2)</f>
        <v>13</v>
      </c>
      <c r="K106" s="23">
        <f>SUMIFS('DATA 07-10-20'!$H$2:$H$1100,'DATA 07-10-20'!$D$2:$D$1100,IES!$D106,'DATA 07-10-20'!$F$2:$F$1100,IES!$J$1,'DATA 07-10-20'!$G$2:$G$1100,IES!K$2)</f>
        <v>0</v>
      </c>
      <c r="L106" s="23">
        <f>SUMIFS('DATA 07-10-20'!$H$2:$H$1100,'DATA 07-10-20'!$D$2:$D$1100,IES!$D106,'DATA 07-10-20'!$F$2:$F$1100,IES!$L$1,'DATA 07-10-20'!$G$2:$G$1100,IES!L$2)</f>
        <v>0</v>
      </c>
      <c r="M106" s="23">
        <f>SUMIFS(ESPORTIUS!$L$2:$L$25,ESPORTIUS!$D$2:$D$25,IES!D106,ESPORTIUS!$J$2:$J$25,IES!$M$2)</f>
        <v>0</v>
      </c>
      <c r="N106" s="23">
        <f>SUMIFS(ESPORTIUS!$L$2:$L$25,ESPORTIUS!$D$2:$D$25,IES!D106,ESPORTIUS!$J$2:$J$25,IES!$N$2)</f>
        <v>0</v>
      </c>
      <c r="O106" s="20">
        <f t="shared" si="2"/>
        <v>40</v>
      </c>
      <c r="P106" s="27" t="str">
        <f t="shared" si="3"/>
        <v>A</v>
      </c>
    </row>
    <row r="107" spans="1:16" x14ac:dyDescent="0.3">
      <c r="A107" s="14">
        <v>2020</v>
      </c>
      <c r="B107" s="14" t="s">
        <v>632</v>
      </c>
      <c r="C107" t="s">
        <v>173</v>
      </c>
      <c r="D107" s="14" t="s">
        <v>759</v>
      </c>
      <c r="E107" t="s">
        <v>177</v>
      </c>
      <c r="F107" s="23">
        <f>SUMIFS('DATA 07-10-20'!$H$2:$H$1100,'DATA 07-10-20'!$D$2:$D$1100,IES!$D107,'DATA 07-10-20'!$F$2:$F$1100,IES!$F$1,'DATA 07-10-20'!$G$2:$G$1100,IES!F$2)</f>
        <v>20</v>
      </c>
      <c r="G107" s="23">
        <f>SUMIFS('DATA 07-10-20'!$H$2:$H$1100,'DATA 07-10-20'!$D$2:$D$1100,IES!$D107,'DATA 07-10-20'!$F$2:$F$1100,IES!$G$1,'DATA 07-10-20'!$G$2:$G$1100,IES!G$2)</f>
        <v>4</v>
      </c>
      <c r="H107" s="23">
        <f>SUMIFS('DATA 07-10-20'!$H$2:$H$1100,'DATA 07-10-20'!$D$2:$D$1100,IES!$D107,'DATA 07-10-20'!$F$2:$F$1100,IES!$G$1,'DATA 07-10-20'!$G$2:$G$1100,IES!H$2)</f>
        <v>0</v>
      </c>
      <c r="I107" s="23">
        <f>SUMIFS('DATA 07-10-20'!$H$2:$H$1100,'DATA 07-10-20'!$D$2:$D$1100,IES!$D107,'DATA 07-10-20'!$F$2:$F$1100,IES!$G$1,'DATA 07-10-20'!$G$2:$G$1100,IES!I$2)</f>
        <v>0</v>
      </c>
      <c r="J107" s="23">
        <f>SUMIFS('DATA 07-10-20'!$H$2:$H$1100,'DATA 07-10-20'!$D$2:$D$1100,IES!$D107,'DATA 07-10-20'!$F$2:$F$1100,IES!$J$1,'DATA 07-10-20'!$G$2:$G$1100,IES!J$2)</f>
        <v>11</v>
      </c>
      <c r="K107" s="23">
        <f>SUMIFS('DATA 07-10-20'!$H$2:$H$1100,'DATA 07-10-20'!$D$2:$D$1100,IES!$D107,'DATA 07-10-20'!$F$2:$F$1100,IES!$J$1,'DATA 07-10-20'!$G$2:$G$1100,IES!K$2)</f>
        <v>0</v>
      </c>
      <c r="L107" s="23">
        <f>SUMIFS('DATA 07-10-20'!$H$2:$H$1100,'DATA 07-10-20'!$D$2:$D$1100,IES!$D107,'DATA 07-10-20'!$F$2:$F$1100,IES!$L$1,'DATA 07-10-20'!$G$2:$G$1100,IES!L$2)</f>
        <v>0</v>
      </c>
      <c r="M107" s="23">
        <f>SUMIFS(ESPORTIUS!$L$2:$L$25,ESPORTIUS!$D$2:$D$25,IES!D107,ESPORTIUS!$J$2:$J$25,IES!$M$2)</f>
        <v>0</v>
      </c>
      <c r="N107" s="23">
        <f>SUMIFS(ESPORTIUS!$L$2:$L$25,ESPORTIUS!$D$2:$D$25,IES!D107,ESPORTIUS!$J$2:$J$25,IES!$N$2)</f>
        <v>0</v>
      </c>
      <c r="O107" s="20">
        <f t="shared" si="2"/>
        <v>35</v>
      </c>
      <c r="P107" s="27" t="str">
        <f t="shared" si="3"/>
        <v>A</v>
      </c>
    </row>
    <row r="108" spans="1:16" x14ac:dyDescent="0.3">
      <c r="A108" s="14">
        <v>2020</v>
      </c>
      <c r="B108" s="14" t="s">
        <v>632</v>
      </c>
      <c r="C108" t="s">
        <v>178</v>
      </c>
      <c r="D108" s="14" t="s">
        <v>760</v>
      </c>
      <c r="E108" t="s">
        <v>179</v>
      </c>
      <c r="F108" s="23">
        <f>SUMIFS('DATA 07-10-20'!$H$2:$H$1100,'DATA 07-10-20'!$D$2:$D$1100,IES!$D108,'DATA 07-10-20'!$F$2:$F$1100,IES!$F$1,'DATA 07-10-20'!$G$2:$G$1100,IES!F$2)</f>
        <v>29</v>
      </c>
      <c r="G108" s="23">
        <f>SUMIFS('DATA 07-10-20'!$H$2:$H$1100,'DATA 07-10-20'!$D$2:$D$1100,IES!$D108,'DATA 07-10-20'!$F$2:$F$1100,IES!$G$1,'DATA 07-10-20'!$G$2:$G$1100,IES!G$2)</f>
        <v>7</v>
      </c>
      <c r="H108" s="23">
        <f>SUMIFS('DATA 07-10-20'!$H$2:$H$1100,'DATA 07-10-20'!$D$2:$D$1100,IES!$D108,'DATA 07-10-20'!$F$2:$F$1100,IES!$G$1,'DATA 07-10-20'!$G$2:$G$1100,IES!H$2)</f>
        <v>0</v>
      </c>
      <c r="I108" s="23">
        <f>SUMIFS('DATA 07-10-20'!$H$2:$H$1100,'DATA 07-10-20'!$D$2:$D$1100,IES!$D108,'DATA 07-10-20'!$F$2:$F$1100,IES!$G$1,'DATA 07-10-20'!$G$2:$G$1100,IES!I$2)</f>
        <v>0</v>
      </c>
      <c r="J108" s="23">
        <f>SUMIFS('DATA 07-10-20'!$H$2:$H$1100,'DATA 07-10-20'!$D$2:$D$1100,IES!$D108,'DATA 07-10-20'!$F$2:$F$1100,IES!$J$1,'DATA 07-10-20'!$G$2:$G$1100,IES!J$2)</f>
        <v>5</v>
      </c>
      <c r="K108" s="23">
        <f>SUMIFS('DATA 07-10-20'!$H$2:$H$1100,'DATA 07-10-20'!$D$2:$D$1100,IES!$D108,'DATA 07-10-20'!$F$2:$F$1100,IES!$J$1,'DATA 07-10-20'!$G$2:$G$1100,IES!K$2)</f>
        <v>0</v>
      </c>
      <c r="L108" s="23">
        <f>SUMIFS('DATA 07-10-20'!$H$2:$H$1100,'DATA 07-10-20'!$D$2:$D$1100,IES!$D108,'DATA 07-10-20'!$F$2:$F$1100,IES!$L$1,'DATA 07-10-20'!$G$2:$G$1100,IES!L$2)</f>
        <v>0</v>
      </c>
      <c r="M108" s="23">
        <f>SUMIFS(ESPORTIUS!$L$2:$L$25,ESPORTIUS!$D$2:$D$25,IES!D108,ESPORTIUS!$J$2:$J$25,IES!$M$2)</f>
        <v>0</v>
      </c>
      <c r="N108" s="23">
        <f>SUMIFS(ESPORTIUS!$L$2:$L$25,ESPORTIUS!$D$2:$D$25,IES!D108,ESPORTIUS!$J$2:$J$25,IES!$N$2)</f>
        <v>0</v>
      </c>
      <c r="O108" s="20">
        <f t="shared" si="2"/>
        <v>41</v>
      </c>
      <c r="P108" s="27" t="str">
        <f t="shared" si="3"/>
        <v>A</v>
      </c>
    </row>
    <row r="109" spans="1:16" x14ac:dyDescent="0.3">
      <c r="A109" s="14">
        <v>2020</v>
      </c>
      <c r="B109" s="14" t="s">
        <v>632</v>
      </c>
      <c r="C109" t="s">
        <v>180</v>
      </c>
      <c r="D109" s="14" t="s">
        <v>761</v>
      </c>
      <c r="E109" t="s">
        <v>181</v>
      </c>
      <c r="F109" s="23">
        <f>SUMIFS('DATA 07-10-20'!$H$2:$H$1100,'DATA 07-10-20'!$D$2:$D$1100,IES!$D109,'DATA 07-10-20'!$F$2:$F$1100,IES!$F$1,'DATA 07-10-20'!$G$2:$G$1100,IES!F$2)</f>
        <v>16</v>
      </c>
      <c r="G109" s="23">
        <f>SUMIFS('DATA 07-10-20'!$H$2:$H$1100,'DATA 07-10-20'!$D$2:$D$1100,IES!$D109,'DATA 07-10-20'!$F$2:$F$1100,IES!$G$1,'DATA 07-10-20'!$G$2:$G$1100,IES!G$2)</f>
        <v>4</v>
      </c>
      <c r="H109" s="23">
        <f>SUMIFS('DATA 07-10-20'!$H$2:$H$1100,'DATA 07-10-20'!$D$2:$D$1100,IES!$D109,'DATA 07-10-20'!$F$2:$F$1100,IES!$G$1,'DATA 07-10-20'!$G$2:$G$1100,IES!H$2)</f>
        <v>0</v>
      </c>
      <c r="I109" s="23">
        <f>SUMIFS('DATA 07-10-20'!$H$2:$H$1100,'DATA 07-10-20'!$D$2:$D$1100,IES!$D109,'DATA 07-10-20'!$F$2:$F$1100,IES!$G$1,'DATA 07-10-20'!$G$2:$G$1100,IES!I$2)</f>
        <v>0</v>
      </c>
      <c r="J109" s="23">
        <f>SUMIFS('DATA 07-10-20'!$H$2:$H$1100,'DATA 07-10-20'!$D$2:$D$1100,IES!$D109,'DATA 07-10-20'!$F$2:$F$1100,IES!$J$1,'DATA 07-10-20'!$G$2:$G$1100,IES!J$2)</f>
        <v>2</v>
      </c>
      <c r="K109" s="23">
        <f>SUMIFS('DATA 07-10-20'!$H$2:$H$1100,'DATA 07-10-20'!$D$2:$D$1100,IES!$D109,'DATA 07-10-20'!$F$2:$F$1100,IES!$J$1,'DATA 07-10-20'!$G$2:$G$1100,IES!K$2)</f>
        <v>0</v>
      </c>
      <c r="L109" s="23">
        <f>SUMIFS('DATA 07-10-20'!$H$2:$H$1100,'DATA 07-10-20'!$D$2:$D$1100,IES!$D109,'DATA 07-10-20'!$F$2:$F$1100,IES!$L$1,'DATA 07-10-20'!$G$2:$G$1100,IES!L$2)</f>
        <v>0</v>
      </c>
      <c r="M109" s="23">
        <f>SUMIFS(ESPORTIUS!$L$2:$L$25,ESPORTIUS!$D$2:$D$25,IES!D109,ESPORTIUS!$J$2:$J$25,IES!$M$2)</f>
        <v>0</v>
      </c>
      <c r="N109" s="23">
        <f>SUMIFS(ESPORTIUS!$L$2:$L$25,ESPORTIUS!$D$2:$D$25,IES!D109,ESPORTIUS!$J$2:$J$25,IES!$N$2)</f>
        <v>0</v>
      </c>
      <c r="O109" s="20">
        <f t="shared" si="2"/>
        <v>22</v>
      </c>
      <c r="P109" s="27" t="str">
        <f t="shared" si="3"/>
        <v>B</v>
      </c>
    </row>
    <row r="110" spans="1:16" x14ac:dyDescent="0.3">
      <c r="A110" s="14">
        <v>2020</v>
      </c>
      <c r="B110" s="14" t="s">
        <v>632</v>
      </c>
      <c r="C110" t="s">
        <v>182</v>
      </c>
      <c r="D110" s="14" t="s">
        <v>762</v>
      </c>
      <c r="E110" t="s">
        <v>183</v>
      </c>
      <c r="F110" s="23">
        <f>SUMIFS('DATA 07-10-20'!$H$2:$H$1100,'DATA 07-10-20'!$D$2:$D$1100,IES!$D110,'DATA 07-10-20'!$F$2:$F$1100,IES!$F$1,'DATA 07-10-20'!$G$2:$G$1100,IES!F$2)</f>
        <v>10</v>
      </c>
      <c r="G110" s="23">
        <f>SUMIFS('DATA 07-10-20'!$H$2:$H$1100,'DATA 07-10-20'!$D$2:$D$1100,IES!$D110,'DATA 07-10-20'!$F$2:$F$1100,IES!$G$1,'DATA 07-10-20'!$G$2:$G$1100,IES!G$2)</f>
        <v>2</v>
      </c>
      <c r="H110" s="23">
        <f>SUMIFS('DATA 07-10-20'!$H$2:$H$1100,'DATA 07-10-20'!$D$2:$D$1100,IES!$D110,'DATA 07-10-20'!$F$2:$F$1100,IES!$G$1,'DATA 07-10-20'!$G$2:$G$1100,IES!H$2)</f>
        <v>0</v>
      </c>
      <c r="I110" s="23">
        <f>SUMIFS('DATA 07-10-20'!$H$2:$H$1100,'DATA 07-10-20'!$D$2:$D$1100,IES!$D110,'DATA 07-10-20'!$F$2:$F$1100,IES!$G$1,'DATA 07-10-20'!$G$2:$G$1100,IES!I$2)</f>
        <v>0</v>
      </c>
      <c r="J110" s="23">
        <f>SUMIFS('DATA 07-10-20'!$H$2:$H$1100,'DATA 07-10-20'!$D$2:$D$1100,IES!$D110,'DATA 07-10-20'!$F$2:$F$1100,IES!$J$1,'DATA 07-10-20'!$G$2:$G$1100,IES!J$2)</f>
        <v>0</v>
      </c>
      <c r="K110" s="23">
        <f>SUMIFS('DATA 07-10-20'!$H$2:$H$1100,'DATA 07-10-20'!$D$2:$D$1100,IES!$D110,'DATA 07-10-20'!$F$2:$F$1100,IES!$J$1,'DATA 07-10-20'!$G$2:$G$1100,IES!K$2)</f>
        <v>0</v>
      </c>
      <c r="L110" s="23">
        <f>SUMIFS('DATA 07-10-20'!$H$2:$H$1100,'DATA 07-10-20'!$D$2:$D$1100,IES!$D110,'DATA 07-10-20'!$F$2:$F$1100,IES!$L$1,'DATA 07-10-20'!$G$2:$G$1100,IES!L$2)</f>
        <v>0</v>
      </c>
      <c r="M110" s="23">
        <f>SUMIFS(ESPORTIUS!$L$2:$L$25,ESPORTIUS!$D$2:$D$25,IES!D110,ESPORTIUS!$J$2:$J$25,IES!$M$2)</f>
        <v>0</v>
      </c>
      <c r="N110" s="23">
        <f>SUMIFS(ESPORTIUS!$L$2:$L$25,ESPORTIUS!$D$2:$D$25,IES!D110,ESPORTIUS!$J$2:$J$25,IES!$N$2)</f>
        <v>0</v>
      </c>
      <c r="O110" s="20">
        <f t="shared" si="2"/>
        <v>12</v>
      </c>
      <c r="P110" s="27" t="str">
        <f t="shared" si="3"/>
        <v>B</v>
      </c>
    </row>
    <row r="111" spans="1:16" x14ac:dyDescent="0.3">
      <c r="A111" s="14">
        <v>2020</v>
      </c>
      <c r="B111" s="14" t="s">
        <v>632</v>
      </c>
      <c r="C111" t="s">
        <v>184</v>
      </c>
      <c r="D111" s="14" t="s">
        <v>763</v>
      </c>
      <c r="E111" t="s">
        <v>185</v>
      </c>
      <c r="F111" s="23">
        <f>SUMIFS('DATA 07-10-20'!$H$2:$H$1100,'DATA 07-10-20'!$D$2:$D$1100,IES!$D111,'DATA 07-10-20'!$F$2:$F$1100,IES!$F$1,'DATA 07-10-20'!$G$2:$G$1100,IES!F$2)</f>
        <v>13</v>
      </c>
      <c r="G111" s="23">
        <f>SUMIFS('DATA 07-10-20'!$H$2:$H$1100,'DATA 07-10-20'!$D$2:$D$1100,IES!$D111,'DATA 07-10-20'!$F$2:$F$1100,IES!$G$1,'DATA 07-10-20'!$G$2:$G$1100,IES!G$2)</f>
        <v>3</v>
      </c>
      <c r="H111" s="23">
        <f>SUMIFS('DATA 07-10-20'!$H$2:$H$1100,'DATA 07-10-20'!$D$2:$D$1100,IES!$D111,'DATA 07-10-20'!$F$2:$F$1100,IES!$G$1,'DATA 07-10-20'!$G$2:$G$1100,IES!H$2)</f>
        <v>0</v>
      </c>
      <c r="I111" s="23">
        <f>SUMIFS('DATA 07-10-20'!$H$2:$H$1100,'DATA 07-10-20'!$D$2:$D$1100,IES!$D111,'DATA 07-10-20'!$F$2:$F$1100,IES!$G$1,'DATA 07-10-20'!$G$2:$G$1100,IES!I$2)</f>
        <v>0</v>
      </c>
      <c r="J111" s="23">
        <f>SUMIFS('DATA 07-10-20'!$H$2:$H$1100,'DATA 07-10-20'!$D$2:$D$1100,IES!$D111,'DATA 07-10-20'!$F$2:$F$1100,IES!$J$1,'DATA 07-10-20'!$G$2:$G$1100,IES!J$2)</f>
        <v>0</v>
      </c>
      <c r="K111" s="23">
        <f>SUMIFS('DATA 07-10-20'!$H$2:$H$1100,'DATA 07-10-20'!$D$2:$D$1100,IES!$D111,'DATA 07-10-20'!$F$2:$F$1100,IES!$J$1,'DATA 07-10-20'!$G$2:$G$1100,IES!K$2)</f>
        <v>0</v>
      </c>
      <c r="L111" s="23">
        <f>SUMIFS('DATA 07-10-20'!$H$2:$H$1100,'DATA 07-10-20'!$D$2:$D$1100,IES!$D111,'DATA 07-10-20'!$F$2:$F$1100,IES!$L$1,'DATA 07-10-20'!$G$2:$G$1100,IES!L$2)</f>
        <v>0</v>
      </c>
      <c r="M111" s="23">
        <f>SUMIFS(ESPORTIUS!$L$2:$L$25,ESPORTIUS!$D$2:$D$25,IES!D111,ESPORTIUS!$J$2:$J$25,IES!$M$2)</f>
        <v>0</v>
      </c>
      <c r="N111" s="23">
        <f>SUMIFS(ESPORTIUS!$L$2:$L$25,ESPORTIUS!$D$2:$D$25,IES!D111,ESPORTIUS!$J$2:$J$25,IES!$N$2)</f>
        <v>0</v>
      </c>
      <c r="O111" s="20">
        <f t="shared" si="2"/>
        <v>16</v>
      </c>
      <c r="P111" s="27" t="str">
        <f t="shared" si="3"/>
        <v>B</v>
      </c>
    </row>
    <row r="112" spans="1:16" x14ac:dyDescent="0.3">
      <c r="A112" s="14">
        <v>2020</v>
      </c>
      <c r="B112" s="14" t="s">
        <v>632</v>
      </c>
      <c r="C112" t="s">
        <v>186</v>
      </c>
      <c r="D112" s="14" t="s">
        <v>764</v>
      </c>
      <c r="E112" t="s">
        <v>187</v>
      </c>
      <c r="F112" s="23">
        <f>SUMIFS('DATA 07-10-20'!$H$2:$H$1100,'DATA 07-10-20'!$D$2:$D$1100,IES!$D112,'DATA 07-10-20'!$F$2:$F$1100,IES!$F$1,'DATA 07-10-20'!$G$2:$G$1100,IES!F$2)</f>
        <v>19</v>
      </c>
      <c r="G112" s="23">
        <f>SUMIFS('DATA 07-10-20'!$H$2:$H$1100,'DATA 07-10-20'!$D$2:$D$1100,IES!$D112,'DATA 07-10-20'!$F$2:$F$1100,IES!$G$1,'DATA 07-10-20'!$G$2:$G$1100,IES!G$2)</f>
        <v>4</v>
      </c>
      <c r="H112" s="23">
        <f>SUMIFS('DATA 07-10-20'!$H$2:$H$1100,'DATA 07-10-20'!$D$2:$D$1100,IES!$D112,'DATA 07-10-20'!$F$2:$F$1100,IES!$G$1,'DATA 07-10-20'!$G$2:$G$1100,IES!H$2)</f>
        <v>0</v>
      </c>
      <c r="I112" s="23">
        <f>SUMIFS('DATA 07-10-20'!$H$2:$H$1100,'DATA 07-10-20'!$D$2:$D$1100,IES!$D112,'DATA 07-10-20'!$F$2:$F$1100,IES!$G$1,'DATA 07-10-20'!$G$2:$G$1100,IES!I$2)</f>
        <v>0</v>
      </c>
      <c r="J112" s="23">
        <f>SUMIFS('DATA 07-10-20'!$H$2:$H$1100,'DATA 07-10-20'!$D$2:$D$1100,IES!$D112,'DATA 07-10-20'!$F$2:$F$1100,IES!$J$1,'DATA 07-10-20'!$G$2:$G$1100,IES!J$2)</f>
        <v>15</v>
      </c>
      <c r="K112" s="23">
        <f>SUMIFS('DATA 07-10-20'!$H$2:$H$1100,'DATA 07-10-20'!$D$2:$D$1100,IES!$D112,'DATA 07-10-20'!$F$2:$F$1100,IES!$J$1,'DATA 07-10-20'!$G$2:$G$1100,IES!K$2)</f>
        <v>0</v>
      </c>
      <c r="L112" s="23">
        <f>SUMIFS('DATA 07-10-20'!$H$2:$H$1100,'DATA 07-10-20'!$D$2:$D$1100,IES!$D112,'DATA 07-10-20'!$F$2:$F$1100,IES!$L$1,'DATA 07-10-20'!$G$2:$G$1100,IES!L$2)</f>
        <v>0</v>
      </c>
      <c r="M112" s="23">
        <f>SUMIFS(ESPORTIUS!$L$2:$L$25,ESPORTIUS!$D$2:$D$25,IES!D112,ESPORTIUS!$J$2:$J$25,IES!$M$2)</f>
        <v>0</v>
      </c>
      <c r="N112" s="23">
        <f>SUMIFS(ESPORTIUS!$L$2:$L$25,ESPORTIUS!$D$2:$D$25,IES!D112,ESPORTIUS!$J$2:$J$25,IES!$N$2)</f>
        <v>0</v>
      </c>
      <c r="O112" s="20">
        <f t="shared" si="2"/>
        <v>38</v>
      </c>
      <c r="P112" s="27" t="str">
        <f t="shared" si="3"/>
        <v>A</v>
      </c>
    </row>
    <row r="113" spans="1:16" s="29" customFormat="1" x14ac:dyDescent="0.3">
      <c r="A113" s="14">
        <v>2020</v>
      </c>
      <c r="B113" s="14" t="s">
        <v>632</v>
      </c>
      <c r="C113" t="s">
        <v>188</v>
      </c>
      <c r="D113" s="14" t="s">
        <v>765</v>
      </c>
      <c r="E113" t="s">
        <v>189</v>
      </c>
      <c r="F113" s="23">
        <f>SUMIFS('DATA 07-10-20'!$H$2:$H$1100,'DATA 07-10-20'!$D$2:$D$1100,IES!$D113,'DATA 07-10-20'!$F$2:$F$1100,IES!$F$1,'DATA 07-10-20'!$G$2:$G$1100,IES!F$2)</f>
        <v>7</v>
      </c>
      <c r="G113" s="23">
        <f>SUMIFS('DATA 07-10-20'!$H$2:$H$1100,'DATA 07-10-20'!$D$2:$D$1100,IES!$D113,'DATA 07-10-20'!$F$2:$F$1100,IES!$G$1,'DATA 07-10-20'!$G$2:$G$1100,IES!G$2)</f>
        <v>0</v>
      </c>
      <c r="H113" s="23">
        <f>SUMIFS('DATA 07-10-20'!$H$2:$H$1100,'DATA 07-10-20'!$D$2:$D$1100,IES!$D113,'DATA 07-10-20'!$F$2:$F$1100,IES!$G$1,'DATA 07-10-20'!$G$2:$G$1100,IES!H$2)</f>
        <v>0</v>
      </c>
      <c r="I113" s="23">
        <f>SUMIFS('DATA 07-10-20'!$H$2:$H$1100,'DATA 07-10-20'!$D$2:$D$1100,IES!$D113,'DATA 07-10-20'!$F$2:$F$1100,IES!$G$1,'DATA 07-10-20'!$G$2:$G$1100,IES!I$2)</f>
        <v>0</v>
      </c>
      <c r="J113" s="23">
        <f>SUMIFS('DATA 07-10-20'!$H$2:$H$1100,'DATA 07-10-20'!$D$2:$D$1100,IES!$D113,'DATA 07-10-20'!$F$2:$F$1100,IES!$J$1,'DATA 07-10-20'!$G$2:$G$1100,IES!J$2)</f>
        <v>0</v>
      </c>
      <c r="K113" s="23">
        <f>SUMIFS('DATA 07-10-20'!$H$2:$H$1100,'DATA 07-10-20'!$D$2:$D$1100,IES!$D113,'DATA 07-10-20'!$F$2:$F$1100,IES!$J$1,'DATA 07-10-20'!$G$2:$G$1100,IES!K$2)</f>
        <v>0</v>
      </c>
      <c r="L113" s="23">
        <f>SUMIFS('DATA 07-10-20'!$H$2:$H$1100,'DATA 07-10-20'!$D$2:$D$1100,IES!$D113,'DATA 07-10-20'!$F$2:$F$1100,IES!$L$1,'DATA 07-10-20'!$G$2:$G$1100,IES!L$2)</f>
        <v>0</v>
      </c>
      <c r="M113" s="23">
        <f>SUMIFS(ESPORTIUS!$L$2:$L$25,ESPORTIUS!$D$2:$D$25,IES!D113,ESPORTIUS!$J$2:$J$25,IES!$M$2)</f>
        <v>0</v>
      </c>
      <c r="N113" s="23">
        <f>SUMIFS(ESPORTIUS!$L$2:$L$25,ESPORTIUS!$D$2:$D$25,IES!D113,ESPORTIUS!$J$2:$J$25,IES!$N$2)</f>
        <v>0</v>
      </c>
      <c r="O113" s="20">
        <f t="shared" si="2"/>
        <v>7</v>
      </c>
      <c r="P113" s="27" t="str">
        <f t="shared" si="3"/>
        <v>C</v>
      </c>
    </row>
    <row r="114" spans="1:16" x14ac:dyDescent="0.3">
      <c r="A114" s="14">
        <v>2020</v>
      </c>
      <c r="B114" s="14" t="s">
        <v>632</v>
      </c>
      <c r="C114" t="s">
        <v>190</v>
      </c>
      <c r="D114" s="14" t="s">
        <v>766</v>
      </c>
      <c r="E114" t="s">
        <v>191</v>
      </c>
      <c r="F114" s="23">
        <f>SUMIFS('DATA 07-10-20'!$H$2:$H$1100,'DATA 07-10-20'!$D$2:$D$1100,IES!$D114,'DATA 07-10-20'!$F$2:$F$1100,IES!$F$1,'DATA 07-10-20'!$G$2:$G$1100,IES!F$2)</f>
        <v>13</v>
      </c>
      <c r="G114" s="23">
        <f>SUMIFS('DATA 07-10-20'!$H$2:$H$1100,'DATA 07-10-20'!$D$2:$D$1100,IES!$D114,'DATA 07-10-20'!$F$2:$F$1100,IES!$G$1,'DATA 07-10-20'!$G$2:$G$1100,IES!G$2)</f>
        <v>4</v>
      </c>
      <c r="H114" s="23">
        <f>SUMIFS('DATA 07-10-20'!$H$2:$H$1100,'DATA 07-10-20'!$D$2:$D$1100,IES!$D114,'DATA 07-10-20'!$F$2:$F$1100,IES!$G$1,'DATA 07-10-20'!$G$2:$G$1100,IES!H$2)</f>
        <v>0</v>
      </c>
      <c r="I114" s="23">
        <f>SUMIFS('DATA 07-10-20'!$H$2:$H$1100,'DATA 07-10-20'!$D$2:$D$1100,IES!$D114,'DATA 07-10-20'!$F$2:$F$1100,IES!$G$1,'DATA 07-10-20'!$G$2:$G$1100,IES!I$2)</f>
        <v>0</v>
      </c>
      <c r="J114" s="23">
        <f>SUMIFS('DATA 07-10-20'!$H$2:$H$1100,'DATA 07-10-20'!$D$2:$D$1100,IES!$D114,'DATA 07-10-20'!$F$2:$F$1100,IES!$J$1,'DATA 07-10-20'!$G$2:$G$1100,IES!J$2)</f>
        <v>2</v>
      </c>
      <c r="K114" s="23">
        <f>SUMIFS('DATA 07-10-20'!$H$2:$H$1100,'DATA 07-10-20'!$D$2:$D$1100,IES!$D114,'DATA 07-10-20'!$F$2:$F$1100,IES!$J$1,'DATA 07-10-20'!$G$2:$G$1100,IES!K$2)</f>
        <v>0</v>
      </c>
      <c r="L114" s="23">
        <f>SUMIFS('DATA 07-10-20'!$H$2:$H$1100,'DATA 07-10-20'!$D$2:$D$1100,IES!$D114,'DATA 07-10-20'!$F$2:$F$1100,IES!$L$1,'DATA 07-10-20'!$G$2:$G$1100,IES!L$2)</f>
        <v>0</v>
      </c>
      <c r="M114" s="23">
        <f>SUMIFS(ESPORTIUS!$L$2:$L$25,ESPORTIUS!$D$2:$D$25,IES!D114,ESPORTIUS!$J$2:$J$25,IES!$M$2)</f>
        <v>0</v>
      </c>
      <c r="N114" s="23">
        <f>SUMIFS(ESPORTIUS!$L$2:$L$25,ESPORTIUS!$D$2:$D$25,IES!D114,ESPORTIUS!$J$2:$J$25,IES!$N$2)</f>
        <v>0</v>
      </c>
      <c r="O114" s="20">
        <f t="shared" si="2"/>
        <v>19</v>
      </c>
      <c r="P114" s="27" t="str">
        <f t="shared" si="3"/>
        <v>B</v>
      </c>
    </row>
    <row r="115" spans="1:16" x14ac:dyDescent="0.3">
      <c r="A115" s="14">
        <v>2020</v>
      </c>
      <c r="B115" s="14" t="s">
        <v>632</v>
      </c>
      <c r="C115" t="s">
        <v>192</v>
      </c>
      <c r="D115" s="14" t="s">
        <v>767</v>
      </c>
      <c r="E115" t="s">
        <v>193</v>
      </c>
      <c r="F115" s="23">
        <f>SUMIFS('DATA 07-10-20'!$H$2:$H$1100,'DATA 07-10-20'!$D$2:$D$1100,IES!$D115,'DATA 07-10-20'!$F$2:$F$1100,IES!$F$1,'DATA 07-10-20'!$G$2:$G$1100,IES!F$2)</f>
        <v>16</v>
      </c>
      <c r="G115" s="23">
        <f>SUMIFS('DATA 07-10-20'!$H$2:$H$1100,'DATA 07-10-20'!$D$2:$D$1100,IES!$D115,'DATA 07-10-20'!$F$2:$F$1100,IES!$G$1,'DATA 07-10-20'!$G$2:$G$1100,IES!G$2)</f>
        <v>4</v>
      </c>
      <c r="H115" s="23">
        <f>SUMIFS('DATA 07-10-20'!$H$2:$H$1100,'DATA 07-10-20'!$D$2:$D$1100,IES!$D115,'DATA 07-10-20'!$F$2:$F$1100,IES!$G$1,'DATA 07-10-20'!$G$2:$G$1100,IES!H$2)</f>
        <v>0</v>
      </c>
      <c r="I115" s="23">
        <f>SUMIFS('DATA 07-10-20'!$H$2:$H$1100,'DATA 07-10-20'!$D$2:$D$1100,IES!$D115,'DATA 07-10-20'!$F$2:$F$1100,IES!$G$1,'DATA 07-10-20'!$G$2:$G$1100,IES!I$2)</f>
        <v>0</v>
      </c>
      <c r="J115" s="23">
        <f>SUMIFS('DATA 07-10-20'!$H$2:$H$1100,'DATA 07-10-20'!$D$2:$D$1100,IES!$D115,'DATA 07-10-20'!$F$2:$F$1100,IES!$J$1,'DATA 07-10-20'!$G$2:$G$1100,IES!J$2)</f>
        <v>4</v>
      </c>
      <c r="K115" s="23">
        <f>SUMIFS('DATA 07-10-20'!$H$2:$H$1100,'DATA 07-10-20'!$D$2:$D$1100,IES!$D115,'DATA 07-10-20'!$F$2:$F$1100,IES!$J$1,'DATA 07-10-20'!$G$2:$G$1100,IES!K$2)</f>
        <v>0</v>
      </c>
      <c r="L115" s="23">
        <f>SUMIFS('DATA 07-10-20'!$H$2:$H$1100,'DATA 07-10-20'!$D$2:$D$1100,IES!$D115,'DATA 07-10-20'!$F$2:$F$1100,IES!$L$1,'DATA 07-10-20'!$G$2:$G$1100,IES!L$2)</f>
        <v>0</v>
      </c>
      <c r="M115" s="23">
        <f>SUMIFS(ESPORTIUS!$L$2:$L$25,ESPORTIUS!$D$2:$D$25,IES!D115,ESPORTIUS!$J$2:$J$25,IES!$M$2)</f>
        <v>0</v>
      </c>
      <c r="N115" s="23">
        <f>SUMIFS(ESPORTIUS!$L$2:$L$25,ESPORTIUS!$D$2:$D$25,IES!D115,ESPORTIUS!$J$2:$J$25,IES!$N$2)</f>
        <v>0</v>
      </c>
      <c r="O115" s="20">
        <f t="shared" si="2"/>
        <v>24</v>
      </c>
      <c r="P115" s="27" t="str">
        <f t="shared" si="3"/>
        <v>B</v>
      </c>
    </row>
    <row r="116" spans="1:16" x14ac:dyDescent="0.3">
      <c r="A116" s="14">
        <v>2020</v>
      </c>
      <c r="B116" s="14" t="s">
        <v>632</v>
      </c>
      <c r="C116" t="s">
        <v>192</v>
      </c>
      <c r="D116" s="14" t="s">
        <v>768</v>
      </c>
      <c r="E116" t="s">
        <v>194</v>
      </c>
      <c r="F116" s="23">
        <f>SUMIFS('DATA 07-10-20'!$H$2:$H$1100,'DATA 07-10-20'!$D$2:$D$1100,IES!$D116,'DATA 07-10-20'!$F$2:$F$1100,IES!$F$1,'DATA 07-10-20'!$G$2:$G$1100,IES!F$2)</f>
        <v>13</v>
      </c>
      <c r="G116" s="23">
        <f>SUMIFS('DATA 07-10-20'!$H$2:$H$1100,'DATA 07-10-20'!$D$2:$D$1100,IES!$D116,'DATA 07-10-20'!$F$2:$F$1100,IES!$G$1,'DATA 07-10-20'!$G$2:$G$1100,IES!G$2)</f>
        <v>4</v>
      </c>
      <c r="H116" s="23">
        <f>SUMIFS('DATA 07-10-20'!$H$2:$H$1100,'DATA 07-10-20'!$D$2:$D$1100,IES!$D116,'DATA 07-10-20'!$F$2:$F$1100,IES!$G$1,'DATA 07-10-20'!$G$2:$G$1100,IES!H$2)</f>
        <v>0</v>
      </c>
      <c r="I116" s="23">
        <f>SUMIFS('DATA 07-10-20'!$H$2:$H$1100,'DATA 07-10-20'!$D$2:$D$1100,IES!$D116,'DATA 07-10-20'!$F$2:$F$1100,IES!$G$1,'DATA 07-10-20'!$G$2:$G$1100,IES!I$2)</f>
        <v>0</v>
      </c>
      <c r="J116" s="23">
        <f>SUMIFS('DATA 07-10-20'!$H$2:$H$1100,'DATA 07-10-20'!$D$2:$D$1100,IES!$D116,'DATA 07-10-20'!$F$2:$F$1100,IES!$J$1,'DATA 07-10-20'!$G$2:$G$1100,IES!J$2)</f>
        <v>10</v>
      </c>
      <c r="K116" s="23">
        <f>SUMIFS('DATA 07-10-20'!$H$2:$H$1100,'DATA 07-10-20'!$D$2:$D$1100,IES!$D116,'DATA 07-10-20'!$F$2:$F$1100,IES!$J$1,'DATA 07-10-20'!$G$2:$G$1100,IES!K$2)</f>
        <v>0</v>
      </c>
      <c r="L116" s="23">
        <f>SUMIFS('DATA 07-10-20'!$H$2:$H$1100,'DATA 07-10-20'!$D$2:$D$1100,IES!$D116,'DATA 07-10-20'!$F$2:$F$1100,IES!$L$1,'DATA 07-10-20'!$G$2:$G$1100,IES!L$2)</f>
        <v>0</v>
      </c>
      <c r="M116" s="23">
        <f>SUMIFS(ESPORTIUS!$L$2:$L$25,ESPORTIUS!$D$2:$D$25,IES!D116,ESPORTIUS!$J$2:$J$25,IES!$M$2)</f>
        <v>0</v>
      </c>
      <c r="N116" s="23">
        <f>SUMIFS(ESPORTIUS!$L$2:$L$25,ESPORTIUS!$D$2:$D$25,IES!D116,ESPORTIUS!$J$2:$J$25,IES!$N$2)</f>
        <v>0</v>
      </c>
      <c r="O116" s="20">
        <f t="shared" si="2"/>
        <v>27</v>
      </c>
      <c r="P116" s="27" t="str">
        <f t="shared" si="3"/>
        <v>A</v>
      </c>
    </row>
    <row r="117" spans="1:16" ht="15" customHeight="1" x14ac:dyDescent="0.3">
      <c r="A117" s="14">
        <v>2020</v>
      </c>
      <c r="B117" s="14" t="s">
        <v>632</v>
      </c>
      <c r="C117" t="s">
        <v>771</v>
      </c>
      <c r="D117" s="14" t="s">
        <v>772</v>
      </c>
      <c r="E117" t="s">
        <v>195</v>
      </c>
      <c r="F117" s="23">
        <f>SUMIFS('DATA 07-10-20'!$H$2:$H$1100,'DATA 07-10-20'!$D$2:$D$1100,IES!$D117,'DATA 07-10-20'!$F$2:$F$1100,IES!$F$1,'DATA 07-10-20'!$G$2:$G$1100,IES!F$2)</f>
        <v>26</v>
      </c>
      <c r="G117" s="23">
        <f>SUMIFS('DATA 07-10-20'!$H$2:$H$1100,'DATA 07-10-20'!$D$2:$D$1100,IES!$D117,'DATA 07-10-20'!$F$2:$F$1100,IES!$G$1,'DATA 07-10-20'!$G$2:$G$1100,IES!G$2)</f>
        <v>10</v>
      </c>
      <c r="H117" s="23">
        <f>SUMIFS('DATA 07-10-20'!$H$2:$H$1100,'DATA 07-10-20'!$D$2:$D$1100,IES!$D117,'DATA 07-10-20'!$F$2:$F$1100,IES!$G$1,'DATA 07-10-20'!$G$2:$G$1100,IES!H$2)</f>
        <v>0</v>
      </c>
      <c r="I117" s="23">
        <f>SUMIFS('DATA 07-10-20'!$H$2:$H$1100,'DATA 07-10-20'!$D$2:$D$1100,IES!$D117,'DATA 07-10-20'!$F$2:$F$1100,IES!$G$1,'DATA 07-10-20'!$G$2:$G$1100,IES!I$2)</f>
        <v>0</v>
      </c>
      <c r="J117" s="23">
        <f>SUMIFS('DATA 07-10-20'!$H$2:$H$1100,'DATA 07-10-20'!$D$2:$D$1100,IES!$D117,'DATA 07-10-20'!$F$2:$F$1100,IES!$J$1,'DATA 07-10-20'!$G$2:$G$1100,IES!J$2)</f>
        <v>22</v>
      </c>
      <c r="K117" s="23">
        <f>SUMIFS('DATA 07-10-20'!$H$2:$H$1100,'DATA 07-10-20'!$D$2:$D$1100,IES!$D117,'DATA 07-10-20'!$F$2:$F$1100,IES!$J$1,'DATA 07-10-20'!$G$2:$G$1100,IES!K$2)</f>
        <v>0</v>
      </c>
      <c r="L117" s="23">
        <f>SUMIFS('DATA 07-10-20'!$H$2:$H$1100,'DATA 07-10-20'!$D$2:$D$1100,IES!$D117,'DATA 07-10-20'!$F$2:$F$1100,IES!$L$1,'DATA 07-10-20'!$G$2:$G$1100,IES!L$2)</f>
        <v>0</v>
      </c>
      <c r="M117" s="23">
        <f>SUMIFS(ESPORTIUS!$L$2:$L$25,ESPORTIUS!$D$2:$D$25,IES!D117,ESPORTIUS!$J$2:$J$25,IES!$M$2)</f>
        <v>0</v>
      </c>
      <c r="N117" s="23">
        <f>SUMIFS(ESPORTIUS!$L$2:$L$25,ESPORTIUS!$D$2:$D$25,IES!D117,ESPORTIUS!$J$2:$J$25,IES!$N$2)</f>
        <v>0</v>
      </c>
      <c r="O117" s="20">
        <f t="shared" si="2"/>
        <v>58</v>
      </c>
      <c r="P117" s="27" t="str">
        <f t="shared" si="3"/>
        <v>A</v>
      </c>
    </row>
    <row r="118" spans="1:16" x14ac:dyDescent="0.3">
      <c r="A118" s="14">
        <v>2020</v>
      </c>
      <c r="B118" s="14" t="s">
        <v>632</v>
      </c>
      <c r="C118" t="s">
        <v>771</v>
      </c>
      <c r="D118" s="14" t="s">
        <v>773</v>
      </c>
      <c r="E118" t="s">
        <v>196</v>
      </c>
      <c r="F118" s="23">
        <f>SUMIFS('DATA 07-10-20'!$H$2:$H$1100,'DATA 07-10-20'!$D$2:$D$1100,IES!$D118,'DATA 07-10-20'!$F$2:$F$1100,IES!$F$1,'DATA 07-10-20'!$G$2:$G$1100,IES!F$2)</f>
        <v>0</v>
      </c>
      <c r="G118" s="23">
        <f>SUMIFS('DATA 07-10-20'!$H$2:$H$1100,'DATA 07-10-20'!$D$2:$D$1100,IES!$D118,'DATA 07-10-20'!$F$2:$F$1100,IES!$G$1,'DATA 07-10-20'!$G$2:$G$1100,IES!G$2)</f>
        <v>0</v>
      </c>
      <c r="H118" s="23">
        <f>SUMIFS('DATA 07-10-20'!$H$2:$H$1100,'DATA 07-10-20'!$D$2:$D$1100,IES!$D118,'DATA 07-10-20'!$F$2:$F$1100,IES!$G$1,'DATA 07-10-20'!$G$2:$G$1100,IES!H$2)</f>
        <v>0</v>
      </c>
      <c r="I118" s="23">
        <f>SUMIFS('DATA 07-10-20'!$H$2:$H$1100,'DATA 07-10-20'!$D$2:$D$1100,IES!$D118,'DATA 07-10-20'!$F$2:$F$1100,IES!$G$1,'DATA 07-10-20'!$G$2:$G$1100,IES!I$2)</f>
        <v>0</v>
      </c>
      <c r="J118" s="23">
        <f>SUMIFS('DATA 07-10-20'!$H$2:$H$1100,'DATA 07-10-20'!$D$2:$D$1100,IES!$D118,'DATA 07-10-20'!$F$2:$F$1100,IES!$J$1,'DATA 07-10-20'!$G$2:$G$1100,IES!J$2)</f>
        <v>47</v>
      </c>
      <c r="K118" s="23">
        <f>SUMIFS('DATA 07-10-20'!$H$2:$H$1100,'DATA 07-10-20'!$D$2:$D$1100,IES!$D118,'DATA 07-10-20'!$F$2:$F$1100,IES!$J$1,'DATA 07-10-20'!$G$2:$G$1100,IES!K$2)</f>
        <v>18</v>
      </c>
      <c r="L118" s="23">
        <f>SUMIFS('DATA 07-10-20'!$H$2:$H$1100,'DATA 07-10-20'!$D$2:$D$1100,IES!$D118,'DATA 07-10-20'!$F$2:$F$1100,IES!$L$1,'DATA 07-10-20'!$G$2:$G$1100,IES!L$2)</f>
        <v>11</v>
      </c>
      <c r="M118" s="23">
        <f>SUMIFS(ESPORTIUS!$L$2:$L$25,ESPORTIUS!$D$2:$D$25,IES!D118,ESPORTIUS!$J$2:$J$25,IES!$M$2)</f>
        <v>0</v>
      </c>
      <c r="N118" s="23">
        <f>SUMIFS(ESPORTIUS!$L$2:$L$25,ESPORTIUS!$D$2:$D$25,IES!D118,ESPORTIUS!$J$2:$J$25,IES!$N$2)</f>
        <v>0</v>
      </c>
      <c r="O118" s="20">
        <f t="shared" si="2"/>
        <v>76</v>
      </c>
      <c r="P118" s="27" t="str">
        <f t="shared" si="3"/>
        <v>A</v>
      </c>
    </row>
    <row r="119" spans="1:16" x14ac:dyDescent="0.3">
      <c r="A119" s="14">
        <v>2020</v>
      </c>
      <c r="B119" s="14" t="s">
        <v>632</v>
      </c>
      <c r="C119" t="s">
        <v>771</v>
      </c>
      <c r="D119" s="14" t="s">
        <v>774</v>
      </c>
      <c r="E119" t="s">
        <v>198</v>
      </c>
      <c r="F119" s="23">
        <f>SUMIFS('DATA 07-10-20'!$H$2:$H$1100,'DATA 07-10-20'!$D$2:$D$1100,IES!$D119,'DATA 07-10-20'!$F$2:$F$1100,IES!$F$1,'DATA 07-10-20'!$G$2:$G$1100,IES!F$2)</f>
        <v>18</v>
      </c>
      <c r="G119" s="23">
        <f>SUMIFS('DATA 07-10-20'!$H$2:$H$1100,'DATA 07-10-20'!$D$2:$D$1100,IES!$D119,'DATA 07-10-20'!$F$2:$F$1100,IES!$G$1,'DATA 07-10-20'!$G$2:$G$1100,IES!G$2)</f>
        <v>6</v>
      </c>
      <c r="H119" s="23">
        <f>SUMIFS('DATA 07-10-20'!$H$2:$H$1100,'DATA 07-10-20'!$D$2:$D$1100,IES!$D119,'DATA 07-10-20'!$F$2:$F$1100,IES!$G$1,'DATA 07-10-20'!$G$2:$G$1100,IES!H$2)</f>
        <v>0</v>
      </c>
      <c r="I119" s="23">
        <f>SUMIFS('DATA 07-10-20'!$H$2:$H$1100,'DATA 07-10-20'!$D$2:$D$1100,IES!$D119,'DATA 07-10-20'!$F$2:$F$1100,IES!$G$1,'DATA 07-10-20'!$G$2:$G$1100,IES!I$2)</f>
        <v>0</v>
      </c>
      <c r="J119" s="23">
        <f>SUMIFS('DATA 07-10-20'!$H$2:$H$1100,'DATA 07-10-20'!$D$2:$D$1100,IES!$D119,'DATA 07-10-20'!$F$2:$F$1100,IES!$J$1,'DATA 07-10-20'!$G$2:$G$1100,IES!J$2)</f>
        <v>10</v>
      </c>
      <c r="K119" s="23">
        <f>SUMIFS('DATA 07-10-20'!$H$2:$H$1100,'DATA 07-10-20'!$D$2:$D$1100,IES!$D119,'DATA 07-10-20'!$F$2:$F$1100,IES!$J$1,'DATA 07-10-20'!$G$2:$G$1100,IES!K$2)</f>
        <v>0</v>
      </c>
      <c r="L119" s="23">
        <f>SUMIFS('DATA 07-10-20'!$H$2:$H$1100,'DATA 07-10-20'!$D$2:$D$1100,IES!$D119,'DATA 07-10-20'!$F$2:$F$1100,IES!$L$1,'DATA 07-10-20'!$G$2:$G$1100,IES!L$2)</f>
        <v>0</v>
      </c>
      <c r="M119" s="23">
        <f>SUMIFS(ESPORTIUS!$L$2:$L$25,ESPORTIUS!$D$2:$D$25,IES!D119,ESPORTIUS!$J$2:$J$25,IES!$M$2)</f>
        <v>0</v>
      </c>
      <c r="N119" s="23">
        <f>SUMIFS(ESPORTIUS!$L$2:$L$25,ESPORTIUS!$D$2:$D$25,IES!D119,ESPORTIUS!$J$2:$J$25,IES!$N$2)</f>
        <v>0</v>
      </c>
      <c r="O119" s="20">
        <f t="shared" si="2"/>
        <v>34</v>
      </c>
      <c r="P119" s="27" t="str">
        <f t="shared" si="3"/>
        <v>A</v>
      </c>
    </row>
    <row r="120" spans="1:16" x14ac:dyDescent="0.3">
      <c r="A120" s="14">
        <v>2020</v>
      </c>
      <c r="B120" s="14" t="s">
        <v>632</v>
      </c>
      <c r="C120" t="s">
        <v>771</v>
      </c>
      <c r="D120" s="14" t="s">
        <v>775</v>
      </c>
      <c r="E120" t="s">
        <v>199</v>
      </c>
      <c r="F120" s="23">
        <f>SUMIFS('DATA 07-10-20'!$H$2:$H$1100,'DATA 07-10-20'!$D$2:$D$1100,IES!$D120,'DATA 07-10-20'!$F$2:$F$1100,IES!$F$1,'DATA 07-10-20'!$G$2:$G$1100,IES!F$2)</f>
        <v>23</v>
      </c>
      <c r="G120" s="23">
        <f>SUMIFS('DATA 07-10-20'!$H$2:$H$1100,'DATA 07-10-20'!$D$2:$D$1100,IES!$D120,'DATA 07-10-20'!$F$2:$F$1100,IES!$G$1,'DATA 07-10-20'!$G$2:$G$1100,IES!G$2)</f>
        <v>6</v>
      </c>
      <c r="H120" s="23">
        <f>SUMIFS('DATA 07-10-20'!$H$2:$H$1100,'DATA 07-10-20'!$D$2:$D$1100,IES!$D120,'DATA 07-10-20'!$F$2:$F$1100,IES!$G$1,'DATA 07-10-20'!$G$2:$G$1100,IES!H$2)</f>
        <v>0</v>
      </c>
      <c r="I120" s="23">
        <f>SUMIFS('DATA 07-10-20'!$H$2:$H$1100,'DATA 07-10-20'!$D$2:$D$1100,IES!$D120,'DATA 07-10-20'!$F$2:$F$1100,IES!$G$1,'DATA 07-10-20'!$G$2:$G$1100,IES!I$2)</f>
        <v>0</v>
      </c>
      <c r="J120" s="23">
        <f>SUMIFS('DATA 07-10-20'!$H$2:$H$1100,'DATA 07-10-20'!$D$2:$D$1100,IES!$D120,'DATA 07-10-20'!$F$2:$F$1100,IES!$J$1,'DATA 07-10-20'!$G$2:$G$1100,IES!J$2)</f>
        <v>2</v>
      </c>
      <c r="K120" s="23">
        <f>SUMIFS('DATA 07-10-20'!$H$2:$H$1100,'DATA 07-10-20'!$D$2:$D$1100,IES!$D120,'DATA 07-10-20'!$F$2:$F$1100,IES!$J$1,'DATA 07-10-20'!$G$2:$G$1100,IES!K$2)</f>
        <v>0</v>
      </c>
      <c r="L120" s="23">
        <f>SUMIFS('DATA 07-10-20'!$H$2:$H$1100,'DATA 07-10-20'!$D$2:$D$1100,IES!$D120,'DATA 07-10-20'!$F$2:$F$1100,IES!$L$1,'DATA 07-10-20'!$G$2:$G$1100,IES!L$2)</f>
        <v>0</v>
      </c>
      <c r="M120" s="23">
        <f>SUMIFS(ESPORTIUS!$L$2:$L$25,ESPORTIUS!$D$2:$D$25,IES!D120,ESPORTIUS!$J$2:$J$25,IES!$M$2)</f>
        <v>0</v>
      </c>
      <c r="N120" s="23">
        <f>SUMIFS(ESPORTIUS!$L$2:$L$25,ESPORTIUS!$D$2:$D$25,IES!D120,ESPORTIUS!$J$2:$J$25,IES!$N$2)</f>
        <v>0</v>
      </c>
      <c r="O120" s="20">
        <f t="shared" si="2"/>
        <v>31</v>
      </c>
      <c r="P120" s="27" t="str">
        <f t="shared" si="3"/>
        <v>A</v>
      </c>
    </row>
    <row r="121" spans="1:16" x14ac:dyDescent="0.3">
      <c r="A121" s="14">
        <v>2020</v>
      </c>
      <c r="B121" s="14" t="s">
        <v>632</v>
      </c>
      <c r="C121" t="s">
        <v>771</v>
      </c>
      <c r="D121" s="14" t="s">
        <v>776</v>
      </c>
      <c r="E121" t="s">
        <v>200</v>
      </c>
      <c r="F121" s="23">
        <f>SUMIFS('DATA 07-10-20'!$H$2:$H$1100,'DATA 07-10-20'!$D$2:$D$1100,IES!$D121,'DATA 07-10-20'!$F$2:$F$1100,IES!$F$1,'DATA 07-10-20'!$G$2:$G$1100,IES!F$2)</f>
        <v>26</v>
      </c>
      <c r="G121" s="23">
        <f>SUMIFS('DATA 07-10-20'!$H$2:$H$1100,'DATA 07-10-20'!$D$2:$D$1100,IES!$D121,'DATA 07-10-20'!$F$2:$F$1100,IES!$G$1,'DATA 07-10-20'!$G$2:$G$1100,IES!G$2)</f>
        <v>8</v>
      </c>
      <c r="H121" s="23">
        <f>SUMIFS('DATA 07-10-20'!$H$2:$H$1100,'DATA 07-10-20'!$D$2:$D$1100,IES!$D121,'DATA 07-10-20'!$F$2:$F$1100,IES!$G$1,'DATA 07-10-20'!$G$2:$G$1100,IES!H$2)</f>
        <v>2</v>
      </c>
      <c r="I121" s="23">
        <f>SUMIFS('DATA 07-10-20'!$H$2:$H$1100,'DATA 07-10-20'!$D$2:$D$1100,IES!$D121,'DATA 07-10-20'!$F$2:$F$1100,IES!$G$1,'DATA 07-10-20'!$G$2:$G$1100,IES!I$2)</f>
        <v>0</v>
      </c>
      <c r="J121" s="23">
        <f>SUMIFS('DATA 07-10-20'!$H$2:$H$1100,'DATA 07-10-20'!$D$2:$D$1100,IES!$D121,'DATA 07-10-20'!$F$2:$F$1100,IES!$J$1,'DATA 07-10-20'!$G$2:$G$1100,IES!J$2)</f>
        <v>4</v>
      </c>
      <c r="K121" s="23">
        <f>SUMIFS('DATA 07-10-20'!$H$2:$H$1100,'DATA 07-10-20'!$D$2:$D$1100,IES!$D121,'DATA 07-10-20'!$F$2:$F$1100,IES!$J$1,'DATA 07-10-20'!$G$2:$G$1100,IES!K$2)</f>
        <v>0</v>
      </c>
      <c r="L121" s="23">
        <f>SUMIFS('DATA 07-10-20'!$H$2:$H$1100,'DATA 07-10-20'!$D$2:$D$1100,IES!$D121,'DATA 07-10-20'!$F$2:$F$1100,IES!$L$1,'DATA 07-10-20'!$G$2:$G$1100,IES!L$2)</f>
        <v>0</v>
      </c>
      <c r="M121" s="23">
        <f>SUMIFS(ESPORTIUS!$L$2:$L$25,ESPORTIUS!$D$2:$D$25,IES!D121,ESPORTIUS!$J$2:$J$25,IES!$M$2)</f>
        <v>0</v>
      </c>
      <c r="N121" s="23">
        <f>SUMIFS(ESPORTIUS!$L$2:$L$25,ESPORTIUS!$D$2:$D$25,IES!D121,ESPORTIUS!$J$2:$J$25,IES!$N$2)</f>
        <v>0</v>
      </c>
      <c r="O121" s="20">
        <f t="shared" si="2"/>
        <v>40</v>
      </c>
      <c r="P121" s="27" t="str">
        <f t="shared" si="3"/>
        <v>A</v>
      </c>
    </row>
    <row r="122" spans="1:16" x14ac:dyDescent="0.3">
      <c r="A122" s="14">
        <v>2020</v>
      </c>
      <c r="B122" s="14" t="s">
        <v>632</v>
      </c>
      <c r="C122" t="s">
        <v>202</v>
      </c>
      <c r="D122" s="14" t="s">
        <v>777</v>
      </c>
      <c r="E122" t="s">
        <v>203</v>
      </c>
      <c r="F122" s="23">
        <f>SUMIFS('DATA 07-10-20'!$H$2:$H$1100,'DATA 07-10-20'!$D$2:$D$1100,IES!$D122,'DATA 07-10-20'!$F$2:$F$1100,IES!$F$1,'DATA 07-10-20'!$G$2:$G$1100,IES!F$2)</f>
        <v>25</v>
      </c>
      <c r="G122" s="23">
        <f>SUMIFS('DATA 07-10-20'!$H$2:$H$1100,'DATA 07-10-20'!$D$2:$D$1100,IES!$D122,'DATA 07-10-20'!$F$2:$F$1100,IES!$G$1,'DATA 07-10-20'!$G$2:$G$1100,IES!G$2)</f>
        <v>5</v>
      </c>
      <c r="H122" s="23">
        <f>SUMIFS('DATA 07-10-20'!$H$2:$H$1100,'DATA 07-10-20'!$D$2:$D$1100,IES!$D122,'DATA 07-10-20'!$F$2:$F$1100,IES!$G$1,'DATA 07-10-20'!$G$2:$G$1100,IES!H$2)</f>
        <v>0</v>
      </c>
      <c r="I122" s="23">
        <f>SUMIFS('DATA 07-10-20'!$H$2:$H$1100,'DATA 07-10-20'!$D$2:$D$1100,IES!$D122,'DATA 07-10-20'!$F$2:$F$1100,IES!$G$1,'DATA 07-10-20'!$G$2:$G$1100,IES!I$2)</f>
        <v>0</v>
      </c>
      <c r="J122" s="23">
        <f>SUMIFS('DATA 07-10-20'!$H$2:$H$1100,'DATA 07-10-20'!$D$2:$D$1100,IES!$D122,'DATA 07-10-20'!$F$2:$F$1100,IES!$J$1,'DATA 07-10-20'!$G$2:$G$1100,IES!J$2)</f>
        <v>18</v>
      </c>
      <c r="K122" s="23">
        <f>SUMIFS('DATA 07-10-20'!$H$2:$H$1100,'DATA 07-10-20'!$D$2:$D$1100,IES!$D122,'DATA 07-10-20'!$F$2:$F$1100,IES!$J$1,'DATA 07-10-20'!$G$2:$G$1100,IES!K$2)</f>
        <v>0</v>
      </c>
      <c r="L122" s="23">
        <f>SUMIFS('DATA 07-10-20'!$H$2:$H$1100,'DATA 07-10-20'!$D$2:$D$1100,IES!$D122,'DATA 07-10-20'!$F$2:$F$1100,IES!$L$1,'DATA 07-10-20'!$G$2:$G$1100,IES!L$2)</f>
        <v>0</v>
      </c>
      <c r="M122" s="23">
        <f>SUMIFS(ESPORTIUS!$L$2:$L$25,ESPORTIUS!$D$2:$D$25,IES!D122,ESPORTIUS!$J$2:$J$25,IES!$M$2)</f>
        <v>0</v>
      </c>
      <c r="N122" s="23">
        <f>SUMIFS(ESPORTIUS!$L$2:$L$25,ESPORTIUS!$D$2:$D$25,IES!D122,ESPORTIUS!$J$2:$J$25,IES!$N$2)</f>
        <v>0</v>
      </c>
      <c r="O122" s="20">
        <f t="shared" si="2"/>
        <v>48</v>
      </c>
      <c r="P122" s="27" t="str">
        <f t="shared" si="3"/>
        <v>A</v>
      </c>
    </row>
    <row r="123" spans="1:16" x14ac:dyDescent="0.3">
      <c r="A123" s="14">
        <v>2020</v>
      </c>
      <c r="B123" s="14" t="s">
        <v>632</v>
      </c>
      <c r="C123" t="s">
        <v>202</v>
      </c>
      <c r="D123" s="14" t="s">
        <v>778</v>
      </c>
      <c r="E123" t="s">
        <v>204</v>
      </c>
      <c r="F123" s="23">
        <f>SUMIFS('DATA 07-10-20'!$H$2:$H$1100,'DATA 07-10-20'!$D$2:$D$1100,IES!$D123,'DATA 07-10-20'!$F$2:$F$1100,IES!$F$1,'DATA 07-10-20'!$G$2:$G$1100,IES!F$2)</f>
        <v>19</v>
      </c>
      <c r="G123" s="23">
        <f>SUMIFS('DATA 07-10-20'!$H$2:$H$1100,'DATA 07-10-20'!$D$2:$D$1100,IES!$D123,'DATA 07-10-20'!$F$2:$F$1100,IES!$G$1,'DATA 07-10-20'!$G$2:$G$1100,IES!G$2)</f>
        <v>6</v>
      </c>
      <c r="H123" s="23">
        <f>SUMIFS('DATA 07-10-20'!$H$2:$H$1100,'DATA 07-10-20'!$D$2:$D$1100,IES!$D123,'DATA 07-10-20'!$F$2:$F$1100,IES!$G$1,'DATA 07-10-20'!$G$2:$G$1100,IES!H$2)</f>
        <v>0</v>
      </c>
      <c r="I123" s="23">
        <f>SUMIFS('DATA 07-10-20'!$H$2:$H$1100,'DATA 07-10-20'!$D$2:$D$1100,IES!$D123,'DATA 07-10-20'!$F$2:$F$1100,IES!$G$1,'DATA 07-10-20'!$G$2:$G$1100,IES!I$2)</f>
        <v>0</v>
      </c>
      <c r="J123" s="23">
        <f>SUMIFS('DATA 07-10-20'!$H$2:$H$1100,'DATA 07-10-20'!$D$2:$D$1100,IES!$D123,'DATA 07-10-20'!$F$2:$F$1100,IES!$J$1,'DATA 07-10-20'!$G$2:$G$1100,IES!J$2)</f>
        <v>2</v>
      </c>
      <c r="K123" s="23">
        <f>SUMIFS('DATA 07-10-20'!$H$2:$H$1100,'DATA 07-10-20'!$D$2:$D$1100,IES!$D123,'DATA 07-10-20'!$F$2:$F$1100,IES!$J$1,'DATA 07-10-20'!$G$2:$G$1100,IES!K$2)</f>
        <v>0</v>
      </c>
      <c r="L123" s="23">
        <f>SUMIFS('DATA 07-10-20'!$H$2:$H$1100,'DATA 07-10-20'!$D$2:$D$1100,IES!$D123,'DATA 07-10-20'!$F$2:$F$1100,IES!$L$1,'DATA 07-10-20'!$G$2:$G$1100,IES!L$2)</f>
        <v>0</v>
      </c>
      <c r="M123" s="23">
        <f>SUMIFS(ESPORTIUS!$L$2:$L$25,ESPORTIUS!$D$2:$D$25,IES!D123,ESPORTIUS!$J$2:$J$25,IES!$M$2)</f>
        <v>0</v>
      </c>
      <c r="N123" s="23">
        <f>SUMIFS(ESPORTIUS!$L$2:$L$25,ESPORTIUS!$D$2:$D$25,IES!D123,ESPORTIUS!$J$2:$J$25,IES!$N$2)</f>
        <v>0</v>
      </c>
      <c r="O123" s="20">
        <f t="shared" si="2"/>
        <v>27</v>
      </c>
      <c r="P123" s="27" t="str">
        <f t="shared" si="3"/>
        <v>A</v>
      </c>
    </row>
    <row r="124" spans="1:16" x14ac:dyDescent="0.3">
      <c r="A124" s="14">
        <v>2020</v>
      </c>
      <c r="B124" s="14" t="s">
        <v>632</v>
      </c>
      <c r="C124" t="s">
        <v>205</v>
      </c>
      <c r="D124" s="14" t="s">
        <v>779</v>
      </c>
      <c r="E124" t="s">
        <v>206</v>
      </c>
      <c r="F124" s="23">
        <f>SUMIFS('DATA 07-10-20'!$H$2:$H$1100,'DATA 07-10-20'!$D$2:$D$1100,IES!$D124,'DATA 07-10-20'!$F$2:$F$1100,IES!$F$1,'DATA 07-10-20'!$G$2:$G$1100,IES!F$2)</f>
        <v>17</v>
      </c>
      <c r="G124" s="23">
        <f>SUMIFS('DATA 07-10-20'!$H$2:$H$1100,'DATA 07-10-20'!$D$2:$D$1100,IES!$D124,'DATA 07-10-20'!$F$2:$F$1100,IES!$G$1,'DATA 07-10-20'!$G$2:$G$1100,IES!G$2)</f>
        <v>4</v>
      </c>
      <c r="H124" s="23">
        <f>SUMIFS('DATA 07-10-20'!$H$2:$H$1100,'DATA 07-10-20'!$D$2:$D$1100,IES!$D124,'DATA 07-10-20'!$F$2:$F$1100,IES!$G$1,'DATA 07-10-20'!$G$2:$G$1100,IES!H$2)</f>
        <v>0</v>
      </c>
      <c r="I124" s="23">
        <f>SUMIFS('DATA 07-10-20'!$H$2:$H$1100,'DATA 07-10-20'!$D$2:$D$1100,IES!$D124,'DATA 07-10-20'!$F$2:$F$1100,IES!$G$1,'DATA 07-10-20'!$G$2:$G$1100,IES!I$2)</f>
        <v>0</v>
      </c>
      <c r="J124" s="23">
        <f>SUMIFS('DATA 07-10-20'!$H$2:$H$1100,'DATA 07-10-20'!$D$2:$D$1100,IES!$D124,'DATA 07-10-20'!$F$2:$F$1100,IES!$J$1,'DATA 07-10-20'!$G$2:$G$1100,IES!J$2)</f>
        <v>4</v>
      </c>
      <c r="K124" s="23">
        <f>SUMIFS('DATA 07-10-20'!$H$2:$H$1100,'DATA 07-10-20'!$D$2:$D$1100,IES!$D124,'DATA 07-10-20'!$F$2:$F$1100,IES!$J$1,'DATA 07-10-20'!$G$2:$G$1100,IES!K$2)</f>
        <v>0</v>
      </c>
      <c r="L124" s="23">
        <f>SUMIFS('DATA 07-10-20'!$H$2:$H$1100,'DATA 07-10-20'!$D$2:$D$1100,IES!$D124,'DATA 07-10-20'!$F$2:$F$1100,IES!$L$1,'DATA 07-10-20'!$G$2:$G$1100,IES!L$2)</f>
        <v>0</v>
      </c>
      <c r="M124" s="23">
        <f>SUMIFS(ESPORTIUS!$L$2:$L$25,ESPORTIUS!$D$2:$D$25,IES!D124,ESPORTIUS!$J$2:$J$25,IES!$M$2)</f>
        <v>0</v>
      </c>
      <c r="N124" s="23">
        <f>SUMIFS(ESPORTIUS!$L$2:$L$25,ESPORTIUS!$D$2:$D$25,IES!D124,ESPORTIUS!$J$2:$J$25,IES!$N$2)</f>
        <v>0</v>
      </c>
      <c r="O124" s="20">
        <f t="shared" si="2"/>
        <v>25</v>
      </c>
      <c r="P124" s="27" t="str">
        <f t="shared" si="3"/>
        <v>A</v>
      </c>
    </row>
    <row r="125" spans="1:16" x14ac:dyDescent="0.3">
      <c r="A125" s="14">
        <v>2020</v>
      </c>
      <c r="B125" s="14" t="s">
        <v>632</v>
      </c>
      <c r="C125" t="s">
        <v>207</v>
      </c>
      <c r="D125" s="14" t="s">
        <v>780</v>
      </c>
      <c r="E125" t="s">
        <v>208</v>
      </c>
      <c r="F125" s="23">
        <f>SUMIFS('DATA 07-10-20'!$H$2:$H$1100,'DATA 07-10-20'!$D$2:$D$1100,IES!$D125,'DATA 07-10-20'!$F$2:$F$1100,IES!$F$1,'DATA 07-10-20'!$G$2:$G$1100,IES!F$2)</f>
        <v>17</v>
      </c>
      <c r="G125" s="23">
        <f>SUMIFS('DATA 07-10-20'!$H$2:$H$1100,'DATA 07-10-20'!$D$2:$D$1100,IES!$D125,'DATA 07-10-20'!$F$2:$F$1100,IES!$G$1,'DATA 07-10-20'!$G$2:$G$1100,IES!G$2)</f>
        <v>5</v>
      </c>
      <c r="H125" s="23">
        <f>SUMIFS('DATA 07-10-20'!$H$2:$H$1100,'DATA 07-10-20'!$D$2:$D$1100,IES!$D125,'DATA 07-10-20'!$F$2:$F$1100,IES!$G$1,'DATA 07-10-20'!$G$2:$G$1100,IES!H$2)</f>
        <v>0</v>
      </c>
      <c r="I125" s="23">
        <f>SUMIFS('DATA 07-10-20'!$H$2:$H$1100,'DATA 07-10-20'!$D$2:$D$1100,IES!$D125,'DATA 07-10-20'!$F$2:$F$1100,IES!$G$1,'DATA 07-10-20'!$G$2:$G$1100,IES!I$2)</f>
        <v>0</v>
      </c>
      <c r="J125" s="23">
        <f>SUMIFS('DATA 07-10-20'!$H$2:$H$1100,'DATA 07-10-20'!$D$2:$D$1100,IES!$D125,'DATA 07-10-20'!$F$2:$F$1100,IES!$J$1,'DATA 07-10-20'!$G$2:$G$1100,IES!J$2)</f>
        <v>2</v>
      </c>
      <c r="K125" s="23">
        <f>SUMIFS('DATA 07-10-20'!$H$2:$H$1100,'DATA 07-10-20'!$D$2:$D$1100,IES!$D125,'DATA 07-10-20'!$F$2:$F$1100,IES!$J$1,'DATA 07-10-20'!$G$2:$G$1100,IES!K$2)</f>
        <v>0</v>
      </c>
      <c r="L125" s="23">
        <f>SUMIFS('DATA 07-10-20'!$H$2:$H$1100,'DATA 07-10-20'!$D$2:$D$1100,IES!$D125,'DATA 07-10-20'!$F$2:$F$1100,IES!$L$1,'DATA 07-10-20'!$G$2:$G$1100,IES!L$2)</f>
        <v>0</v>
      </c>
      <c r="M125" s="23">
        <f>SUMIFS(ESPORTIUS!$L$2:$L$25,ESPORTIUS!$D$2:$D$25,IES!D125,ESPORTIUS!$J$2:$J$25,IES!$M$2)</f>
        <v>0</v>
      </c>
      <c r="N125" s="23">
        <f>SUMIFS(ESPORTIUS!$L$2:$L$25,ESPORTIUS!$D$2:$D$25,IES!D125,ESPORTIUS!$J$2:$J$25,IES!$N$2)</f>
        <v>0</v>
      </c>
      <c r="O125" s="20">
        <f t="shared" si="2"/>
        <v>24</v>
      </c>
      <c r="P125" s="27" t="str">
        <f t="shared" si="3"/>
        <v>B</v>
      </c>
    </row>
    <row r="126" spans="1:16" x14ac:dyDescent="0.3">
      <c r="A126" s="14">
        <v>2020</v>
      </c>
      <c r="B126" s="14" t="s">
        <v>632</v>
      </c>
      <c r="C126" t="s">
        <v>210</v>
      </c>
      <c r="D126" s="14" t="s">
        <v>781</v>
      </c>
      <c r="E126" t="s">
        <v>211</v>
      </c>
      <c r="F126" s="23">
        <f>SUMIFS('DATA 07-10-20'!$H$2:$H$1100,'DATA 07-10-20'!$D$2:$D$1100,IES!$D126,'DATA 07-10-20'!$F$2:$F$1100,IES!$F$1,'DATA 07-10-20'!$G$2:$G$1100,IES!F$2)</f>
        <v>15</v>
      </c>
      <c r="G126" s="23">
        <f>SUMIFS('DATA 07-10-20'!$H$2:$H$1100,'DATA 07-10-20'!$D$2:$D$1100,IES!$D126,'DATA 07-10-20'!$F$2:$F$1100,IES!$G$1,'DATA 07-10-20'!$G$2:$G$1100,IES!G$2)</f>
        <v>4</v>
      </c>
      <c r="H126" s="23">
        <f>SUMIFS('DATA 07-10-20'!$H$2:$H$1100,'DATA 07-10-20'!$D$2:$D$1100,IES!$D126,'DATA 07-10-20'!$F$2:$F$1100,IES!$G$1,'DATA 07-10-20'!$G$2:$G$1100,IES!H$2)</f>
        <v>2</v>
      </c>
      <c r="I126" s="23">
        <f>SUMIFS('DATA 07-10-20'!$H$2:$H$1100,'DATA 07-10-20'!$D$2:$D$1100,IES!$D126,'DATA 07-10-20'!$F$2:$F$1100,IES!$G$1,'DATA 07-10-20'!$G$2:$G$1100,IES!I$2)</f>
        <v>0</v>
      </c>
      <c r="J126" s="23">
        <f>SUMIFS('DATA 07-10-20'!$H$2:$H$1100,'DATA 07-10-20'!$D$2:$D$1100,IES!$D126,'DATA 07-10-20'!$F$2:$F$1100,IES!$J$1,'DATA 07-10-20'!$G$2:$G$1100,IES!J$2)</f>
        <v>16</v>
      </c>
      <c r="K126" s="23">
        <f>SUMIFS('DATA 07-10-20'!$H$2:$H$1100,'DATA 07-10-20'!$D$2:$D$1100,IES!$D126,'DATA 07-10-20'!$F$2:$F$1100,IES!$J$1,'DATA 07-10-20'!$G$2:$G$1100,IES!K$2)</f>
        <v>2</v>
      </c>
      <c r="L126" s="23">
        <f>SUMIFS('DATA 07-10-20'!$H$2:$H$1100,'DATA 07-10-20'!$D$2:$D$1100,IES!$D126,'DATA 07-10-20'!$F$2:$F$1100,IES!$L$1,'DATA 07-10-20'!$G$2:$G$1100,IES!L$2)</f>
        <v>0</v>
      </c>
      <c r="M126" s="23">
        <f>SUMIFS(ESPORTIUS!$L$2:$L$25,ESPORTIUS!$D$2:$D$25,IES!D126,ESPORTIUS!$J$2:$J$25,IES!$M$2)</f>
        <v>0</v>
      </c>
      <c r="N126" s="23">
        <f>SUMIFS(ESPORTIUS!$L$2:$L$25,ESPORTIUS!$D$2:$D$25,IES!D126,ESPORTIUS!$J$2:$J$25,IES!$N$2)</f>
        <v>0</v>
      </c>
      <c r="O126" s="20">
        <f t="shared" si="2"/>
        <v>39</v>
      </c>
      <c r="P126" s="27" t="str">
        <f t="shared" si="3"/>
        <v>A</v>
      </c>
    </row>
    <row r="127" spans="1:16" x14ac:dyDescent="0.3">
      <c r="A127" s="14">
        <v>2020</v>
      </c>
      <c r="B127" s="14" t="s">
        <v>632</v>
      </c>
      <c r="C127" t="s">
        <v>210</v>
      </c>
      <c r="D127" s="14" t="s">
        <v>782</v>
      </c>
      <c r="E127" t="s">
        <v>212</v>
      </c>
      <c r="F127" s="23">
        <f>SUMIFS('DATA 07-10-20'!$H$2:$H$1100,'DATA 07-10-20'!$D$2:$D$1100,IES!$D127,'DATA 07-10-20'!$F$2:$F$1100,IES!$F$1,'DATA 07-10-20'!$G$2:$G$1100,IES!F$2)</f>
        <v>20</v>
      </c>
      <c r="G127" s="23">
        <f>SUMIFS('DATA 07-10-20'!$H$2:$H$1100,'DATA 07-10-20'!$D$2:$D$1100,IES!$D127,'DATA 07-10-20'!$F$2:$F$1100,IES!$G$1,'DATA 07-10-20'!$G$2:$G$1100,IES!G$2)</f>
        <v>4</v>
      </c>
      <c r="H127" s="23">
        <f>SUMIFS('DATA 07-10-20'!$H$2:$H$1100,'DATA 07-10-20'!$D$2:$D$1100,IES!$D127,'DATA 07-10-20'!$F$2:$F$1100,IES!$G$1,'DATA 07-10-20'!$G$2:$G$1100,IES!H$2)</f>
        <v>0</v>
      </c>
      <c r="I127" s="23">
        <f>SUMIFS('DATA 07-10-20'!$H$2:$H$1100,'DATA 07-10-20'!$D$2:$D$1100,IES!$D127,'DATA 07-10-20'!$F$2:$F$1100,IES!$G$1,'DATA 07-10-20'!$G$2:$G$1100,IES!I$2)</f>
        <v>0</v>
      </c>
      <c r="J127" s="23">
        <f>SUMIFS('DATA 07-10-20'!$H$2:$H$1100,'DATA 07-10-20'!$D$2:$D$1100,IES!$D127,'DATA 07-10-20'!$F$2:$F$1100,IES!$J$1,'DATA 07-10-20'!$G$2:$G$1100,IES!J$2)</f>
        <v>9</v>
      </c>
      <c r="K127" s="23">
        <f>SUMIFS('DATA 07-10-20'!$H$2:$H$1100,'DATA 07-10-20'!$D$2:$D$1100,IES!$D127,'DATA 07-10-20'!$F$2:$F$1100,IES!$J$1,'DATA 07-10-20'!$G$2:$G$1100,IES!K$2)</f>
        <v>0</v>
      </c>
      <c r="L127" s="23">
        <f>SUMIFS('DATA 07-10-20'!$H$2:$H$1100,'DATA 07-10-20'!$D$2:$D$1100,IES!$D127,'DATA 07-10-20'!$F$2:$F$1100,IES!$L$1,'DATA 07-10-20'!$G$2:$G$1100,IES!L$2)</f>
        <v>0</v>
      </c>
      <c r="M127" s="23">
        <f>SUMIFS(ESPORTIUS!$L$2:$L$25,ESPORTIUS!$D$2:$D$25,IES!D127,ESPORTIUS!$J$2:$J$25,IES!$M$2)</f>
        <v>0</v>
      </c>
      <c r="N127" s="23">
        <f>SUMIFS(ESPORTIUS!$L$2:$L$25,ESPORTIUS!$D$2:$D$25,IES!D127,ESPORTIUS!$J$2:$J$25,IES!$N$2)</f>
        <v>0</v>
      </c>
      <c r="O127" s="20">
        <f t="shared" si="2"/>
        <v>33</v>
      </c>
      <c r="P127" s="27" t="str">
        <f t="shared" si="3"/>
        <v>A</v>
      </c>
    </row>
    <row r="128" spans="1:16" x14ac:dyDescent="0.3">
      <c r="A128" s="14">
        <v>2020</v>
      </c>
      <c r="B128" s="14" t="s">
        <v>632</v>
      </c>
      <c r="C128" t="s">
        <v>210</v>
      </c>
      <c r="D128" s="14" t="s">
        <v>783</v>
      </c>
      <c r="E128" t="s">
        <v>22</v>
      </c>
      <c r="F128" s="23">
        <f>SUMIFS('DATA 07-10-20'!$H$2:$H$1100,'DATA 07-10-20'!$D$2:$D$1100,IES!$D128,'DATA 07-10-20'!$F$2:$F$1100,IES!$F$1,'DATA 07-10-20'!$G$2:$G$1100,IES!F$2)</f>
        <v>21</v>
      </c>
      <c r="G128" s="23">
        <f>SUMIFS('DATA 07-10-20'!$H$2:$H$1100,'DATA 07-10-20'!$D$2:$D$1100,IES!$D128,'DATA 07-10-20'!$F$2:$F$1100,IES!$G$1,'DATA 07-10-20'!$G$2:$G$1100,IES!G$2)</f>
        <v>4</v>
      </c>
      <c r="H128" s="23">
        <f>SUMIFS('DATA 07-10-20'!$H$2:$H$1100,'DATA 07-10-20'!$D$2:$D$1100,IES!$D128,'DATA 07-10-20'!$F$2:$F$1100,IES!$G$1,'DATA 07-10-20'!$G$2:$G$1100,IES!H$2)</f>
        <v>0</v>
      </c>
      <c r="I128" s="23">
        <f>SUMIFS('DATA 07-10-20'!$H$2:$H$1100,'DATA 07-10-20'!$D$2:$D$1100,IES!$D128,'DATA 07-10-20'!$F$2:$F$1100,IES!$G$1,'DATA 07-10-20'!$G$2:$G$1100,IES!I$2)</f>
        <v>0</v>
      </c>
      <c r="J128" s="23">
        <f>SUMIFS('DATA 07-10-20'!$H$2:$H$1100,'DATA 07-10-20'!$D$2:$D$1100,IES!$D128,'DATA 07-10-20'!$F$2:$F$1100,IES!$J$1,'DATA 07-10-20'!$G$2:$G$1100,IES!J$2)</f>
        <v>8</v>
      </c>
      <c r="K128" s="23">
        <f>SUMIFS('DATA 07-10-20'!$H$2:$H$1100,'DATA 07-10-20'!$D$2:$D$1100,IES!$D128,'DATA 07-10-20'!$F$2:$F$1100,IES!$J$1,'DATA 07-10-20'!$G$2:$G$1100,IES!K$2)</f>
        <v>0</v>
      </c>
      <c r="L128" s="23">
        <f>SUMIFS('DATA 07-10-20'!$H$2:$H$1100,'DATA 07-10-20'!$D$2:$D$1100,IES!$D128,'DATA 07-10-20'!$F$2:$F$1100,IES!$L$1,'DATA 07-10-20'!$G$2:$G$1100,IES!L$2)</f>
        <v>0</v>
      </c>
      <c r="M128" s="23">
        <f>SUMIFS(ESPORTIUS!$L$2:$L$25,ESPORTIUS!$D$2:$D$25,IES!D128,ESPORTIUS!$J$2:$J$25,IES!$M$2)</f>
        <v>0</v>
      </c>
      <c r="N128" s="23">
        <f>SUMIFS(ESPORTIUS!$L$2:$L$25,ESPORTIUS!$D$2:$D$25,IES!D128,ESPORTIUS!$J$2:$J$25,IES!$N$2)</f>
        <v>0</v>
      </c>
      <c r="O128" s="20">
        <f t="shared" si="2"/>
        <v>33</v>
      </c>
      <c r="P128" s="27" t="str">
        <f t="shared" si="3"/>
        <v>A</v>
      </c>
    </row>
    <row r="129" spans="1:16" x14ac:dyDescent="0.3">
      <c r="A129" s="14">
        <v>2020</v>
      </c>
      <c r="B129" s="14" t="s">
        <v>632</v>
      </c>
      <c r="C129" t="s">
        <v>210</v>
      </c>
      <c r="D129" s="14" t="s">
        <v>784</v>
      </c>
      <c r="E129" t="s">
        <v>213</v>
      </c>
      <c r="F129" s="23">
        <f>SUMIFS('DATA 07-10-20'!$H$2:$H$1100,'DATA 07-10-20'!$D$2:$D$1100,IES!$D129,'DATA 07-10-20'!$F$2:$F$1100,IES!$F$1,'DATA 07-10-20'!$G$2:$G$1100,IES!F$2)</f>
        <v>25</v>
      </c>
      <c r="G129" s="23">
        <f>SUMIFS('DATA 07-10-20'!$H$2:$H$1100,'DATA 07-10-20'!$D$2:$D$1100,IES!$D129,'DATA 07-10-20'!$F$2:$F$1100,IES!$G$1,'DATA 07-10-20'!$G$2:$G$1100,IES!G$2)</f>
        <v>8</v>
      </c>
      <c r="H129" s="23">
        <f>SUMIFS('DATA 07-10-20'!$H$2:$H$1100,'DATA 07-10-20'!$D$2:$D$1100,IES!$D129,'DATA 07-10-20'!$F$2:$F$1100,IES!$G$1,'DATA 07-10-20'!$G$2:$G$1100,IES!H$2)</f>
        <v>0</v>
      </c>
      <c r="I129" s="23">
        <f>SUMIFS('DATA 07-10-20'!$H$2:$H$1100,'DATA 07-10-20'!$D$2:$D$1100,IES!$D129,'DATA 07-10-20'!$F$2:$F$1100,IES!$G$1,'DATA 07-10-20'!$G$2:$G$1100,IES!I$2)</f>
        <v>0</v>
      </c>
      <c r="J129" s="23">
        <f>SUMIFS('DATA 07-10-20'!$H$2:$H$1100,'DATA 07-10-20'!$D$2:$D$1100,IES!$D129,'DATA 07-10-20'!$F$2:$F$1100,IES!$J$1,'DATA 07-10-20'!$G$2:$G$1100,IES!J$2)</f>
        <v>2</v>
      </c>
      <c r="K129" s="23">
        <f>SUMIFS('DATA 07-10-20'!$H$2:$H$1100,'DATA 07-10-20'!$D$2:$D$1100,IES!$D129,'DATA 07-10-20'!$F$2:$F$1100,IES!$J$1,'DATA 07-10-20'!$G$2:$G$1100,IES!K$2)</f>
        <v>0</v>
      </c>
      <c r="L129" s="23">
        <f>SUMIFS('DATA 07-10-20'!$H$2:$H$1100,'DATA 07-10-20'!$D$2:$D$1100,IES!$D129,'DATA 07-10-20'!$F$2:$F$1100,IES!$L$1,'DATA 07-10-20'!$G$2:$G$1100,IES!L$2)</f>
        <v>0</v>
      </c>
      <c r="M129" s="23">
        <f>SUMIFS(ESPORTIUS!$L$2:$L$25,ESPORTIUS!$D$2:$D$25,IES!D129,ESPORTIUS!$J$2:$J$25,IES!$M$2)</f>
        <v>0</v>
      </c>
      <c r="N129" s="23">
        <f>SUMIFS(ESPORTIUS!$L$2:$L$25,ESPORTIUS!$D$2:$D$25,IES!D129,ESPORTIUS!$J$2:$J$25,IES!$N$2)</f>
        <v>0</v>
      </c>
      <c r="O129" s="20">
        <f t="shared" si="2"/>
        <v>35</v>
      </c>
      <c r="P129" s="27" t="str">
        <f t="shared" si="3"/>
        <v>A</v>
      </c>
    </row>
    <row r="130" spans="1:16" x14ac:dyDescent="0.3">
      <c r="A130" s="14">
        <v>2020</v>
      </c>
      <c r="B130" s="14" t="s">
        <v>632</v>
      </c>
      <c r="C130" t="s">
        <v>210</v>
      </c>
      <c r="D130" s="14" t="s">
        <v>785</v>
      </c>
      <c r="E130" t="s">
        <v>214</v>
      </c>
      <c r="F130" s="23">
        <f>SUMIFS('DATA 07-10-20'!$H$2:$H$1100,'DATA 07-10-20'!$D$2:$D$1100,IES!$D130,'DATA 07-10-20'!$F$2:$F$1100,IES!$F$1,'DATA 07-10-20'!$G$2:$G$1100,IES!F$2)</f>
        <v>23</v>
      </c>
      <c r="G130" s="23">
        <f>SUMIFS('DATA 07-10-20'!$H$2:$H$1100,'DATA 07-10-20'!$D$2:$D$1100,IES!$D130,'DATA 07-10-20'!$F$2:$F$1100,IES!$G$1,'DATA 07-10-20'!$G$2:$G$1100,IES!G$2)</f>
        <v>6</v>
      </c>
      <c r="H130" s="23">
        <f>SUMIFS('DATA 07-10-20'!$H$2:$H$1100,'DATA 07-10-20'!$D$2:$D$1100,IES!$D130,'DATA 07-10-20'!$F$2:$F$1100,IES!$G$1,'DATA 07-10-20'!$G$2:$G$1100,IES!H$2)</f>
        <v>0</v>
      </c>
      <c r="I130" s="23">
        <f>SUMIFS('DATA 07-10-20'!$H$2:$H$1100,'DATA 07-10-20'!$D$2:$D$1100,IES!$D130,'DATA 07-10-20'!$F$2:$F$1100,IES!$G$1,'DATA 07-10-20'!$G$2:$G$1100,IES!I$2)</f>
        <v>0</v>
      </c>
      <c r="J130" s="23">
        <f>SUMIFS('DATA 07-10-20'!$H$2:$H$1100,'DATA 07-10-20'!$D$2:$D$1100,IES!$D130,'DATA 07-10-20'!$F$2:$F$1100,IES!$J$1,'DATA 07-10-20'!$G$2:$G$1100,IES!J$2)</f>
        <v>4</v>
      </c>
      <c r="K130" s="23">
        <f>SUMIFS('DATA 07-10-20'!$H$2:$H$1100,'DATA 07-10-20'!$D$2:$D$1100,IES!$D130,'DATA 07-10-20'!$F$2:$F$1100,IES!$J$1,'DATA 07-10-20'!$G$2:$G$1100,IES!K$2)</f>
        <v>0</v>
      </c>
      <c r="L130" s="23">
        <f>SUMIFS('DATA 07-10-20'!$H$2:$H$1100,'DATA 07-10-20'!$D$2:$D$1100,IES!$D130,'DATA 07-10-20'!$F$2:$F$1100,IES!$L$1,'DATA 07-10-20'!$G$2:$G$1100,IES!L$2)</f>
        <v>1</v>
      </c>
      <c r="M130" s="23">
        <f>SUMIFS(ESPORTIUS!$L$2:$L$25,ESPORTIUS!$D$2:$D$25,IES!D130,ESPORTIUS!$J$2:$J$25,IES!$M$2)</f>
        <v>0</v>
      </c>
      <c r="N130" s="23">
        <f>SUMIFS(ESPORTIUS!$L$2:$L$25,ESPORTIUS!$D$2:$D$25,IES!D130,ESPORTIUS!$J$2:$J$25,IES!$N$2)</f>
        <v>0</v>
      </c>
      <c r="O130" s="20">
        <f t="shared" si="2"/>
        <v>34</v>
      </c>
      <c r="P130" s="27" t="str">
        <f t="shared" si="3"/>
        <v>A</v>
      </c>
    </row>
    <row r="131" spans="1:16" x14ac:dyDescent="0.3">
      <c r="A131" s="14">
        <v>2020</v>
      </c>
      <c r="B131" s="14" t="s">
        <v>632</v>
      </c>
      <c r="C131" t="s">
        <v>215</v>
      </c>
      <c r="D131" s="14" t="s">
        <v>786</v>
      </c>
      <c r="E131" t="s">
        <v>216</v>
      </c>
      <c r="F131" s="23">
        <f>SUMIFS('DATA 07-10-20'!$H$2:$H$1100,'DATA 07-10-20'!$D$2:$D$1100,IES!$D131,'DATA 07-10-20'!$F$2:$F$1100,IES!$F$1,'DATA 07-10-20'!$G$2:$G$1100,IES!F$2)</f>
        <v>15</v>
      </c>
      <c r="G131" s="23">
        <f>SUMIFS('DATA 07-10-20'!$H$2:$H$1100,'DATA 07-10-20'!$D$2:$D$1100,IES!$D131,'DATA 07-10-20'!$F$2:$F$1100,IES!$G$1,'DATA 07-10-20'!$G$2:$G$1100,IES!G$2)</f>
        <v>5</v>
      </c>
      <c r="H131" s="23">
        <f>SUMIFS('DATA 07-10-20'!$H$2:$H$1100,'DATA 07-10-20'!$D$2:$D$1100,IES!$D131,'DATA 07-10-20'!$F$2:$F$1100,IES!$G$1,'DATA 07-10-20'!$G$2:$G$1100,IES!H$2)</f>
        <v>0</v>
      </c>
      <c r="I131" s="23">
        <f>SUMIFS('DATA 07-10-20'!$H$2:$H$1100,'DATA 07-10-20'!$D$2:$D$1100,IES!$D131,'DATA 07-10-20'!$F$2:$F$1100,IES!$G$1,'DATA 07-10-20'!$G$2:$G$1100,IES!I$2)</f>
        <v>0</v>
      </c>
      <c r="J131" s="23">
        <f>SUMIFS('DATA 07-10-20'!$H$2:$H$1100,'DATA 07-10-20'!$D$2:$D$1100,IES!$D131,'DATA 07-10-20'!$F$2:$F$1100,IES!$J$1,'DATA 07-10-20'!$G$2:$G$1100,IES!J$2)</f>
        <v>23</v>
      </c>
      <c r="K131" s="23">
        <f>SUMIFS('DATA 07-10-20'!$H$2:$H$1100,'DATA 07-10-20'!$D$2:$D$1100,IES!$D131,'DATA 07-10-20'!$F$2:$F$1100,IES!$J$1,'DATA 07-10-20'!$G$2:$G$1100,IES!K$2)</f>
        <v>0</v>
      </c>
      <c r="L131" s="23">
        <f>SUMIFS('DATA 07-10-20'!$H$2:$H$1100,'DATA 07-10-20'!$D$2:$D$1100,IES!$D131,'DATA 07-10-20'!$F$2:$F$1100,IES!$L$1,'DATA 07-10-20'!$G$2:$G$1100,IES!L$2)</f>
        <v>0</v>
      </c>
      <c r="M131" s="23">
        <f>SUMIFS(ESPORTIUS!$L$2:$L$25,ESPORTIUS!$D$2:$D$25,IES!D131,ESPORTIUS!$J$2:$J$25,IES!$M$2)</f>
        <v>0</v>
      </c>
      <c r="N131" s="23">
        <f>SUMIFS(ESPORTIUS!$L$2:$L$25,ESPORTIUS!$D$2:$D$25,IES!D131,ESPORTIUS!$J$2:$J$25,IES!$N$2)</f>
        <v>0</v>
      </c>
      <c r="O131" s="20">
        <f t="shared" si="2"/>
        <v>43</v>
      </c>
      <c r="P131" s="27" t="str">
        <f t="shared" si="3"/>
        <v>A</v>
      </c>
    </row>
    <row r="132" spans="1:16" x14ac:dyDescent="0.3">
      <c r="A132" s="14">
        <v>2020</v>
      </c>
      <c r="B132" s="14" t="s">
        <v>632</v>
      </c>
      <c r="C132" t="s">
        <v>215</v>
      </c>
      <c r="D132" s="14" t="s">
        <v>787</v>
      </c>
      <c r="E132" t="s">
        <v>217</v>
      </c>
      <c r="F132" s="23">
        <f>SUMIFS('DATA 07-10-20'!$H$2:$H$1100,'DATA 07-10-20'!$D$2:$D$1100,IES!$D132,'DATA 07-10-20'!$F$2:$F$1100,IES!$F$1,'DATA 07-10-20'!$G$2:$G$1100,IES!F$2)</f>
        <v>22</v>
      </c>
      <c r="G132" s="23">
        <f>SUMIFS('DATA 07-10-20'!$H$2:$H$1100,'DATA 07-10-20'!$D$2:$D$1100,IES!$D132,'DATA 07-10-20'!$F$2:$F$1100,IES!$G$1,'DATA 07-10-20'!$G$2:$G$1100,IES!G$2)</f>
        <v>4</v>
      </c>
      <c r="H132" s="23">
        <f>SUMIFS('DATA 07-10-20'!$H$2:$H$1100,'DATA 07-10-20'!$D$2:$D$1100,IES!$D132,'DATA 07-10-20'!$F$2:$F$1100,IES!$G$1,'DATA 07-10-20'!$G$2:$G$1100,IES!H$2)</f>
        <v>0</v>
      </c>
      <c r="I132" s="23">
        <f>SUMIFS('DATA 07-10-20'!$H$2:$H$1100,'DATA 07-10-20'!$D$2:$D$1100,IES!$D132,'DATA 07-10-20'!$F$2:$F$1100,IES!$G$1,'DATA 07-10-20'!$G$2:$G$1100,IES!I$2)</f>
        <v>0</v>
      </c>
      <c r="J132" s="23">
        <f>SUMIFS('DATA 07-10-20'!$H$2:$H$1100,'DATA 07-10-20'!$D$2:$D$1100,IES!$D132,'DATA 07-10-20'!$F$2:$F$1100,IES!$J$1,'DATA 07-10-20'!$G$2:$G$1100,IES!J$2)</f>
        <v>15</v>
      </c>
      <c r="K132" s="23">
        <f>SUMIFS('DATA 07-10-20'!$H$2:$H$1100,'DATA 07-10-20'!$D$2:$D$1100,IES!$D132,'DATA 07-10-20'!$F$2:$F$1100,IES!$J$1,'DATA 07-10-20'!$G$2:$G$1100,IES!K$2)</f>
        <v>0</v>
      </c>
      <c r="L132" s="23">
        <f>SUMIFS('DATA 07-10-20'!$H$2:$H$1100,'DATA 07-10-20'!$D$2:$D$1100,IES!$D132,'DATA 07-10-20'!$F$2:$F$1100,IES!$L$1,'DATA 07-10-20'!$G$2:$G$1100,IES!L$2)</f>
        <v>0</v>
      </c>
      <c r="M132" s="23">
        <f>SUMIFS(ESPORTIUS!$L$2:$L$25,ESPORTIUS!$D$2:$D$25,IES!D132,ESPORTIUS!$J$2:$J$25,IES!$M$2)</f>
        <v>0</v>
      </c>
      <c r="N132" s="23">
        <f>SUMIFS(ESPORTIUS!$L$2:$L$25,ESPORTIUS!$D$2:$D$25,IES!D132,ESPORTIUS!$J$2:$J$25,IES!$N$2)</f>
        <v>0</v>
      </c>
      <c r="O132" s="20">
        <f t="shared" ref="O132:O195" si="4">F132+G132+H132+J132+K132+L132+M132</f>
        <v>41</v>
      </c>
      <c r="P132" s="27" t="str">
        <f t="shared" ref="P132:P195" si="5">IF(LEFT(E132,1)="S","C",VLOOKUP(O132,$S$2:$T$4,2,1))</f>
        <v>A</v>
      </c>
    </row>
    <row r="133" spans="1:16" x14ac:dyDescent="0.3">
      <c r="A133" s="14">
        <v>2020</v>
      </c>
      <c r="B133" s="14" t="s">
        <v>632</v>
      </c>
      <c r="C133" t="s">
        <v>215</v>
      </c>
      <c r="D133" s="14" t="s">
        <v>790</v>
      </c>
      <c r="E133" t="s">
        <v>218</v>
      </c>
      <c r="F133" s="23">
        <f>SUMIFS('DATA 07-10-20'!$H$2:$H$1100,'DATA 07-10-20'!$D$2:$D$1100,IES!$D133,'DATA 07-10-20'!$F$2:$F$1100,IES!$F$1,'DATA 07-10-20'!$G$2:$G$1100,IES!F$2)</f>
        <v>18</v>
      </c>
      <c r="G133" s="23">
        <f>SUMIFS('DATA 07-10-20'!$H$2:$H$1100,'DATA 07-10-20'!$D$2:$D$1100,IES!$D133,'DATA 07-10-20'!$F$2:$F$1100,IES!$G$1,'DATA 07-10-20'!$G$2:$G$1100,IES!G$2)</f>
        <v>4</v>
      </c>
      <c r="H133" s="23">
        <f>SUMIFS('DATA 07-10-20'!$H$2:$H$1100,'DATA 07-10-20'!$D$2:$D$1100,IES!$D133,'DATA 07-10-20'!$F$2:$F$1100,IES!$G$1,'DATA 07-10-20'!$G$2:$G$1100,IES!H$2)</f>
        <v>0</v>
      </c>
      <c r="I133" s="23">
        <f>SUMIFS('DATA 07-10-20'!$H$2:$H$1100,'DATA 07-10-20'!$D$2:$D$1100,IES!$D133,'DATA 07-10-20'!$F$2:$F$1100,IES!$G$1,'DATA 07-10-20'!$G$2:$G$1100,IES!I$2)</f>
        <v>0</v>
      </c>
      <c r="J133" s="23">
        <f>SUMIFS('DATA 07-10-20'!$H$2:$H$1100,'DATA 07-10-20'!$D$2:$D$1100,IES!$D133,'DATA 07-10-20'!$F$2:$F$1100,IES!$J$1,'DATA 07-10-20'!$G$2:$G$1100,IES!J$2)</f>
        <v>2</v>
      </c>
      <c r="K133" s="23">
        <f>SUMIFS('DATA 07-10-20'!$H$2:$H$1100,'DATA 07-10-20'!$D$2:$D$1100,IES!$D133,'DATA 07-10-20'!$F$2:$F$1100,IES!$J$1,'DATA 07-10-20'!$G$2:$G$1100,IES!K$2)</f>
        <v>0</v>
      </c>
      <c r="L133" s="23">
        <f>SUMIFS('DATA 07-10-20'!$H$2:$H$1100,'DATA 07-10-20'!$D$2:$D$1100,IES!$D133,'DATA 07-10-20'!$F$2:$F$1100,IES!$L$1,'DATA 07-10-20'!$G$2:$G$1100,IES!L$2)</f>
        <v>0</v>
      </c>
      <c r="M133" s="23">
        <f>SUMIFS(ESPORTIUS!$L$2:$L$25,ESPORTIUS!$D$2:$D$25,IES!D133,ESPORTIUS!$J$2:$J$25,IES!$M$2)</f>
        <v>0</v>
      </c>
      <c r="N133" s="23">
        <f>SUMIFS(ESPORTIUS!$L$2:$L$25,ESPORTIUS!$D$2:$D$25,IES!D133,ESPORTIUS!$J$2:$J$25,IES!$N$2)</f>
        <v>0</v>
      </c>
      <c r="O133" s="20">
        <f t="shared" si="4"/>
        <v>24</v>
      </c>
      <c r="P133" s="27" t="str">
        <f t="shared" si="5"/>
        <v>B</v>
      </c>
    </row>
    <row r="134" spans="1:16" x14ac:dyDescent="0.3">
      <c r="A134" s="14">
        <v>2020</v>
      </c>
      <c r="B134" s="14" t="s">
        <v>632</v>
      </c>
      <c r="C134" t="s">
        <v>219</v>
      </c>
      <c r="D134" s="14" t="s">
        <v>791</v>
      </c>
      <c r="E134" t="s">
        <v>220</v>
      </c>
      <c r="F134" s="23">
        <f>SUMIFS('DATA 07-10-20'!$H$2:$H$1100,'DATA 07-10-20'!$D$2:$D$1100,IES!$D134,'DATA 07-10-20'!$F$2:$F$1100,IES!$F$1,'DATA 07-10-20'!$G$2:$G$1100,IES!F$2)</f>
        <v>16</v>
      </c>
      <c r="G134" s="23">
        <f>SUMIFS('DATA 07-10-20'!$H$2:$H$1100,'DATA 07-10-20'!$D$2:$D$1100,IES!$D134,'DATA 07-10-20'!$F$2:$F$1100,IES!$G$1,'DATA 07-10-20'!$G$2:$G$1100,IES!G$2)</f>
        <v>4</v>
      </c>
      <c r="H134" s="23">
        <f>SUMIFS('DATA 07-10-20'!$H$2:$H$1100,'DATA 07-10-20'!$D$2:$D$1100,IES!$D134,'DATA 07-10-20'!$F$2:$F$1100,IES!$G$1,'DATA 07-10-20'!$G$2:$G$1100,IES!H$2)</f>
        <v>2</v>
      </c>
      <c r="I134" s="23">
        <f>SUMIFS('DATA 07-10-20'!$H$2:$H$1100,'DATA 07-10-20'!$D$2:$D$1100,IES!$D134,'DATA 07-10-20'!$F$2:$F$1100,IES!$G$1,'DATA 07-10-20'!$G$2:$G$1100,IES!I$2)</f>
        <v>0</v>
      </c>
      <c r="J134" s="23">
        <f>SUMIFS('DATA 07-10-20'!$H$2:$H$1100,'DATA 07-10-20'!$D$2:$D$1100,IES!$D134,'DATA 07-10-20'!$F$2:$F$1100,IES!$J$1,'DATA 07-10-20'!$G$2:$G$1100,IES!J$2)</f>
        <v>7</v>
      </c>
      <c r="K134" s="23">
        <f>SUMIFS('DATA 07-10-20'!$H$2:$H$1100,'DATA 07-10-20'!$D$2:$D$1100,IES!$D134,'DATA 07-10-20'!$F$2:$F$1100,IES!$J$1,'DATA 07-10-20'!$G$2:$G$1100,IES!K$2)</f>
        <v>0</v>
      </c>
      <c r="L134" s="23">
        <f>SUMIFS('DATA 07-10-20'!$H$2:$H$1100,'DATA 07-10-20'!$D$2:$D$1100,IES!$D134,'DATA 07-10-20'!$F$2:$F$1100,IES!$L$1,'DATA 07-10-20'!$G$2:$G$1100,IES!L$2)</f>
        <v>0</v>
      </c>
      <c r="M134" s="23">
        <f>SUMIFS(ESPORTIUS!$L$2:$L$25,ESPORTIUS!$D$2:$D$25,IES!D134,ESPORTIUS!$J$2:$J$25,IES!$M$2)</f>
        <v>0</v>
      </c>
      <c r="N134" s="23">
        <f>SUMIFS(ESPORTIUS!$L$2:$L$25,ESPORTIUS!$D$2:$D$25,IES!D134,ESPORTIUS!$J$2:$J$25,IES!$N$2)</f>
        <v>0</v>
      </c>
      <c r="O134" s="20">
        <f t="shared" si="4"/>
        <v>29</v>
      </c>
      <c r="P134" s="27" t="str">
        <f t="shared" si="5"/>
        <v>A</v>
      </c>
    </row>
    <row r="135" spans="1:16" x14ac:dyDescent="0.3">
      <c r="A135" s="14">
        <v>2020</v>
      </c>
      <c r="B135" s="14" t="s">
        <v>632</v>
      </c>
      <c r="C135" t="s">
        <v>219</v>
      </c>
      <c r="D135" s="14" t="s">
        <v>792</v>
      </c>
      <c r="E135" t="s">
        <v>221</v>
      </c>
      <c r="F135" s="23">
        <f>SUMIFS('DATA 07-10-20'!$H$2:$H$1100,'DATA 07-10-20'!$D$2:$D$1100,IES!$D135,'DATA 07-10-20'!$F$2:$F$1100,IES!$F$1,'DATA 07-10-20'!$G$2:$G$1100,IES!F$2)</f>
        <v>12</v>
      </c>
      <c r="G135" s="23">
        <f>SUMIFS('DATA 07-10-20'!$H$2:$H$1100,'DATA 07-10-20'!$D$2:$D$1100,IES!$D135,'DATA 07-10-20'!$F$2:$F$1100,IES!$G$1,'DATA 07-10-20'!$G$2:$G$1100,IES!G$2)</f>
        <v>4</v>
      </c>
      <c r="H135" s="23">
        <f>SUMIFS('DATA 07-10-20'!$H$2:$H$1100,'DATA 07-10-20'!$D$2:$D$1100,IES!$D135,'DATA 07-10-20'!$F$2:$F$1100,IES!$G$1,'DATA 07-10-20'!$G$2:$G$1100,IES!H$2)</f>
        <v>0</v>
      </c>
      <c r="I135" s="23">
        <f>SUMIFS('DATA 07-10-20'!$H$2:$H$1100,'DATA 07-10-20'!$D$2:$D$1100,IES!$D135,'DATA 07-10-20'!$F$2:$F$1100,IES!$G$1,'DATA 07-10-20'!$G$2:$G$1100,IES!I$2)</f>
        <v>0</v>
      </c>
      <c r="J135" s="23">
        <f>SUMIFS('DATA 07-10-20'!$H$2:$H$1100,'DATA 07-10-20'!$D$2:$D$1100,IES!$D135,'DATA 07-10-20'!$F$2:$F$1100,IES!$J$1,'DATA 07-10-20'!$G$2:$G$1100,IES!J$2)</f>
        <v>14</v>
      </c>
      <c r="K135" s="23">
        <f>SUMIFS('DATA 07-10-20'!$H$2:$H$1100,'DATA 07-10-20'!$D$2:$D$1100,IES!$D135,'DATA 07-10-20'!$F$2:$F$1100,IES!$J$1,'DATA 07-10-20'!$G$2:$G$1100,IES!K$2)</f>
        <v>0</v>
      </c>
      <c r="L135" s="23">
        <f>SUMIFS('DATA 07-10-20'!$H$2:$H$1100,'DATA 07-10-20'!$D$2:$D$1100,IES!$D135,'DATA 07-10-20'!$F$2:$F$1100,IES!$L$1,'DATA 07-10-20'!$G$2:$G$1100,IES!L$2)</f>
        <v>1</v>
      </c>
      <c r="M135" s="23">
        <f>SUMIFS(ESPORTIUS!$L$2:$L$25,ESPORTIUS!$D$2:$D$25,IES!D135,ESPORTIUS!$J$2:$J$25,IES!$M$2)</f>
        <v>0</v>
      </c>
      <c r="N135" s="23">
        <f>SUMIFS(ESPORTIUS!$L$2:$L$25,ESPORTIUS!$D$2:$D$25,IES!D135,ESPORTIUS!$J$2:$J$25,IES!$N$2)</f>
        <v>0</v>
      </c>
      <c r="O135" s="20">
        <f t="shared" si="4"/>
        <v>31</v>
      </c>
      <c r="P135" s="27" t="str">
        <f t="shared" si="5"/>
        <v>A</v>
      </c>
    </row>
    <row r="136" spans="1:16" x14ac:dyDescent="0.3">
      <c r="A136" s="14">
        <v>2020</v>
      </c>
      <c r="B136" s="14" t="s">
        <v>632</v>
      </c>
      <c r="C136" t="s">
        <v>219</v>
      </c>
      <c r="D136" s="14" t="s">
        <v>793</v>
      </c>
      <c r="E136" t="s">
        <v>223</v>
      </c>
      <c r="F136" s="23">
        <f>SUMIFS('DATA 07-10-20'!$H$2:$H$1100,'DATA 07-10-20'!$D$2:$D$1100,IES!$D136,'DATA 07-10-20'!$F$2:$F$1100,IES!$F$1,'DATA 07-10-20'!$G$2:$G$1100,IES!F$2)</f>
        <v>11</v>
      </c>
      <c r="G136" s="23">
        <f>SUMIFS('DATA 07-10-20'!$H$2:$H$1100,'DATA 07-10-20'!$D$2:$D$1100,IES!$D136,'DATA 07-10-20'!$F$2:$F$1100,IES!$G$1,'DATA 07-10-20'!$G$2:$G$1100,IES!G$2)</f>
        <v>6</v>
      </c>
      <c r="H136" s="23">
        <f>SUMIFS('DATA 07-10-20'!$H$2:$H$1100,'DATA 07-10-20'!$D$2:$D$1100,IES!$D136,'DATA 07-10-20'!$F$2:$F$1100,IES!$G$1,'DATA 07-10-20'!$G$2:$G$1100,IES!H$2)</f>
        <v>0</v>
      </c>
      <c r="I136" s="23">
        <f>SUMIFS('DATA 07-10-20'!$H$2:$H$1100,'DATA 07-10-20'!$D$2:$D$1100,IES!$D136,'DATA 07-10-20'!$F$2:$F$1100,IES!$G$1,'DATA 07-10-20'!$G$2:$G$1100,IES!I$2)</f>
        <v>0</v>
      </c>
      <c r="J136" s="23">
        <f>SUMIFS('DATA 07-10-20'!$H$2:$H$1100,'DATA 07-10-20'!$D$2:$D$1100,IES!$D136,'DATA 07-10-20'!$F$2:$F$1100,IES!$J$1,'DATA 07-10-20'!$G$2:$G$1100,IES!J$2)</f>
        <v>13</v>
      </c>
      <c r="K136" s="23">
        <f>SUMIFS('DATA 07-10-20'!$H$2:$H$1100,'DATA 07-10-20'!$D$2:$D$1100,IES!$D136,'DATA 07-10-20'!$F$2:$F$1100,IES!$J$1,'DATA 07-10-20'!$G$2:$G$1100,IES!K$2)</f>
        <v>0</v>
      </c>
      <c r="L136" s="23">
        <f>SUMIFS('DATA 07-10-20'!$H$2:$H$1100,'DATA 07-10-20'!$D$2:$D$1100,IES!$D136,'DATA 07-10-20'!$F$2:$F$1100,IES!$L$1,'DATA 07-10-20'!$G$2:$G$1100,IES!L$2)</f>
        <v>0</v>
      </c>
      <c r="M136" s="23">
        <f>SUMIFS(ESPORTIUS!$L$2:$L$25,ESPORTIUS!$D$2:$D$25,IES!D136,ESPORTIUS!$J$2:$J$25,IES!$M$2)</f>
        <v>0</v>
      </c>
      <c r="N136" s="23">
        <f>SUMIFS(ESPORTIUS!$L$2:$L$25,ESPORTIUS!$D$2:$D$25,IES!D136,ESPORTIUS!$J$2:$J$25,IES!$N$2)</f>
        <v>0</v>
      </c>
      <c r="O136" s="20">
        <f t="shared" si="4"/>
        <v>30</v>
      </c>
      <c r="P136" s="27" t="str">
        <f t="shared" si="5"/>
        <v>A</v>
      </c>
    </row>
    <row r="137" spans="1:16" x14ac:dyDescent="0.3">
      <c r="A137" s="14">
        <v>2020</v>
      </c>
      <c r="B137" s="14" t="s">
        <v>632</v>
      </c>
      <c r="C137" t="s">
        <v>219</v>
      </c>
      <c r="D137" s="14" t="s">
        <v>794</v>
      </c>
      <c r="E137" t="s">
        <v>224</v>
      </c>
      <c r="F137" s="23">
        <f>SUMIFS('DATA 07-10-20'!$H$2:$H$1100,'DATA 07-10-20'!$D$2:$D$1100,IES!$D137,'DATA 07-10-20'!$F$2:$F$1100,IES!$F$1,'DATA 07-10-20'!$G$2:$G$1100,IES!F$2)</f>
        <v>4</v>
      </c>
      <c r="G137" s="23">
        <f>SUMIFS('DATA 07-10-20'!$H$2:$H$1100,'DATA 07-10-20'!$D$2:$D$1100,IES!$D137,'DATA 07-10-20'!$F$2:$F$1100,IES!$G$1,'DATA 07-10-20'!$G$2:$G$1100,IES!G$2)</f>
        <v>0</v>
      </c>
      <c r="H137" s="23">
        <f>SUMIFS('DATA 07-10-20'!$H$2:$H$1100,'DATA 07-10-20'!$D$2:$D$1100,IES!$D137,'DATA 07-10-20'!$F$2:$F$1100,IES!$G$1,'DATA 07-10-20'!$G$2:$G$1100,IES!H$2)</f>
        <v>0</v>
      </c>
      <c r="I137" s="23">
        <f>SUMIFS('DATA 07-10-20'!$H$2:$H$1100,'DATA 07-10-20'!$D$2:$D$1100,IES!$D137,'DATA 07-10-20'!$F$2:$F$1100,IES!$G$1,'DATA 07-10-20'!$G$2:$G$1100,IES!I$2)</f>
        <v>0</v>
      </c>
      <c r="J137" s="23">
        <f>SUMIFS('DATA 07-10-20'!$H$2:$H$1100,'DATA 07-10-20'!$D$2:$D$1100,IES!$D137,'DATA 07-10-20'!$F$2:$F$1100,IES!$J$1,'DATA 07-10-20'!$G$2:$G$1100,IES!J$2)</f>
        <v>0</v>
      </c>
      <c r="K137" s="23">
        <f>SUMIFS('DATA 07-10-20'!$H$2:$H$1100,'DATA 07-10-20'!$D$2:$D$1100,IES!$D137,'DATA 07-10-20'!$F$2:$F$1100,IES!$J$1,'DATA 07-10-20'!$G$2:$G$1100,IES!K$2)</f>
        <v>0</v>
      </c>
      <c r="L137" s="23">
        <f>SUMIFS('DATA 07-10-20'!$H$2:$H$1100,'DATA 07-10-20'!$D$2:$D$1100,IES!$D137,'DATA 07-10-20'!$F$2:$F$1100,IES!$L$1,'DATA 07-10-20'!$G$2:$G$1100,IES!L$2)</f>
        <v>3</v>
      </c>
      <c r="M137" s="23">
        <f>SUMIFS(ESPORTIUS!$L$2:$L$25,ESPORTIUS!$D$2:$D$25,IES!D137,ESPORTIUS!$J$2:$J$25,IES!$M$2)</f>
        <v>0</v>
      </c>
      <c r="N137" s="23">
        <f>SUMIFS(ESPORTIUS!$L$2:$L$25,ESPORTIUS!$D$2:$D$25,IES!D137,ESPORTIUS!$J$2:$J$25,IES!$N$2)</f>
        <v>0</v>
      </c>
      <c r="O137" s="20">
        <f t="shared" si="4"/>
        <v>7</v>
      </c>
      <c r="P137" s="27" t="str">
        <f t="shared" si="5"/>
        <v>C</v>
      </c>
    </row>
    <row r="138" spans="1:16" x14ac:dyDescent="0.3">
      <c r="A138" s="14">
        <v>2020</v>
      </c>
      <c r="B138" s="14" t="s">
        <v>632</v>
      </c>
      <c r="C138" t="s">
        <v>797</v>
      </c>
      <c r="D138" s="14" t="s">
        <v>798</v>
      </c>
      <c r="E138" t="s">
        <v>226</v>
      </c>
      <c r="F138" s="23">
        <f>SUMIFS('DATA 07-10-20'!$H$2:$H$1100,'DATA 07-10-20'!$D$2:$D$1100,IES!$D138,'DATA 07-10-20'!$F$2:$F$1100,IES!$F$1,'DATA 07-10-20'!$G$2:$G$1100,IES!F$2)</f>
        <v>16</v>
      </c>
      <c r="G138" s="23">
        <f>SUMIFS('DATA 07-10-20'!$H$2:$H$1100,'DATA 07-10-20'!$D$2:$D$1100,IES!$D138,'DATA 07-10-20'!$F$2:$F$1100,IES!$G$1,'DATA 07-10-20'!$G$2:$G$1100,IES!G$2)</f>
        <v>4</v>
      </c>
      <c r="H138" s="23">
        <f>SUMIFS('DATA 07-10-20'!$H$2:$H$1100,'DATA 07-10-20'!$D$2:$D$1100,IES!$D138,'DATA 07-10-20'!$F$2:$F$1100,IES!$G$1,'DATA 07-10-20'!$G$2:$G$1100,IES!H$2)</f>
        <v>0</v>
      </c>
      <c r="I138" s="23">
        <f>SUMIFS('DATA 07-10-20'!$H$2:$H$1100,'DATA 07-10-20'!$D$2:$D$1100,IES!$D138,'DATA 07-10-20'!$F$2:$F$1100,IES!$G$1,'DATA 07-10-20'!$G$2:$G$1100,IES!I$2)</f>
        <v>0</v>
      </c>
      <c r="J138" s="23">
        <f>SUMIFS('DATA 07-10-20'!$H$2:$H$1100,'DATA 07-10-20'!$D$2:$D$1100,IES!$D138,'DATA 07-10-20'!$F$2:$F$1100,IES!$J$1,'DATA 07-10-20'!$G$2:$G$1100,IES!J$2)</f>
        <v>2</v>
      </c>
      <c r="K138" s="23">
        <f>SUMIFS('DATA 07-10-20'!$H$2:$H$1100,'DATA 07-10-20'!$D$2:$D$1100,IES!$D138,'DATA 07-10-20'!$F$2:$F$1100,IES!$J$1,'DATA 07-10-20'!$G$2:$G$1100,IES!K$2)</f>
        <v>0</v>
      </c>
      <c r="L138" s="23">
        <f>SUMIFS('DATA 07-10-20'!$H$2:$H$1100,'DATA 07-10-20'!$D$2:$D$1100,IES!$D138,'DATA 07-10-20'!$F$2:$F$1100,IES!$L$1,'DATA 07-10-20'!$G$2:$G$1100,IES!L$2)</f>
        <v>0</v>
      </c>
      <c r="M138" s="23">
        <f>SUMIFS(ESPORTIUS!$L$2:$L$25,ESPORTIUS!$D$2:$D$25,IES!D138,ESPORTIUS!$J$2:$J$25,IES!$M$2)</f>
        <v>0</v>
      </c>
      <c r="N138" s="23">
        <f>SUMIFS(ESPORTIUS!$L$2:$L$25,ESPORTIUS!$D$2:$D$25,IES!D138,ESPORTIUS!$J$2:$J$25,IES!$N$2)</f>
        <v>0</v>
      </c>
      <c r="O138" s="20">
        <f t="shared" si="4"/>
        <v>22</v>
      </c>
      <c r="P138" s="27" t="str">
        <f t="shared" si="5"/>
        <v>B</v>
      </c>
    </row>
    <row r="139" spans="1:16" x14ac:dyDescent="0.3">
      <c r="A139" s="14">
        <v>2020</v>
      </c>
      <c r="B139" s="14" t="s">
        <v>632</v>
      </c>
      <c r="C139" t="s">
        <v>797</v>
      </c>
      <c r="D139" s="14" t="s">
        <v>799</v>
      </c>
      <c r="E139" t="s">
        <v>227</v>
      </c>
      <c r="F139" s="23">
        <f>SUMIFS('DATA 07-10-20'!$H$2:$H$1100,'DATA 07-10-20'!$D$2:$D$1100,IES!$D139,'DATA 07-10-20'!$F$2:$F$1100,IES!$F$1,'DATA 07-10-20'!$G$2:$G$1100,IES!F$2)</f>
        <v>16</v>
      </c>
      <c r="G139" s="23">
        <f>SUMIFS('DATA 07-10-20'!$H$2:$H$1100,'DATA 07-10-20'!$D$2:$D$1100,IES!$D139,'DATA 07-10-20'!$F$2:$F$1100,IES!$G$1,'DATA 07-10-20'!$G$2:$G$1100,IES!G$2)</f>
        <v>4</v>
      </c>
      <c r="H139" s="23">
        <f>SUMIFS('DATA 07-10-20'!$H$2:$H$1100,'DATA 07-10-20'!$D$2:$D$1100,IES!$D139,'DATA 07-10-20'!$F$2:$F$1100,IES!$G$1,'DATA 07-10-20'!$G$2:$G$1100,IES!H$2)</f>
        <v>0</v>
      </c>
      <c r="I139" s="23">
        <f>SUMIFS('DATA 07-10-20'!$H$2:$H$1100,'DATA 07-10-20'!$D$2:$D$1100,IES!$D139,'DATA 07-10-20'!$F$2:$F$1100,IES!$G$1,'DATA 07-10-20'!$G$2:$G$1100,IES!I$2)</f>
        <v>0</v>
      </c>
      <c r="J139" s="23">
        <f>SUMIFS('DATA 07-10-20'!$H$2:$H$1100,'DATA 07-10-20'!$D$2:$D$1100,IES!$D139,'DATA 07-10-20'!$F$2:$F$1100,IES!$J$1,'DATA 07-10-20'!$G$2:$G$1100,IES!J$2)</f>
        <v>19</v>
      </c>
      <c r="K139" s="23">
        <f>SUMIFS('DATA 07-10-20'!$H$2:$H$1100,'DATA 07-10-20'!$D$2:$D$1100,IES!$D139,'DATA 07-10-20'!$F$2:$F$1100,IES!$J$1,'DATA 07-10-20'!$G$2:$G$1100,IES!K$2)</f>
        <v>0</v>
      </c>
      <c r="L139" s="23">
        <f>SUMIFS('DATA 07-10-20'!$H$2:$H$1100,'DATA 07-10-20'!$D$2:$D$1100,IES!$D139,'DATA 07-10-20'!$F$2:$F$1100,IES!$L$1,'DATA 07-10-20'!$G$2:$G$1100,IES!L$2)</f>
        <v>0</v>
      </c>
      <c r="M139" s="23">
        <f>SUMIFS(ESPORTIUS!$L$2:$L$25,ESPORTIUS!$D$2:$D$25,IES!D139,ESPORTIUS!$J$2:$J$25,IES!$M$2)</f>
        <v>0</v>
      </c>
      <c r="N139" s="23">
        <f>SUMIFS(ESPORTIUS!$L$2:$L$25,ESPORTIUS!$D$2:$D$25,IES!D139,ESPORTIUS!$J$2:$J$25,IES!$N$2)</f>
        <v>0</v>
      </c>
      <c r="O139" s="20">
        <f t="shared" si="4"/>
        <v>39</v>
      </c>
      <c r="P139" s="27" t="str">
        <f t="shared" si="5"/>
        <v>A</v>
      </c>
    </row>
    <row r="140" spans="1:16" x14ac:dyDescent="0.3">
      <c r="A140" s="14">
        <v>2020</v>
      </c>
      <c r="B140" s="14" t="s">
        <v>632</v>
      </c>
      <c r="C140" t="s">
        <v>795</v>
      </c>
      <c r="D140" s="14" t="s">
        <v>796</v>
      </c>
      <c r="E140" t="s">
        <v>229</v>
      </c>
      <c r="F140" s="23">
        <f>SUMIFS('DATA 07-10-20'!$H$2:$H$1100,'DATA 07-10-20'!$D$2:$D$1100,IES!$D140,'DATA 07-10-20'!$F$2:$F$1100,IES!$F$1,'DATA 07-10-20'!$G$2:$G$1100,IES!F$2)</f>
        <v>12</v>
      </c>
      <c r="G140" s="23">
        <f>SUMIFS('DATA 07-10-20'!$H$2:$H$1100,'DATA 07-10-20'!$D$2:$D$1100,IES!$D140,'DATA 07-10-20'!$F$2:$F$1100,IES!$G$1,'DATA 07-10-20'!$G$2:$G$1100,IES!G$2)</f>
        <v>2</v>
      </c>
      <c r="H140" s="23">
        <f>SUMIFS('DATA 07-10-20'!$H$2:$H$1100,'DATA 07-10-20'!$D$2:$D$1100,IES!$D140,'DATA 07-10-20'!$F$2:$F$1100,IES!$G$1,'DATA 07-10-20'!$G$2:$G$1100,IES!H$2)</f>
        <v>0</v>
      </c>
      <c r="I140" s="23">
        <f>SUMIFS('DATA 07-10-20'!$H$2:$H$1100,'DATA 07-10-20'!$D$2:$D$1100,IES!$D140,'DATA 07-10-20'!$F$2:$F$1100,IES!$G$1,'DATA 07-10-20'!$G$2:$G$1100,IES!I$2)</f>
        <v>0</v>
      </c>
      <c r="J140" s="23">
        <f>SUMIFS('DATA 07-10-20'!$H$2:$H$1100,'DATA 07-10-20'!$D$2:$D$1100,IES!$D140,'DATA 07-10-20'!$F$2:$F$1100,IES!$J$1,'DATA 07-10-20'!$G$2:$G$1100,IES!J$2)</f>
        <v>3</v>
      </c>
      <c r="K140" s="23">
        <f>SUMIFS('DATA 07-10-20'!$H$2:$H$1100,'DATA 07-10-20'!$D$2:$D$1100,IES!$D140,'DATA 07-10-20'!$F$2:$F$1100,IES!$J$1,'DATA 07-10-20'!$G$2:$G$1100,IES!K$2)</f>
        <v>0</v>
      </c>
      <c r="L140" s="23">
        <f>SUMIFS('DATA 07-10-20'!$H$2:$H$1100,'DATA 07-10-20'!$D$2:$D$1100,IES!$D140,'DATA 07-10-20'!$F$2:$F$1100,IES!$L$1,'DATA 07-10-20'!$G$2:$G$1100,IES!L$2)</f>
        <v>0</v>
      </c>
      <c r="M140" s="23">
        <f>SUMIFS(ESPORTIUS!$L$2:$L$25,ESPORTIUS!$D$2:$D$25,IES!D140,ESPORTIUS!$J$2:$J$25,IES!$M$2)</f>
        <v>0</v>
      </c>
      <c r="N140" s="23">
        <f>SUMIFS(ESPORTIUS!$L$2:$L$25,ESPORTIUS!$D$2:$D$25,IES!D140,ESPORTIUS!$J$2:$J$25,IES!$N$2)</f>
        <v>0</v>
      </c>
      <c r="O140" s="20">
        <f t="shared" si="4"/>
        <v>17</v>
      </c>
      <c r="P140" s="27" t="str">
        <f t="shared" si="5"/>
        <v>B</v>
      </c>
    </row>
    <row r="141" spans="1:16" x14ac:dyDescent="0.3">
      <c r="A141" s="14">
        <v>2020</v>
      </c>
      <c r="B141" s="14" t="s">
        <v>800</v>
      </c>
      <c r="C141" t="s">
        <v>234</v>
      </c>
      <c r="D141" s="14">
        <v>12004394</v>
      </c>
      <c r="E141" t="s">
        <v>235</v>
      </c>
      <c r="F141" s="23">
        <f>SUMIFS('DATA 07-10-20'!$H$2:$H$1100,'DATA 07-10-20'!$D$2:$D$1100,IES!$D141,'DATA 07-10-20'!$F$2:$F$1100,IES!$F$1,'DATA 07-10-20'!$G$2:$G$1100,IES!F$2)</f>
        <v>10</v>
      </c>
      <c r="G141" s="23">
        <f>SUMIFS('DATA 07-10-20'!$H$2:$H$1100,'DATA 07-10-20'!$D$2:$D$1100,IES!$D141,'DATA 07-10-20'!$F$2:$F$1100,IES!$G$1,'DATA 07-10-20'!$G$2:$G$1100,IES!G$2)</f>
        <v>2</v>
      </c>
      <c r="H141" s="23">
        <f>SUMIFS('DATA 07-10-20'!$H$2:$H$1100,'DATA 07-10-20'!$D$2:$D$1100,IES!$D141,'DATA 07-10-20'!$F$2:$F$1100,IES!$G$1,'DATA 07-10-20'!$G$2:$G$1100,IES!H$2)</f>
        <v>0</v>
      </c>
      <c r="I141" s="23">
        <f>SUMIFS('DATA 07-10-20'!$H$2:$H$1100,'DATA 07-10-20'!$D$2:$D$1100,IES!$D141,'DATA 07-10-20'!$F$2:$F$1100,IES!$G$1,'DATA 07-10-20'!$G$2:$G$1100,IES!I$2)</f>
        <v>0</v>
      </c>
      <c r="J141" s="23">
        <f>SUMIFS('DATA 07-10-20'!$H$2:$H$1100,'DATA 07-10-20'!$D$2:$D$1100,IES!$D141,'DATA 07-10-20'!$F$2:$F$1100,IES!$J$1,'DATA 07-10-20'!$G$2:$G$1100,IES!J$2)</f>
        <v>8</v>
      </c>
      <c r="K141" s="23">
        <f>SUMIFS('DATA 07-10-20'!$H$2:$H$1100,'DATA 07-10-20'!$D$2:$D$1100,IES!$D141,'DATA 07-10-20'!$F$2:$F$1100,IES!$J$1,'DATA 07-10-20'!$G$2:$G$1100,IES!K$2)</f>
        <v>0</v>
      </c>
      <c r="L141" s="23">
        <f>SUMIFS('DATA 07-10-20'!$H$2:$H$1100,'DATA 07-10-20'!$D$2:$D$1100,IES!$D141,'DATA 07-10-20'!$F$2:$F$1100,IES!$L$1,'DATA 07-10-20'!$G$2:$G$1100,IES!L$2)</f>
        <v>0</v>
      </c>
      <c r="M141" s="23">
        <f>SUMIFS(ESPORTIUS!$L$2:$L$25,ESPORTIUS!$D$2:$D$25,IES!D141,ESPORTIUS!$J$2:$J$25,IES!$M$2)</f>
        <v>0</v>
      </c>
      <c r="N141" s="23">
        <f>SUMIFS(ESPORTIUS!$L$2:$L$25,ESPORTIUS!$D$2:$D$25,IES!D141,ESPORTIUS!$J$2:$J$25,IES!$N$2)</f>
        <v>0</v>
      </c>
      <c r="O141" s="20">
        <f t="shared" si="4"/>
        <v>20</v>
      </c>
      <c r="P141" s="27" t="str">
        <f t="shared" si="5"/>
        <v>B</v>
      </c>
    </row>
    <row r="142" spans="1:16" x14ac:dyDescent="0.3">
      <c r="A142" s="14">
        <v>2020</v>
      </c>
      <c r="B142" s="14" t="s">
        <v>800</v>
      </c>
      <c r="C142" t="s">
        <v>236</v>
      </c>
      <c r="D142" s="14">
        <v>12004011</v>
      </c>
      <c r="E142" t="s">
        <v>237</v>
      </c>
      <c r="F142" s="23">
        <f>SUMIFS('DATA 07-10-20'!$H$2:$H$1100,'DATA 07-10-20'!$D$2:$D$1100,IES!$D142,'DATA 07-10-20'!$F$2:$F$1100,IES!$F$1,'DATA 07-10-20'!$G$2:$G$1100,IES!F$2)</f>
        <v>9</v>
      </c>
      <c r="G142" s="23">
        <f>SUMIFS('DATA 07-10-20'!$H$2:$H$1100,'DATA 07-10-20'!$D$2:$D$1100,IES!$D142,'DATA 07-10-20'!$F$2:$F$1100,IES!$G$1,'DATA 07-10-20'!$G$2:$G$1100,IES!G$2)</f>
        <v>4</v>
      </c>
      <c r="H142" s="23">
        <f>SUMIFS('DATA 07-10-20'!$H$2:$H$1100,'DATA 07-10-20'!$D$2:$D$1100,IES!$D142,'DATA 07-10-20'!$F$2:$F$1100,IES!$G$1,'DATA 07-10-20'!$G$2:$G$1100,IES!H$2)</f>
        <v>0</v>
      </c>
      <c r="I142" s="23">
        <f>SUMIFS('DATA 07-10-20'!$H$2:$H$1100,'DATA 07-10-20'!$D$2:$D$1100,IES!$D142,'DATA 07-10-20'!$F$2:$F$1100,IES!$G$1,'DATA 07-10-20'!$G$2:$G$1100,IES!I$2)</f>
        <v>0</v>
      </c>
      <c r="J142" s="23">
        <f>SUMIFS('DATA 07-10-20'!$H$2:$H$1100,'DATA 07-10-20'!$D$2:$D$1100,IES!$D142,'DATA 07-10-20'!$F$2:$F$1100,IES!$J$1,'DATA 07-10-20'!$G$2:$G$1100,IES!J$2)</f>
        <v>9</v>
      </c>
      <c r="K142" s="23">
        <f>SUMIFS('DATA 07-10-20'!$H$2:$H$1100,'DATA 07-10-20'!$D$2:$D$1100,IES!$D142,'DATA 07-10-20'!$F$2:$F$1100,IES!$J$1,'DATA 07-10-20'!$G$2:$G$1100,IES!K$2)</f>
        <v>0</v>
      </c>
      <c r="L142" s="23">
        <f>SUMIFS('DATA 07-10-20'!$H$2:$H$1100,'DATA 07-10-20'!$D$2:$D$1100,IES!$D142,'DATA 07-10-20'!$F$2:$F$1100,IES!$L$1,'DATA 07-10-20'!$G$2:$G$1100,IES!L$2)</f>
        <v>0</v>
      </c>
      <c r="M142" s="23">
        <f>SUMIFS(ESPORTIUS!$L$2:$L$25,ESPORTIUS!$D$2:$D$25,IES!D142,ESPORTIUS!$J$2:$J$25,IES!$M$2)</f>
        <v>0</v>
      </c>
      <c r="N142" s="23">
        <f>SUMIFS(ESPORTIUS!$L$2:$L$25,ESPORTIUS!$D$2:$D$25,IES!D142,ESPORTIUS!$J$2:$J$25,IES!$N$2)</f>
        <v>0</v>
      </c>
      <c r="O142" s="20">
        <f t="shared" si="4"/>
        <v>22</v>
      </c>
      <c r="P142" s="27" t="str">
        <f t="shared" si="5"/>
        <v>B</v>
      </c>
    </row>
    <row r="143" spans="1:16" x14ac:dyDescent="0.3">
      <c r="A143" s="14">
        <v>2020</v>
      </c>
      <c r="B143" s="14" t="s">
        <v>800</v>
      </c>
      <c r="C143" t="s">
        <v>236</v>
      </c>
      <c r="D143" s="14">
        <v>12005659</v>
      </c>
      <c r="E143" t="s">
        <v>238</v>
      </c>
      <c r="F143" s="23">
        <f>SUMIFS('DATA 07-10-20'!$H$2:$H$1100,'DATA 07-10-20'!$D$2:$D$1100,IES!$D143,'DATA 07-10-20'!$F$2:$F$1100,IES!$F$1,'DATA 07-10-20'!$G$2:$G$1100,IES!F$2)</f>
        <v>11</v>
      </c>
      <c r="G143" s="23">
        <f>SUMIFS('DATA 07-10-20'!$H$2:$H$1100,'DATA 07-10-20'!$D$2:$D$1100,IES!$D143,'DATA 07-10-20'!$F$2:$F$1100,IES!$G$1,'DATA 07-10-20'!$G$2:$G$1100,IES!G$2)</f>
        <v>2</v>
      </c>
      <c r="H143" s="23">
        <f>SUMIFS('DATA 07-10-20'!$H$2:$H$1100,'DATA 07-10-20'!$D$2:$D$1100,IES!$D143,'DATA 07-10-20'!$F$2:$F$1100,IES!$G$1,'DATA 07-10-20'!$G$2:$G$1100,IES!H$2)</f>
        <v>0</v>
      </c>
      <c r="I143" s="23">
        <f>SUMIFS('DATA 07-10-20'!$H$2:$H$1100,'DATA 07-10-20'!$D$2:$D$1100,IES!$D143,'DATA 07-10-20'!$F$2:$F$1100,IES!$G$1,'DATA 07-10-20'!$G$2:$G$1100,IES!I$2)</f>
        <v>0</v>
      </c>
      <c r="J143" s="23">
        <f>SUMIFS('DATA 07-10-20'!$H$2:$H$1100,'DATA 07-10-20'!$D$2:$D$1100,IES!$D143,'DATA 07-10-20'!$F$2:$F$1100,IES!$J$1,'DATA 07-10-20'!$G$2:$G$1100,IES!J$2)</f>
        <v>0</v>
      </c>
      <c r="K143" s="23">
        <f>SUMIFS('DATA 07-10-20'!$H$2:$H$1100,'DATA 07-10-20'!$D$2:$D$1100,IES!$D143,'DATA 07-10-20'!$F$2:$F$1100,IES!$J$1,'DATA 07-10-20'!$G$2:$G$1100,IES!K$2)</f>
        <v>0</v>
      </c>
      <c r="L143" s="23">
        <f>SUMIFS('DATA 07-10-20'!$H$2:$H$1100,'DATA 07-10-20'!$D$2:$D$1100,IES!$D143,'DATA 07-10-20'!$F$2:$F$1100,IES!$L$1,'DATA 07-10-20'!$G$2:$G$1100,IES!L$2)</f>
        <v>0</v>
      </c>
      <c r="M143" s="23">
        <f>SUMIFS(ESPORTIUS!$L$2:$L$25,ESPORTIUS!$D$2:$D$25,IES!D143,ESPORTIUS!$J$2:$J$25,IES!$M$2)</f>
        <v>0</v>
      </c>
      <c r="N143" s="23">
        <f>SUMIFS(ESPORTIUS!$L$2:$L$25,ESPORTIUS!$D$2:$D$25,IES!D143,ESPORTIUS!$J$2:$J$25,IES!$N$2)</f>
        <v>0</v>
      </c>
      <c r="O143" s="20">
        <f t="shared" si="4"/>
        <v>13</v>
      </c>
      <c r="P143" s="27" t="str">
        <f t="shared" si="5"/>
        <v>B</v>
      </c>
    </row>
    <row r="144" spans="1:16" x14ac:dyDescent="0.3">
      <c r="A144" s="14">
        <v>2020</v>
      </c>
      <c r="B144" s="14" t="s">
        <v>800</v>
      </c>
      <c r="C144" t="s">
        <v>239</v>
      </c>
      <c r="D144" s="14">
        <v>12000251</v>
      </c>
      <c r="E144" t="s">
        <v>240</v>
      </c>
      <c r="F144" s="23">
        <f>SUMIFS('DATA 07-10-20'!$H$2:$H$1100,'DATA 07-10-20'!$D$2:$D$1100,IES!$D144,'DATA 07-10-20'!$F$2:$F$1100,IES!$F$1,'DATA 07-10-20'!$G$2:$G$1100,IES!F$2)</f>
        <v>23</v>
      </c>
      <c r="G144" s="23">
        <f>SUMIFS('DATA 07-10-20'!$H$2:$H$1100,'DATA 07-10-20'!$D$2:$D$1100,IES!$D144,'DATA 07-10-20'!$F$2:$F$1100,IES!$G$1,'DATA 07-10-20'!$G$2:$G$1100,IES!G$2)</f>
        <v>4</v>
      </c>
      <c r="H144" s="23">
        <f>SUMIFS('DATA 07-10-20'!$H$2:$H$1100,'DATA 07-10-20'!$D$2:$D$1100,IES!$D144,'DATA 07-10-20'!$F$2:$F$1100,IES!$G$1,'DATA 07-10-20'!$G$2:$G$1100,IES!H$2)</f>
        <v>0</v>
      </c>
      <c r="I144" s="23">
        <f>SUMIFS('DATA 07-10-20'!$H$2:$H$1100,'DATA 07-10-20'!$D$2:$D$1100,IES!$D144,'DATA 07-10-20'!$F$2:$F$1100,IES!$G$1,'DATA 07-10-20'!$G$2:$G$1100,IES!I$2)</f>
        <v>0</v>
      </c>
      <c r="J144" s="23">
        <f>SUMIFS('DATA 07-10-20'!$H$2:$H$1100,'DATA 07-10-20'!$D$2:$D$1100,IES!$D144,'DATA 07-10-20'!$F$2:$F$1100,IES!$J$1,'DATA 07-10-20'!$G$2:$G$1100,IES!J$2)</f>
        <v>3</v>
      </c>
      <c r="K144" s="23">
        <f>SUMIFS('DATA 07-10-20'!$H$2:$H$1100,'DATA 07-10-20'!$D$2:$D$1100,IES!$D144,'DATA 07-10-20'!$F$2:$F$1100,IES!$J$1,'DATA 07-10-20'!$G$2:$G$1100,IES!K$2)</f>
        <v>0</v>
      </c>
      <c r="L144" s="23">
        <f>SUMIFS('DATA 07-10-20'!$H$2:$H$1100,'DATA 07-10-20'!$D$2:$D$1100,IES!$D144,'DATA 07-10-20'!$F$2:$F$1100,IES!$L$1,'DATA 07-10-20'!$G$2:$G$1100,IES!L$2)</f>
        <v>0</v>
      </c>
      <c r="M144" s="23">
        <f>SUMIFS(ESPORTIUS!$L$2:$L$25,ESPORTIUS!$D$2:$D$25,IES!D144,ESPORTIUS!$J$2:$J$25,IES!$M$2)</f>
        <v>0</v>
      </c>
      <c r="N144" s="23">
        <f>SUMIFS(ESPORTIUS!$L$2:$L$25,ESPORTIUS!$D$2:$D$25,IES!D144,ESPORTIUS!$J$2:$J$25,IES!$N$2)</f>
        <v>0</v>
      </c>
      <c r="O144" s="20">
        <f t="shared" si="4"/>
        <v>30</v>
      </c>
      <c r="P144" s="27" t="str">
        <f t="shared" si="5"/>
        <v>A</v>
      </c>
    </row>
    <row r="145" spans="1:16" x14ac:dyDescent="0.3">
      <c r="A145" s="14">
        <v>2020</v>
      </c>
      <c r="B145" s="14" t="s">
        <v>800</v>
      </c>
      <c r="C145" t="s">
        <v>239</v>
      </c>
      <c r="D145" s="14">
        <v>12005647</v>
      </c>
      <c r="E145" t="s">
        <v>241</v>
      </c>
      <c r="F145" s="23">
        <f>SUMIFS('DATA 07-10-20'!$H$2:$H$1100,'DATA 07-10-20'!$D$2:$D$1100,IES!$D145,'DATA 07-10-20'!$F$2:$F$1100,IES!$F$1,'DATA 07-10-20'!$G$2:$G$1100,IES!F$2)</f>
        <v>19</v>
      </c>
      <c r="G145" s="23">
        <f>SUMIFS('DATA 07-10-20'!$H$2:$H$1100,'DATA 07-10-20'!$D$2:$D$1100,IES!$D145,'DATA 07-10-20'!$F$2:$F$1100,IES!$G$1,'DATA 07-10-20'!$G$2:$G$1100,IES!G$2)</f>
        <v>4</v>
      </c>
      <c r="H145" s="23">
        <f>SUMIFS('DATA 07-10-20'!$H$2:$H$1100,'DATA 07-10-20'!$D$2:$D$1100,IES!$D145,'DATA 07-10-20'!$F$2:$F$1100,IES!$G$1,'DATA 07-10-20'!$G$2:$G$1100,IES!H$2)</f>
        <v>0</v>
      </c>
      <c r="I145" s="23">
        <f>SUMIFS('DATA 07-10-20'!$H$2:$H$1100,'DATA 07-10-20'!$D$2:$D$1100,IES!$D145,'DATA 07-10-20'!$F$2:$F$1100,IES!$G$1,'DATA 07-10-20'!$G$2:$G$1100,IES!I$2)</f>
        <v>0</v>
      </c>
      <c r="J145" s="23">
        <f>SUMIFS('DATA 07-10-20'!$H$2:$H$1100,'DATA 07-10-20'!$D$2:$D$1100,IES!$D145,'DATA 07-10-20'!$F$2:$F$1100,IES!$J$1,'DATA 07-10-20'!$G$2:$G$1100,IES!J$2)</f>
        <v>7</v>
      </c>
      <c r="K145" s="23">
        <f>SUMIFS('DATA 07-10-20'!$H$2:$H$1100,'DATA 07-10-20'!$D$2:$D$1100,IES!$D145,'DATA 07-10-20'!$F$2:$F$1100,IES!$J$1,'DATA 07-10-20'!$G$2:$G$1100,IES!K$2)</f>
        <v>0</v>
      </c>
      <c r="L145" s="23">
        <f>SUMIFS('DATA 07-10-20'!$H$2:$H$1100,'DATA 07-10-20'!$D$2:$D$1100,IES!$D145,'DATA 07-10-20'!$F$2:$F$1100,IES!$L$1,'DATA 07-10-20'!$G$2:$G$1100,IES!L$2)</f>
        <v>0</v>
      </c>
      <c r="M145" s="23">
        <f>SUMIFS(ESPORTIUS!$L$2:$L$25,ESPORTIUS!$D$2:$D$25,IES!D145,ESPORTIUS!$J$2:$J$25,IES!$M$2)</f>
        <v>0</v>
      </c>
      <c r="N145" s="23">
        <f>SUMIFS(ESPORTIUS!$L$2:$L$25,ESPORTIUS!$D$2:$D$25,IES!D145,ESPORTIUS!$J$2:$J$25,IES!$N$2)</f>
        <v>0</v>
      </c>
      <c r="O145" s="20">
        <f t="shared" si="4"/>
        <v>30</v>
      </c>
      <c r="P145" s="27" t="str">
        <f t="shared" si="5"/>
        <v>A</v>
      </c>
    </row>
    <row r="146" spans="1:16" x14ac:dyDescent="0.3">
      <c r="A146" s="14">
        <v>2020</v>
      </c>
      <c r="B146" s="14" t="s">
        <v>800</v>
      </c>
      <c r="C146" t="s">
        <v>242</v>
      </c>
      <c r="D146" s="14">
        <v>12005568</v>
      </c>
      <c r="E146" t="s">
        <v>243</v>
      </c>
      <c r="F146" s="23">
        <f>SUMIFS('DATA 07-10-20'!$H$2:$H$1100,'DATA 07-10-20'!$D$2:$D$1100,IES!$D146,'DATA 07-10-20'!$F$2:$F$1100,IES!$F$1,'DATA 07-10-20'!$G$2:$G$1100,IES!F$2)</f>
        <v>13</v>
      </c>
      <c r="G146" s="23">
        <f>SUMIFS('DATA 07-10-20'!$H$2:$H$1100,'DATA 07-10-20'!$D$2:$D$1100,IES!$D146,'DATA 07-10-20'!$F$2:$F$1100,IES!$G$1,'DATA 07-10-20'!$G$2:$G$1100,IES!G$2)</f>
        <v>3</v>
      </c>
      <c r="H146" s="23">
        <f>SUMIFS('DATA 07-10-20'!$H$2:$H$1100,'DATA 07-10-20'!$D$2:$D$1100,IES!$D146,'DATA 07-10-20'!$F$2:$F$1100,IES!$G$1,'DATA 07-10-20'!$G$2:$G$1100,IES!H$2)</f>
        <v>0</v>
      </c>
      <c r="I146" s="23">
        <f>SUMIFS('DATA 07-10-20'!$H$2:$H$1100,'DATA 07-10-20'!$D$2:$D$1100,IES!$D146,'DATA 07-10-20'!$F$2:$F$1100,IES!$G$1,'DATA 07-10-20'!$G$2:$G$1100,IES!I$2)</f>
        <v>0</v>
      </c>
      <c r="J146" s="23">
        <f>SUMIFS('DATA 07-10-20'!$H$2:$H$1100,'DATA 07-10-20'!$D$2:$D$1100,IES!$D146,'DATA 07-10-20'!$F$2:$F$1100,IES!$J$1,'DATA 07-10-20'!$G$2:$G$1100,IES!J$2)</f>
        <v>2</v>
      </c>
      <c r="K146" s="23">
        <f>SUMIFS('DATA 07-10-20'!$H$2:$H$1100,'DATA 07-10-20'!$D$2:$D$1100,IES!$D146,'DATA 07-10-20'!$F$2:$F$1100,IES!$J$1,'DATA 07-10-20'!$G$2:$G$1100,IES!K$2)</f>
        <v>0</v>
      </c>
      <c r="L146" s="23">
        <f>SUMIFS('DATA 07-10-20'!$H$2:$H$1100,'DATA 07-10-20'!$D$2:$D$1100,IES!$D146,'DATA 07-10-20'!$F$2:$F$1100,IES!$L$1,'DATA 07-10-20'!$G$2:$G$1100,IES!L$2)</f>
        <v>0</v>
      </c>
      <c r="M146" s="23">
        <f>SUMIFS(ESPORTIUS!$L$2:$L$25,ESPORTIUS!$D$2:$D$25,IES!D146,ESPORTIUS!$J$2:$J$25,IES!$M$2)</f>
        <v>0</v>
      </c>
      <c r="N146" s="23">
        <f>SUMIFS(ESPORTIUS!$L$2:$L$25,ESPORTIUS!$D$2:$D$25,IES!D146,ESPORTIUS!$J$2:$J$25,IES!$N$2)</f>
        <v>0</v>
      </c>
      <c r="O146" s="20">
        <f t="shared" si="4"/>
        <v>18</v>
      </c>
      <c r="P146" s="27" t="str">
        <f t="shared" si="5"/>
        <v>B</v>
      </c>
    </row>
    <row r="147" spans="1:16" x14ac:dyDescent="0.3">
      <c r="A147" s="14">
        <v>2020</v>
      </c>
      <c r="B147" s="14" t="s">
        <v>800</v>
      </c>
      <c r="C147" t="s">
        <v>244</v>
      </c>
      <c r="D147" s="14">
        <v>12005507</v>
      </c>
      <c r="E147" t="s">
        <v>937</v>
      </c>
      <c r="F147" s="23">
        <f>SUMIFS('DATA 07-10-20'!$H$2:$H$1100,'DATA 07-10-20'!$D$2:$D$1100,IES!$D147,'DATA 07-10-20'!$F$2:$F$1100,IES!$F$1,'DATA 07-10-20'!$G$2:$G$1100,IES!F$2)</f>
        <v>4</v>
      </c>
      <c r="G147" s="23">
        <f>SUMIFS('DATA 07-10-20'!$H$2:$H$1100,'DATA 07-10-20'!$D$2:$D$1100,IES!$D147,'DATA 07-10-20'!$F$2:$F$1100,IES!$G$1,'DATA 07-10-20'!$G$2:$G$1100,IES!G$2)</f>
        <v>2</v>
      </c>
      <c r="H147" s="23">
        <f>SUMIFS('DATA 07-10-20'!$H$2:$H$1100,'DATA 07-10-20'!$D$2:$D$1100,IES!$D147,'DATA 07-10-20'!$F$2:$F$1100,IES!$G$1,'DATA 07-10-20'!$G$2:$G$1100,IES!H$2)</f>
        <v>0</v>
      </c>
      <c r="I147" s="23">
        <f>SUMIFS('DATA 07-10-20'!$H$2:$H$1100,'DATA 07-10-20'!$D$2:$D$1100,IES!$D147,'DATA 07-10-20'!$F$2:$F$1100,IES!$G$1,'DATA 07-10-20'!$G$2:$G$1100,IES!I$2)</f>
        <v>0</v>
      </c>
      <c r="J147" s="23">
        <f>SUMIFS('DATA 07-10-20'!$H$2:$H$1100,'DATA 07-10-20'!$D$2:$D$1100,IES!$D147,'DATA 07-10-20'!$F$2:$F$1100,IES!$J$1,'DATA 07-10-20'!$G$2:$G$1100,IES!J$2)</f>
        <v>0</v>
      </c>
      <c r="K147" s="23">
        <f>SUMIFS('DATA 07-10-20'!$H$2:$H$1100,'DATA 07-10-20'!$D$2:$D$1100,IES!$D147,'DATA 07-10-20'!$F$2:$F$1100,IES!$J$1,'DATA 07-10-20'!$G$2:$G$1100,IES!K$2)</f>
        <v>0</v>
      </c>
      <c r="L147" s="23">
        <f>SUMIFS('DATA 07-10-20'!$H$2:$H$1100,'DATA 07-10-20'!$D$2:$D$1100,IES!$D147,'DATA 07-10-20'!$F$2:$F$1100,IES!$L$1,'DATA 07-10-20'!$G$2:$G$1100,IES!L$2)</f>
        <v>0</v>
      </c>
      <c r="M147" s="23">
        <f>SUMIFS(ESPORTIUS!$L$2:$L$25,ESPORTIUS!$D$2:$D$25,IES!D147,ESPORTIUS!$J$2:$J$25,IES!$M$2)</f>
        <v>0</v>
      </c>
      <c r="N147" s="23">
        <f>SUMIFS(ESPORTIUS!$L$2:$L$25,ESPORTIUS!$D$2:$D$25,IES!D147,ESPORTIUS!$J$2:$J$25,IES!$N$2)</f>
        <v>0</v>
      </c>
      <c r="O147" s="20">
        <f t="shared" si="4"/>
        <v>6</v>
      </c>
      <c r="P147" s="27" t="str">
        <f t="shared" si="5"/>
        <v>C</v>
      </c>
    </row>
    <row r="148" spans="1:16" x14ac:dyDescent="0.3">
      <c r="A148" s="14">
        <v>2020</v>
      </c>
      <c r="B148" s="14" t="s">
        <v>800</v>
      </c>
      <c r="C148" t="s">
        <v>245</v>
      </c>
      <c r="D148" s="14">
        <v>12000480</v>
      </c>
      <c r="E148" t="s">
        <v>246</v>
      </c>
      <c r="F148" s="23">
        <f>SUMIFS('DATA 07-10-20'!$H$2:$H$1100,'DATA 07-10-20'!$D$2:$D$1100,IES!$D148,'DATA 07-10-20'!$F$2:$F$1100,IES!$F$1,'DATA 07-10-20'!$G$2:$G$1100,IES!F$2)</f>
        <v>21</v>
      </c>
      <c r="G148" s="23">
        <f>SUMIFS('DATA 07-10-20'!$H$2:$H$1100,'DATA 07-10-20'!$D$2:$D$1100,IES!$D148,'DATA 07-10-20'!$F$2:$F$1100,IES!$G$1,'DATA 07-10-20'!$G$2:$G$1100,IES!G$2)</f>
        <v>6</v>
      </c>
      <c r="H148" s="23">
        <f>SUMIFS('DATA 07-10-20'!$H$2:$H$1100,'DATA 07-10-20'!$D$2:$D$1100,IES!$D148,'DATA 07-10-20'!$F$2:$F$1100,IES!$G$1,'DATA 07-10-20'!$G$2:$G$1100,IES!H$2)</f>
        <v>0</v>
      </c>
      <c r="I148" s="23">
        <f>SUMIFS('DATA 07-10-20'!$H$2:$H$1100,'DATA 07-10-20'!$D$2:$D$1100,IES!$D148,'DATA 07-10-20'!$F$2:$F$1100,IES!$G$1,'DATA 07-10-20'!$G$2:$G$1100,IES!I$2)</f>
        <v>0</v>
      </c>
      <c r="J148" s="23">
        <f>SUMIFS('DATA 07-10-20'!$H$2:$H$1100,'DATA 07-10-20'!$D$2:$D$1100,IES!$D148,'DATA 07-10-20'!$F$2:$F$1100,IES!$J$1,'DATA 07-10-20'!$G$2:$G$1100,IES!J$2)</f>
        <v>9</v>
      </c>
      <c r="K148" s="23">
        <f>SUMIFS('DATA 07-10-20'!$H$2:$H$1100,'DATA 07-10-20'!$D$2:$D$1100,IES!$D148,'DATA 07-10-20'!$F$2:$F$1100,IES!$J$1,'DATA 07-10-20'!$G$2:$G$1100,IES!K$2)</f>
        <v>0</v>
      </c>
      <c r="L148" s="23">
        <f>SUMIFS('DATA 07-10-20'!$H$2:$H$1100,'DATA 07-10-20'!$D$2:$D$1100,IES!$D148,'DATA 07-10-20'!$F$2:$F$1100,IES!$L$1,'DATA 07-10-20'!$G$2:$G$1100,IES!L$2)</f>
        <v>0</v>
      </c>
      <c r="M148" s="23">
        <f>SUMIFS(ESPORTIUS!$L$2:$L$25,ESPORTIUS!$D$2:$D$25,IES!D148,ESPORTIUS!$J$2:$J$25,IES!$M$2)</f>
        <v>0</v>
      </c>
      <c r="N148" s="23">
        <f>SUMIFS(ESPORTIUS!$L$2:$L$25,ESPORTIUS!$D$2:$D$25,IES!D148,ESPORTIUS!$J$2:$J$25,IES!$N$2)</f>
        <v>0</v>
      </c>
      <c r="O148" s="20">
        <f t="shared" si="4"/>
        <v>36</v>
      </c>
      <c r="P148" s="27" t="str">
        <f t="shared" si="5"/>
        <v>A</v>
      </c>
    </row>
    <row r="149" spans="1:16" x14ac:dyDescent="0.3">
      <c r="A149" s="14">
        <v>2020</v>
      </c>
      <c r="B149" s="14" t="s">
        <v>800</v>
      </c>
      <c r="C149" t="s">
        <v>245</v>
      </c>
      <c r="D149" s="14">
        <v>12003390</v>
      </c>
      <c r="E149" t="s">
        <v>247</v>
      </c>
      <c r="F149" s="23">
        <f>SUMIFS('DATA 07-10-20'!$H$2:$H$1100,'DATA 07-10-20'!$D$2:$D$1100,IES!$D149,'DATA 07-10-20'!$F$2:$F$1100,IES!$F$1,'DATA 07-10-20'!$G$2:$G$1100,IES!F$2)</f>
        <v>12</v>
      </c>
      <c r="G149" s="23">
        <f>SUMIFS('DATA 07-10-20'!$H$2:$H$1100,'DATA 07-10-20'!$D$2:$D$1100,IES!$D149,'DATA 07-10-20'!$F$2:$F$1100,IES!$G$1,'DATA 07-10-20'!$G$2:$G$1100,IES!G$2)</f>
        <v>2</v>
      </c>
      <c r="H149" s="23">
        <f>SUMIFS('DATA 07-10-20'!$H$2:$H$1100,'DATA 07-10-20'!$D$2:$D$1100,IES!$D149,'DATA 07-10-20'!$F$2:$F$1100,IES!$G$1,'DATA 07-10-20'!$G$2:$G$1100,IES!H$2)</f>
        <v>0</v>
      </c>
      <c r="I149" s="23">
        <f>SUMIFS('DATA 07-10-20'!$H$2:$H$1100,'DATA 07-10-20'!$D$2:$D$1100,IES!$D149,'DATA 07-10-20'!$F$2:$F$1100,IES!$G$1,'DATA 07-10-20'!$G$2:$G$1100,IES!I$2)</f>
        <v>0</v>
      </c>
      <c r="J149" s="23">
        <f>SUMIFS('DATA 07-10-20'!$H$2:$H$1100,'DATA 07-10-20'!$D$2:$D$1100,IES!$D149,'DATA 07-10-20'!$F$2:$F$1100,IES!$J$1,'DATA 07-10-20'!$G$2:$G$1100,IES!J$2)</f>
        <v>12</v>
      </c>
      <c r="K149" s="23">
        <f>SUMIFS('DATA 07-10-20'!$H$2:$H$1100,'DATA 07-10-20'!$D$2:$D$1100,IES!$D149,'DATA 07-10-20'!$F$2:$F$1100,IES!$J$1,'DATA 07-10-20'!$G$2:$G$1100,IES!K$2)</f>
        <v>1</v>
      </c>
      <c r="L149" s="23">
        <f>SUMIFS('DATA 07-10-20'!$H$2:$H$1100,'DATA 07-10-20'!$D$2:$D$1100,IES!$D149,'DATA 07-10-20'!$F$2:$F$1100,IES!$L$1,'DATA 07-10-20'!$G$2:$G$1100,IES!L$2)</f>
        <v>0</v>
      </c>
      <c r="M149" s="23">
        <f>SUMIFS(ESPORTIUS!$L$2:$L$25,ESPORTIUS!$D$2:$D$25,IES!D149,ESPORTIUS!$J$2:$J$25,IES!$M$2)</f>
        <v>0</v>
      </c>
      <c r="N149" s="23">
        <f>SUMIFS(ESPORTIUS!$L$2:$L$25,ESPORTIUS!$D$2:$D$25,IES!D149,ESPORTIUS!$J$2:$J$25,IES!$N$2)</f>
        <v>0</v>
      </c>
      <c r="O149" s="20">
        <f t="shared" si="4"/>
        <v>27</v>
      </c>
      <c r="P149" s="27" t="str">
        <f t="shared" si="5"/>
        <v>A</v>
      </c>
    </row>
    <row r="150" spans="1:16" x14ac:dyDescent="0.3">
      <c r="A150" s="14">
        <v>2020</v>
      </c>
      <c r="B150" s="14" t="s">
        <v>800</v>
      </c>
      <c r="C150" t="s">
        <v>245</v>
      </c>
      <c r="D150" s="14">
        <v>12007334</v>
      </c>
      <c r="E150" t="s">
        <v>249</v>
      </c>
      <c r="F150" s="23">
        <f>SUMIFS('DATA 07-10-20'!$H$2:$H$1100,'DATA 07-10-20'!$D$2:$D$1100,IES!$D150,'DATA 07-10-20'!$F$2:$F$1100,IES!$F$1,'DATA 07-10-20'!$G$2:$G$1100,IES!F$2)</f>
        <v>0</v>
      </c>
      <c r="G150" s="23">
        <f>SUMIFS('DATA 07-10-20'!$H$2:$H$1100,'DATA 07-10-20'!$D$2:$D$1100,IES!$D150,'DATA 07-10-20'!$F$2:$F$1100,IES!$G$1,'DATA 07-10-20'!$G$2:$G$1100,IES!G$2)</f>
        <v>0</v>
      </c>
      <c r="H150" s="23">
        <f>SUMIFS('DATA 07-10-20'!$H$2:$H$1100,'DATA 07-10-20'!$D$2:$D$1100,IES!$D150,'DATA 07-10-20'!$F$2:$F$1100,IES!$G$1,'DATA 07-10-20'!$G$2:$G$1100,IES!H$2)</f>
        <v>0</v>
      </c>
      <c r="I150" s="23">
        <f>SUMIFS('DATA 07-10-20'!$H$2:$H$1100,'DATA 07-10-20'!$D$2:$D$1100,IES!$D150,'DATA 07-10-20'!$F$2:$F$1100,IES!$G$1,'DATA 07-10-20'!$G$2:$G$1100,IES!I$2)</f>
        <v>0</v>
      </c>
      <c r="J150" s="23">
        <f>SUMIFS('DATA 07-10-20'!$H$2:$H$1100,'DATA 07-10-20'!$D$2:$D$1100,IES!$D150,'DATA 07-10-20'!$F$2:$F$1100,IES!$J$1,'DATA 07-10-20'!$G$2:$G$1100,IES!J$2)</f>
        <v>20</v>
      </c>
      <c r="K150" s="23">
        <f>SUMIFS('DATA 07-10-20'!$H$2:$H$1100,'DATA 07-10-20'!$D$2:$D$1100,IES!$D150,'DATA 07-10-20'!$F$2:$F$1100,IES!$J$1,'DATA 07-10-20'!$G$2:$G$1100,IES!K$2)</f>
        <v>0</v>
      </c>
      <c r="L150" s="23">
        <f>SUMIFS('DATA 07-10-20'!$H$2:$H$1100,'DATA 07-10-20'!$D$2:$D$1100,IES!$D150,'DATA 07-10-20'!$F$2:$F$1100,IES!$L$1,'DATA 07-10-20'!$G$2:$G$1100,IES!L$2)</f>
        <v>0</v>
      </c>
      <c r="M150" s="23">
        <f>SUMIFS(ESPORTIUS!$L$2:$L$25,ESPORTIUS!$D$2:$D$25,IES!D150,ESPORTIUS!$J$2:$J$25,IES!$M$2)</f>
        <v>0</v>
      </c>
      <c r="N150" s="23">
        <f>SUMIFS(ESPORTIUS!$L$2:$L$25,ESPORTIUS!$D$2:$D$25,IES!D150,ESPORTIUS!$J$2:$J$25,IES!$N$2)</f>
        <v>0</v>
      </c>
      <c r="O150" s="20">
        <f t="shared" si="4"/>
        <v>20</v>
      </c>
      <c r="P150" s="27" t="str">
        <f t="shared" si="5"/>
        <v>B</v>
      </c>
    </row>
    <row r="151" spans="1:16" x14ac:dyDescent="0.3">
      <c r="A151" s="14">
        <v>2020</v>
      </c>
      <c r="B151" s="14" t="s">
        <v>800</v>
      </c>
      <c r="C151" t="s">
        <v>801</v>
      </c>
      <c r="D151" s="14">
        <v>12005283</v>
      </c>
      <c r="E151" t="s">
        <v>250</v>
      </c>
      <c r="F151" s="23">
        <f>SUMIFS('DATA 07-10-20'!$H$2:$H$1100,'DATA 07-10-20'!$D$2:$D$1100,IES!$D151,'DATA 07-10-20'!$F$2:$F$1100,IES!$F$1,'DATA 07-10-20'!$G$2:$G$1100,IES!F$2)</f>
        <v>19</v>
      </c>
      <c r="G151" s="23">
        <f>SUMIFS('DATA 07-10-20'!$H$2:$H$1100,'DATA 07-10-20'!$D$2:$D$1100,IES!$D151,'DATA 07-10-20'!$F$2:$F$1100,IES!$G$1,'DATA 07-10-20'!$G$2:$G$1100,IES!G$2)</f>
        <v>6</v>
      </c>
      <c r="H151" s="23">
        <f>SUMIFS('DATA 07-10-20'!$H$2:$H$1100,'DATA 07-10-20'!$D$2:$D$1100,IES!$D151,'DATA 07-10-20'!$F$2:$F$1100,IES!$G$1,'DATA 07-10-20'!$G$2:$G$1100,IES!H$2)</f>
        <v>0</v>
      </c>
      <c r="I151" s="23">
        <f>SUMIFS('DATA 07-10-20'!$H$2:$H$1100,'DATA 07-10-20'!$D$2:$D$1100,IES!$D151,'DATA 07-10-20'!$F$2:$F$1100,IES!$G$1,'DATA 07-10-20'!$G$2:$G$1100,IES!I$2)</f>
        <v>0</v>
      </c>
      <c r="J151" s="23">
        <f>SUMIFS('DATA 07-10-20'!$H$2:$H$1100,'DATA 07-10-20'!$D$2:$D$1100,IES!$D151,'DATA 07-10-20'!$F$2:$F$1100,IES!$J$1,'DATA 07-10-20'!$G$2:$G$1100,IES!J$2)</f>
        <v>8</v>
      </c>
      <c r="K151" s="23">
        <f>SUMIFS('DATA 07-10-20'!$H$2:$H$1100,'DATA 07-10-20'!$D$2:$D$1100,IES!$D151,'DATA 07-10-20'!$F$2:$F$1100,IES!$J$1,'DATA 07-10-20'!$G$2:$G$1100,IES!K$2)</f>
        <v>0</v>
      </c>
      <c r="L151" s="23">
        <f>SUMIFS('DATA 07-10-20'!$H$2:$H$1100,'DATA 07-10-20'!$D$2:$D$1100,IES!$D151,'DATA 07-10-20'!$F$2:$F$1100,IES!$L$1,'DATA 07-10-20'!$G$2:$G$1100,IES!L$2)</f>
        <v>0</v>
      </c>
      <c r="M151" s="23">
        <f>SUMIFS(ESPORTIUS!$L$2:$L$25,ESPORTIUS!$D$2:$D$25,IES!D151,ESPORTIUS!$J$2:$J$25,IES!$M$2)</f>
        <v>0</v>
      </c>
      <c r="N151" s="23">
        <f>SUMIFS(ESPORTIUS!$L$2:$L$25,ESPORTIUS!$D$2:$D$25,IES!D151,ESPORTIUS!$J$2:$J$25,IES!$N$2)</f>
        <v>0</v>
      </c>
      <c r="O151" s="20">
        <f t="shared" si="4"/>
        <v>33</v>
      </c>
      <c r="P151" s="27" t="str">
        <f t="shared" si="5"/>
        <v>A</v>
      </c>
    </row>
    <row r="152" spans="1:16" x14ac:dyDescent="0.3">
      <c r="A152" s="14">
        <v>2020</v>
      </c>
      <c r="B152" s="14" t="s">
        <v>800</v>
      </c>
      <c r="C152" t="s">
        <v>251</v>
      </c>
      <c r="D152" s="14">
        <v>12000406</v>
      </c>
      <c r="E152" t="s">
        <v>252</v>
      </c>
      <c r="F152" s="23">
        <f>SUMIFS('DATA 07-10-20'!$H$2:$H$1100,'DATA 07-10-20'!$D$2:$D$1100,IES!$D152,'DATA 07-10-20'!$F$2:$F$1100,IES!$F$1,'DATA 07-10-20'!$G$2:$G$1100,IES!F$2)</f>
        <v>13</v>
      </c>
      <c r="G152" s="23">
        <f>SUMIFS('DATA 07-10-20'!$H$2:$H$1100,'DATA 07-10-20'!$D$2:$D$1100,IES!$D152,'DATA 07-10-20'!$F$2:$F$1100,IES!$G$1,'DATA 07-10-20'!$G$2:$G$1100,IES!G$2)</f>
        <v>4</v>
      </c>
      <c r="H152" s="23">
        <f>SUMIFS('DATA 07-10-20'!$H$2:$H$1100,'DATA 07-10-20'!$D$2:$D$1100,IES!$D152,'DATA 07-10-20'!$F$2:$F$1100,IES!$G$1,'DATA 07-10-20'!$G$2:$G$1100,IES!H$2)</f>
        <v>0</v>
      </c>
      <c r="I152" s="23">
        <f>SUMIFS('DATA 07-10-20'!$H$2:$H$1100,'DATA 07-10-20'!$D$2:$D$1100,IES!$D152,'DATA 07-10-20'!$F$2:$F$1100,IES!$G$1,'DATA 07-10-20'!$G$2:$G$1100,IES!I$2)</f>
        <v>0</v>
      </c>
      <c r="J152" s="23">
        <f>SUMIFS('DATA 07-10-20'!$H$2:$H$1100,'DATA 07-10-20'!$D$2:$D$1100,IES!$D152,'DATA 07-10-20'!$F$2:$F$1100,IES!$J$1,'DATA 07-10-20'!$G$2:$G$1100,IES!J$2)</f>
        <v>2</v>
      </c>
      <c r="K152" s="23">
        <f>SUMIFS('DATA 07-10-20'!$H$2:$H$1100,'DATA 07-10-20'!$D$2:$D$1100,IES!$D152,'DATA 07-10-20'!$F$2:$F$1100,IES!$J$1,'DATA 07-10-20'!$G$2:$G$1100,IES!K$2)</f>
        <v>0</v>
      </c>
      <c r="L152" s="23">
        <f>SUMIFS('DATA 07-10-20'!$H$2:$H$1100,'DATA 07-10-20'!$D$2:$D$1100,IES!$D152,'DATA 07-10-20'!$F$2:$F$1100,IES!$L$1,'DATA 07-10-20'!$G$2:$G$1100,IES!L$2)</f>
        <v>0</v>
      </c>
      <c r="M152" s="23">
        <f>SUMIFS(ESPORTIUS!$L$2:$L$25,ESPORTIUS!$D$2:$D$25,IES!D152,ESPORTIUS!$J$2:$J$25,IES!$M$2)</f>
        <v>0</v>
      </c>
      <c r="N152" s="23">
        <f>SUMIFS(ESPORTIUS!$L$2:$L$25,ESPORTIUS!$D$2:$D$25,IES!D152,ESPORTIUS!$J$2:$J$25,IES!$N$2)</f>
        <v>0</v>
      </c>
      <c r="O152" s="20">
        <f t="shared" si="4"/>
        <v>19</v>
      </c>
      <c r="P152" s="27" t="str">
        <f t="shared" si="5"/>
        <v>B</v>
      </c>
    </row>
    <row r="153" spans="1:16" x14ac:dyDescent="0.3">
      <c r="A153" s="14">
        <v>2020</v>
      </c>
      <c r="B153" s="14" t="s">
        <v>800</v>
      </c>
      <c r="C153" t="s">
        <v>802</v>
      </c>
      <c r="D153" s="14">
        <v>12000704</v>
      </c>
      <c r="E153" t="s">
        <v>253</v>
      </c>
      <c r="F153" s="23">
        <f>SUMIFS('DATA 07-10-20'!$H$2:$H$1100,'DATA 07-10-20'!$D$2:$D$1100,IES!$D153,'DATA 07-10-20'!$F$2:$F$1100,IES!$F$1,'DATA 07-10-20'!$G$2:$G$1100,IES!F$2)</f>
        <v>23</v>
      </c>
      <c r="G153" s="23">
        <f>SUMIFS('DATA 07-10-20'!$H$2:$H$1100,'DATA 07-10-20'!$D$2:$D$1100,IES!$D153,'DATA 07-10-20'!$F$2:$F$1100,IES!$G$1,'DATA 07-10-20'!$G$2:$G$1100,IES!G$2)</f>
        <v>4</v>
      </c>
      <c r="H153" s="23">
        <f>SUMIFS('DATA 07-10-20'!$H$2:$H$1100,'DATA 07-10-20'!$D$2:$D$1100,IES!$D153,'DATA 07-10-20'!$F$2:$F$1100,IES!$G$1,'DATA 07-10-20'!$G$2:$G$1100,IES!H$2)</f>
        <v>0</v>
      </c>
      <c r="I153" s="23">
        <f>SUMIFS('DATA 07-10-20'!$H$2:$H$1100,'DATA 07-10-20'!$D$2:$D$1100,IES!$D153,'DATA 07-10-20'!$F$2:$F$1100,IES!$G$1,'DATA 07-10-20'!$G$2:$G$1100,IES!I$2)</f>
        <v>0</v>
      </c>
      <c r="J153" s="23">
        <f>SUMIFS('DATA 07-10-20'!$H$2:$H$1100,'DATA 07-10-20'!$D$2:$D$1100,IES!$D153,'DATA 07-10-20'!$F$2:$F$1100,IES!$J$1,'DATA 07-10-20'!$G$2:$G$1100,IES!J$2)</f>
        <v>12</v>
      </c>
      <c r="K153" s="23">
        <f>SUMIFS('DATA 07-10-20'!$H$2:$H$1100,'DATA 07-10-20'!$D$2:$D$1100,IES!$D153,'DATA 07-10-20'!$F$2:$F$1100,IES!$J$1,'DATA 07-10-20'!$G$2:$G$1100,IES!K$2)</f>
        <v>0</v>
      </c>
      <c r="L153" s="23">
        <f>SUMIFS('DATA 07-10-20'!$H$2:$H$1100,'DATA 07-10-20'!$D$2:$D$1100,IES!$D153,'DATA 07-10-20'!$F$2:$F$1100,IES!$L$1,'DATA 07-10-20'!$G$2:$G$1100,IES!L$2)</f>
        <v>1</v>
      </c>
      <c r="M153" s="23">
        <f>SUMIFS(ESPORTIUS!$L$2:$L$25,ESPORTIUS!$D$2:$D$25,IES!D153,ESPORTIUS!$J$2:$J$25,IES!$M$2)</f>
        <v>0</v>
      </c>
      <c r="N153" s="23">
        <f>SUMIFS(ESPORTIUS!$L$2:$L$25,ESPORTIUS!$D$2:$D$25,IES!D153,ESPORTIUS!$J$2:$J$25,IES!$N$2)</f>
        <v>0</v>
      </c>
      <c r="O153" s="20">
        <f t="shared" si="4"/>
        <v>40</v>
      </c>
      <c r="P153" s="27" t="str">
        <f t="shared" si="5"/>
        <v>A</v>
      </c>
    </row>
    <row r="154" spans="1:16" x14ac:dyDescent="0.3">
      <c r="A154" s="14">
        <v>2020</v>
      </c>
      <c r="B154" s="14" t="s">
        <v>800</v>
      </c>
      <c r="C154" t="s">
        <v>802</v>
      </c>
      <c r="D154" s="14">
        <v>12003328</v>
      </c>
      <c r="E154" t="s">
        <v>254</v>
      </c>
      <c r="F154" s="23">
        <f>SUMIFS('DATA 07-10-20'!$H$2:$H$1100,'DATA 07-10-20'!$D$2:$D$1100,IES!$D154,'DATA 07-10-20'!$F$2:$F$1100,IES!$F$1,'DATA 07-10-20'!$G$2:$G$1100,IES!F$2)</f>
        <v>23</v>
      </c>
      <c r="G154" s="23">
        <f>SUMIFS('DATA 07-10-20'!$H$2:$H$1100,'DATA 07-10-20'!$D$2:$D$1100,IES!$D154,'DATA 07-10-20'!$F$2:$F$1100,IES!$G$1,'DATA 07-10-20'!$G$2:$G$1100,IES!G$2)</f>
        <v>6</v>
      </c>
      <c r="H154" s="23">
        <f>SUMIFS('DATA 07-10-20'!$H$2:$H$1100,'DATA 07-10-20'!$D$2:$D$1100,IES!$D154,'DATA 07-10-20'!$F$2:$F$1100,IES!$G$1,'DATA 07-10-20'!$G$2:$G$1100,IES!H$2)</f>
        <v>0</v>
      </c>
      <c r="I154" s="23">
        <f>SUMIFS('DATA 07-10-20'!$H$2:$H$1100,'DATA 07-10-20'!$D$2:$D$1100,IES!$D154,'DATA 07-10-20'!$F$2:$F$1100,IES!$G$1,'DATA 07-10-20'!$G$2:$G$1100,IES!I$2)</f>
        <v>0</v>
      </c>
      <c r="J154" s="23">
        <f>SUMIFS('DATA 07-10-20'!$H$2:$H$1100,'DATA 07-10-20'!$D$2:$D$1100,IES!$D154,'DATA 07-10-20'!$F$2:$F$1100,IES!$J$1,'DATA 07-10-20'!$G$2:$G$1100,IES!J$2)</f>
        <v>17</v>
      </c>
      <c r="K154" s="23">
        <f>SUMIFS('DATA 07-10-20'!$H$2:$H$1100,'DATA 07-10-20'!$D$2:$D$1100,IES!$D154,'DATA 07-10-20'!$F$2:$F$1100,IES!$J$1,'DATA 07-10-20'!$G$2:$G$1100,IES!K$2)</f>
        <v>0</v>
      </c>
      <c r="L154" s="23">
        <f>SUMIFS('DATA 07-10-20'!$H$2:$H$1100,'DATA 07-10-20'!$D$2:$D$1100,IES!$D154,'DATA 07-10-20'!$F$2:$F$1100,IES!$L$1,'DATA 07-10-20'!$G$2:$G$1100,IES!L$2)</f>
        <v>0</v>
      </c>
      <c r="M154" s="23">
        <f>SUMIFS(ESPORTIUS!$L$2:$L$25,ESPORTIUS!$D$2:$D$25,IES!D154,ESPORTIUS!$J$2:$J$25,IES!$M$2)</f>
        <v>0</v>
      </c>
      <c r="N154" s="23">
        <f>SUMIFS(ESPORTIUS!$L$2:$L$25,ESPORTIUS!$D$2:$D$25,IES!D154,ESPORTIUS!$J$2:$J$25,IES!$N$2)</f>
        <v>0</v>
      </c>
      <c r="O154" s="20">
        <f t="shared" si="4"/>
        <v>46</v>
      </c>
      <c r="P154" s="27" t="str">
        <f t="shared" si="5"/>
        <v>A</v>
      </c>
    </row>
    <row r="155" spans="1:16" x14ac:dyDescent="0.3">
      <c r="A155" s="14">
        <v>2020</v>
      </c>
      <c r="B155" s="14" t="s">
        <v>800</v>
      </c>
      <c r="C155" t="s">
        <v>804</v>
      </c>
      <c r="D155" s="14">
        <v>12008296</v>
      </c>
      <c r="E155" t="s">
        <v>805</v>
      </c>
      <c r="F155" s="23">
        <f>SUMIFS('DATA 07-10-20'!$H$2:$H$1100,'DATA 07-10-20'!$D$2:$D$1100,IES!$D155,'DATA 07-10-20'!$F$2:$F$1100,IES!$F$1,'DATA 07-10-20'!$G$2:$G$1100,IES!F$2)</f>
        <v>7</v>
      </c>
      <c r="G155" s="23">
        <f>SUMIFS('DATA 07-10-20'!$H$2:$H$1100,'DATA 07-10-20'!$D$2:$D$1100,IES!$D155,'DATA 07-10-20'!$F$2:$F$1100,IES!$G$1,'DATA 07-10-20'!$G$2:$G$1100,IES!G$2)</f>
        <v>0</v>
      </c>
      <c r="H155" s="23">
        <f>SUMIFS('DATA 07-10-20'!$H$2:$H$1100,'DATA 07-10-20'!$D$2:$D$1100,IES!$D155,'DATA 07-10-20'!$F$2:$F$1100,IES!$G$1,'DATA 07-10-20'!$G$2:$G$1100,IES!H$2)</f>
        <v>0</v>
      </c>
      <c r="I155" s="23">
        <f>SUMIFS('DATA 07-10-20'!$H$2:$H$1100,'DATA 07-10-20'!$D$2:$D$1100,IES!$D155,'DATA 07-10-20'!$F$2:$F$1100,IES!$G$1,'DATA 07-10-20'!$G$2:$G$1100,IES!I$2)</f>
        <v>0</v>
      </c>
      <c r="J155" s="23">
        <f>SUMIFS('DATA 07-10-20'!$H$2:$H$1100,'DATA 07-10-20'!$D$2:$D$1100,IES!$D155,'DATA 07-10-20'!$F$2:$F$1100,IES!$J$1,'DATA 07-10-20'!$G$2:$G$1100,IES!J$2)</f>
        <v>0</v>
      </c>
      <c r="K155" s="23">
        <f>SUMIFS('DATA 07-10-20'!$H$2:$H$1100,'DATA 07-10-20'!$D$2:$D$1100,IES!$D155,'DATA 07-10-20'!$F$2:$F$1100,IES!$J$1,'DATA 07-10-20'!$G$2:$G$1100,IES!K$2)</f>
        <v>0</v>
      </c>
      <c r="L155" s="23">
        <f>SUMIFS('DATA 07-10-20'!$H$2:$H$1100,'DATA 07-10-20'!$D$2:$D$1100,IES!$D155,'DATA 07-10-20'!$F$2:$F$1100,IES!$L$1,'DATA 07-10-20'!$G$2:$G$1100,IES!L$2)</f>
        <v>0</v>
      </c>
      <c r="M155" s="23">
        <f>SUMIFS(ESPORTIUS!$L$2:$L$25,ESPORTIUS!$D$2:$D$25,IES!D155,ESPORTIUS!$J$2:$J$25,IES!$M$2)</f>
        <v>0</v>
      </c>
      <c r="N155" s="23">
        <f>SUMIFS(ESPORTIUS!$L$2:$L$25,ESPORTIUS!$D$2:$D$25,IES!D155,ESPORTIUS!$J$2:$J$25,IES!$N$2)</f>
        <v>0</v>
      </c>
      <c r="O155" s="20">
        <f t="shared" si="4"/>
        <v>7</v>
      </c>
      <c r="P155" s="27" t="str">
        <f t="shared" si="5"/>
        <v>C</v>
      </c>
    </row>
    <row r="156" spans="1:16" x14ac:dyDescent="0.3">
      <c r="A156" s="14">
        <v>2020</v>
      </c>
      <c r="B156" s="14" t="s">
        <v>800</v>
      </c>
      <c r="C156" t="s">
        <v>256</v>
      </c>
      <c r="D156" s="14">
        <v>12005519</v>
      </c>
      <c r="E156" t="s">
        <v>935</v>
      </c>
      <c r="F156" s="23">
        <f>SUMIFS('DATA 07-10-20'!$H$2:$H$1100,'DATA 07-10-20'!$D$2:$D$1100,IES!$D156,'DATA 07-10-20'!$F$2:$F$1100,IES!$F$1,'DATA 07-10-20'!$G$2:$G$1100,IES!F$2)</f>
        <v>8</v>
      </c>
      <c r="G156" s="23">
        <f>SUMIFS('DATA 07-10-20'!$H$2:$H$1100,'DATA 07-10-20'!$D$2:$D$1100,IES!$D156,'DATA 07-10-20'!$F$2:$F$1100,IES!$G$1,'DATA 07-10-20'!$G$2:$G$1100,IES!G$2)</f>
        <v>0</v>
      </c>
      <c r="H156" s="23">
        <f>SUMIFS('DATA 07-10-20'!$H$2:$H$1100,'DATA 07-10-20'!$D$2:$D$1100,IES!$D156,'DATA 07-10-20'!$F$2:$F$1100,IES!$G$1,'DATA 07-10-20'!$G$2:$G$1100,IES!H$2)</f>
        <v>0</v>
      </c>
      <c r="I156" s="23">
        <f>SUMIFS('DATA 07-10-20'!$H$2:$H$1100,'DATA 07-10-20'!$D$2:$D$1100,IES!$D156,'DATA 07-10-20'!$F$2:$F$1100,IES!$G$1,'DATA 07-10-20'!$G$2:$G$1100,IES!I$2)</f>
        <v>0</v>
      </c>
      <c r="J156" s="23">
        <f>SUMIFS('DATA 07-10-20'!$H$2:$H$1100,'DATA 07-10-20'!$D$2:$D$1100,IES!$D156,'DATA 07-10-20'!$F$2:$F$1100,IES!$J$1,'DATA 07-10-20'!$G$2:$G$1100,IES!J$2)</f>
        <v>0</v>
      </c>
      <c r="K156" s="23">
        <f>SUMIFS('DATA 07-10-20'!$H$2:$H$1100,'DATA 07-10-20'!$D$2:$D$1100,IES!$D156,'DATA 07-10-20'!$F$2:$F$1100,IES!$J$1,'DATA 07-10-20'!$G$2:$G$1100,IES!K$2)</f>
        <v>0</v>
      </c>
      <c r="L156" s="23">
        <f>SUMIFS('DATA 07-10-20'!$H$2:$H$1100,'DATA 07-10-20'!$D$2:$D$1100,IES!$D156,'DATA 07-10-20'!$F$2:$F$1100,IES!$L$1,'DATA 07-10-20'!$G$2:$G$1100,IES!L$2)</f>
        <v>0</v>
      </c>
      <c r="M156" s="23">
        <f>SUMIFS(ESPORTIUS!$L$2:$L$25,ESPORTIUS!$D$2:$D$25,IES!D156,ESPORTIUS!$J$2:$J$25,IES!$M$2)</f>
        <v>0</v>
      </c>
      <c r="N156" s="23">
        <f>SUMIFS(ESPORTIUS!$L$2:$L$25,ESPORTIUS!$D$2:$D$25,IES!D156,ESPORTIUS!$J$2:$J$25,IES!$N$2)</f>
        <v>0</v>
      </c>
      <c r="O156" s="20">
        <f t="shared" si="4"/>
        <v>8</v>
      </c>
      <c r="P156" s="27" t="str">
        <f t="shared" si="5"/>
        <v>C</v>
      </c>
    </row>
    <row r="157" spans="1:16" x14ac:dyDescent="0.3">
      <c r="A157" s="14">
        <v>2020</v>
      </c>
      <c r="B157" s="14" t="s">
        <v>800</v>
      </c>
      <c r="C157" t="s">
        <v>257</v>
      </c>
      <c r="D157" s="14">
        <v>12001228</v>
      </c>
      <c r="E157" t="s">
        <v>258</v>
      </c>
      <c r="F157" s="23">
        <f>SUMIFS('DATA 07-10-20'!$H$2:$H$1100,'DATA 07-10-20'!$D$2:$D$1100,IES!$D157,'DATA 07-10-20'!$F$2:$F$1100,IES!$F$1,'DATA 07-10-20'!$G$2:$G$1100,IES!F$2)</f>
        <v>25</v>
      </c>
      <c r="G157" s="23">
        <f>SUMIFS('DATA 07-10-20'!$H$2:$H$1100,'DATA 07-10-20'!$D$2:$D$1100,IES!$D157,'DATA 07-10-20'!$F$2:$F$1100,IES!$G$1,'DATA 07-10-20'!$G$2:$G$1100,IES!G$2)</f>
        <v>12</v>
      </c>
      <c r="H157" s="23">
        <f>SUMIFS('DATA 07-10-20'!$H$2:$H$1100,'DATA 07-10-20'!$D$2:$D$1100,IES!$D157,'DATA 07-10-20'!$F$2:$F$1100,IES!$G$1,'DATA 07-10-20'!$G$2:$G$1100,IES!H$2)</f>
        <v>4</v>
      </c>
      <c r="I157" s="23">
        <f>SUMIFS('DATA 07-10-20'!$H$2:$H$1100,'DATA 07-10-20'!$D$2:$D$1100,IES!$D157,'DATA 07-10-20'!$F$2:$F$1100,IES!$G$1,'DATA 07-10-20'!$G$2:$G$1100,IES!I$2)</f>
        <v>0.8</v>
      </c>
      <c r="J157" s="23">
        <f>SUMIFS('DATA 07-10-20'!$H$2:$H$1100,'DATA 07-10-20'!$D$2:$D$1100,IES!$D157,'DATA 07-10-20'!$F$2:$F$1100,IES!$J$1,'DATA 07-10-20'!$G$2:$G$1100,IES!J$2)</f>
        <v>15</v>
      </c>
      <c r="K157" s="23">
        <f>SUMIFS('DATA 07-10-20'!$H$2:$H$1100,'DATA 07-10-20'!$D$2:$D$1100,IES!$D157,'DATA 07-10-20'!$F$2:$F$1100,IES!$J$1,'DATA 07-10-20'!$G$2:$G$1100,IES!K$2)</f>
        <v>0</v>
      </c>
      <c r="L157" s="23">
        <f>SUMIFS('DATA 07-10-20'!$H$2:$H$1100,'DATA 07-10-20'!$D$2:$D$1100,IES!$D157,'DATA 07-10-20'!$F$2:$F$1100,IES!$L$1,'DATA 07-10-20'!$G$2:$G$1100,IES!L$2)</f>
        <v>0</v>
      </c>
      <c r="M157" s="23">
        <f>SUMIFS(ESPORTIUS!$L$2:$L$25,ESPORTIUS!$D$2:$D$25,IES!D157,ESPORTIUS!$J$2:$J$25,IES!$M$2)</f>
        <v>0</v>
      </c>
      <c r="N157" s="23">
        <f>SUMIFS(ESPORTIUS!$L$2:$L$25,ESPORTIUS!$D$2:$D$25,IES!D157,ESPORTIUS!$J$2:$J$25,IES!$N$2)</f>
        <v>0</v>
      </c>
      <c r="O157" s="20">
        <f t="shared" si="4"/>
        <v>56</v>
      </c>
      <c r="P157" s="27" t="str">
        <f t="shared" si="5"/>
        <v>A</v>
      </c>
    </row>
    <row r="158" spans="1:16" x14ac:dyDescent="0.3">
      <c r="A158" s="14">
        <v>2020</v>
      </c>
      <c r="B158" s="14" t="s">
        <v>800</v>
      </c>
      <c r="C158" t="s">
        <v>257</v>
      </c>
      <c r="D158" s="14">
        <v>12001231</v>
      </c>
      <c r="E158" t="s">
        <v>259</v>
      </c>
      <c r="F158" s="23">
        <f>SUMIFS('DATA 07-10-20'!$H$2:$H$1100,'DATA 07-10-20'!$D$2:$D$1100,IES!$D158,'DATA 07-10-20'!$F$2:$F$1100,IES!$F$1,'DATA 07-10-20'!$G$2:$G$1100,IES!F$2)</f>
        <v>18</v>
      </c>
      <c r="G158" s="23">
        <f>SUMIFS('DATA 07-10-20'!$H$2:$H$1100,'DATA 07-10-20'!$D$2:$D$1100,IES!$D158,'DATA 07-10-20'!$F$2:$F$1100,IES!$G$1,'DATA 07-10-20'!$G$2:$G$1100,IES!G$2)</f>
        <v>7</v>
      </c>
      <c r="H158" s="23">
        <f>SUMIFS('DATA 07-10-20'!$H$2:$H$1100,'DATA 07-10-20'!$D$2:$D$1100,IES!$D158,'DATA 07-10-20'!$F$2:$F$1100,IES!$G$1,'DATA 07-10-20'!$G$2:$G$1100,IES!H$2)</f>
        <v>0</v>
      </c>
      <c r="I158" s="23">
        <f>SUMIFS('DATA 07-10-20'!$H$2:$H$1100,'DATA 07-10-20'!$D$2:$D$1100,IES!$D158,'DATA 07-10-20'!$F$2:$F$1100,IES!$G$1,'DATA 07-10-20'!$G$2:$G$1100,IES!I$2)</f>
        <v>0</v>
      </c>
      <c r="J158" s="23">
        <f>SUMIFS('DATA 07-10-20'!$H$2:$H$1100,'DATA 07-10-20'!$D$2:$D$1100,IES!$D158,'DATA 07-10-20'!$F$2:$F$1100,IES!$J$1,'DATA 07-10-20'!$G$2:$G$1100,IES!J$2)</f>
        <v>2</v>
      </c>
      <c r="K158" s="23">
        <f>SUMIFS('DATA 07-10-20'!$H$2:$H$1100,'DATA 07-10-20'!$D$2:$D$1100,IES!$D158,'DATA 07-10-20'!$F$2:$F$1100,IES!$J$1,'DATA 07-10-20'!$G$2:$G$1100,IES!K$2)</f>
        <v>0</v>
      </c>
      <c r="L158" s="23">
        <f>SUMIFS('DATA 07-10-20'!$H$2:$H$1100,'DATA 07-10-20'!$D$2:$D$1100,IES!$D158,'DATA 07-10-20'!$F$2:$F$1100,IES!$L$1,'DATA 07-10-20'!$G$2:$G$1100,IES!L$2)</f>
        <v>0</v>
      </c>
      <c r="M158" s="23">
        <f>SUMIFS(ESPORTIUS!$L$2:$L$25,ESPORTIUS!$D$2:$D$25,IES!D158,ESPORTIUS!$J$2:$J$25,IES!$M$2)</f>
        <v>0</v>
      </c>
      <c r="N158" s="23">
        <f>SUMIFS(ESPORTIUS!$L$2:$L$25,ESPORTIUS!$D$2:$D$25,IES!D158,ESPORTIUS!$J$2:$J$25,IES!$N$2)</f>
        <v>0</v>
      </c>
      <c r="O158" s="20">
        <f t="shared" si="4"/>
        <v>27</v>
      </c>
      <c r="P158" s="27" t="str">
        <f t="shared" si="5"/>
        <v>A</v>
      </c>
    </row>
    <row r="159" spans="1:16" x14ac:dyDescent="0.3">
      <c r="A159" s="14">
        <v>2020</v>
      </c>
      <c r="B159" s="14" t="s">
        <v>800</v>
      </c>
      <c r="C159" t="s">
        <v>257</v>
      </c>
      <c r="D159" s="14">
        <v>12001241</v>
      </c>
      <c r="E159" t="s">
        <v>273</v>
      </c>
      <c r="F159" s="23">
        <f>SUMIFS('DATA 07-10-20'!$H$2:$H$1100,'DATA 07-10-20'!$D$2:$D$1100,IES!$D159,'DATA 07-10-20'!$F$2:$F$1100,IES!$F$1,'DATA 07-10-20'!$G$2:$G$1100,IES!F$2)</f>
        <v>0</v>
      </c>
      <c r="G159" s="23">
        <f>SUMIFS('DATA 07-10-20'!$H$2:$H$1100,'DATA 07-10-20'!$D$2:$D$1100,IES!$D159,'DATA 07-10-20'!$F$2:$F$1100,IES!$G$1,'DATA 07-10-20'!$G$2:$G$1100,IES!G$2)</f>
        <v>0</v>
      </c>
      <c r="H159" s="23">
        <f>SUMIFS('DATA 07-10-20'!$H$2:$H$1100,'DATA 07-10-20'!$D$2:$D$1100,IES!$D159,'DATA 07-10-20'!$F$2:$F$1100,IES!$G$1,'DATA 07-10-20'!$G$2:$G$1100,IES!H$2)</f>
        <v>0</v>
      </c>
      <c r="I159" s="23">
        <f>SUMIFS('DATA 07-10-20'!$H$2:$H$1100,'DATA 07-10-20'!$D$2:$D$1100,IES!$D159,'DATA 07-10-20'!$F$2:$F$1100,IES!$G$1,'DATA 07-10-20'!$G$2:$G$1100,IES!I$2)</f>
        <v>0</v>
      </c>
      <c r="J159" s="23">
        <f>SUMIFS('DATA 07-10-20'!$H$2:$H$1100,'DATA 07-10-20'!$D$2:$D$1100,IES!$D159,'DATA 07-10-20'!$F$2:$F$1100,IES!$J$1,'DATA 07-10-20'!$G$2:$G$1100,IES!J$2)</f>
        <v>20</v>
      </c>
      <c r="K159" s="23">
        <f>SUMIFS('DATA 07-10-20'!$H$2:$H$1100,'DATA 07-10-20'!$D$2:$D$1100,IES!$D159,'DATA 07-10-20'!$F$2:$F$1100,IES!$J$1,'DATA 07-10-20'!$G$2:$G$1100,IES!K$2)</f>
        <v>0</v>
      </c>
      <c r="L159" s="23">
        <f>SUMIFS('DATA 07-10-20'!$H$2:$H$1100,'DATA 07-10-20'!$D$2:$D$1100,IES!$D159,'DATA 07-10-20'!$F$2:$F$1100,IES!$L$1,'DATA 07-10-20'!$G$2:$G$1100,IES!L$2)</f>
        <v>1</v>
      </c>
      <c r="M159" s="23">
        <f>SUMIFS(ESPORTIUS!$L$2:$L$25,ESPORTIUS!$D$2:$D$25,IES!D159,ESPORTIUS!$J$2:$J$25,IES!$M$2)</f>
        <v>0</v>
      </c>
      <c r="N159" s="23">
        <f>SUMIFS(ESPORTIUS!$L$2:$L$25,ESPORTIUS!$D$2:$D$25,IES!D159,ESPORTIUS!$J$2:$J$25,IES!$N$2)</f>
        <v>0</v>
      </c>
      <c r="O159" s="20">
        <f t="shared" si="4"/>
        <v>21</v>
      </c>
      <c r="P159" s="27" t="str">
        <f t="shared" si="5"/>
        <v>B</v>
      </c>
    </row>
    <row r="160" spans="1:16" x14ac:dyDescent="0.3">
      <c r="A160" s="14">
        <v>2020</v>
      </c>
      <c r="B160" s="14" t="s">
        <v>800</v>
      </c>
      <c r="C160" t="s">
        <v>257</v>
      </c>
      <c r="D160" s="14">
        <v>12001307</v>
      </c>
      <c r="E160" t="s">
        <v>260</v>
      </c>
      <c r="F160" s="23">
        <f>SUMIFS('DATA 07-10-20'!$H$2:$H$1100,'DATA 07-10-20'!$D$2:$D$1100,IES!$D160,'DATA 07-10-20'!$F$2:$F$1100,IES!$F$1,'DATA 07-10-20'!$G$2:$G$1100,IES!F$2)</f>
        <v>20</v>
      </c>
      <c r="G160" s="23">
        <f>SUMIFS('DATA 07-10-20'!$H$2:$H$1100,'DATA 07-10-20'!$D$2:$D$1100,IES!$D160,'DATA 07-10-20'!$F$2:$F$1100,IES!$G$1,'DATA 07-10-20'!$G$2:$G$1100,IES!G$2)</f>
        <v>6</v>
      </c>
      <c r="H160" s="23">
        <f>SUMIFS('DATA 07-10-20'!$H$2:$H$1100,'DATA 07-10-20'!$D$2:$D$1100,IES!$D160,'DATA 07-10-20'!$F$2:$F$1100,IES!$G$1,'DATA 07-10-20'!$G$2:$G$1100,IES!H$2)</f>
        <v>0</v>
      </c>
      <c r="I160" s="23">
        <f>SUMIFS('DATA 07-10-20'!$H$2:$H$1100,'DATA 07-10-20'!$D$2:$D$1100,IES!$D160,'DATA 07-10-20'!$F$2:$F$1100,IES!$G$1,'DATA 07-10-20'!$G$2:$G$1100,IES!I$2)</f>
        <v>0</v>
      </c>
      <c r="J160" s="23">
        <f>SUMIFS('DATA 07-10-20'!$H$2:$H$1100,'DATA 07-10-20'!$D$2:$D$1100,IES!$D160,'DATA 07-10-20'!$F$2:$F$1100,IES!$J$1,'DATA 07-10-20'!$G$2:$G$1100,IES!J$2)</f>
        <v>38</v>
      </c>
      <c r="K160" s="23">
        <f>SUMIFS('DATA 07-10-20'!$H$2:$H$1100,'DATA 07-10-20'!$D$2:$D$1100,IES!$D160,'DATA 07-10-20'!$F$2:$F$1100,IES!$J$1,'DATA 07-10-20'!$G$2:$G$1100,IES!K$2)</f>
        <v>3</v>
      </c>
      <c r="L160" s="23">
        <f>SUMIFS('DATA 07-10-20'!$H$2:$H$1100,'DATA 07-10-20'!$D$2:$D$1100,IES!$D160,'DATA 07-10-20'!$F$2:$F$1100,IES!$L$1,'DATA 07-10-20'!$G$2:$G$1100,IES!L$2)</f>
        <v>0</v>
      </c>
      <c r="M160" s="23">
        <f>SUMIFS(ESPORTIUS!$L$2:$L$25,ESPORTIUS!$D$2:$D$25,IES!D160,ESPORTIUS!$J$2:$J$25,IES!$M$2)</f>
        <v>0</v>
      </c>
      <c r="N160" s="23">
        <f>SUMIFS(ESPORTIUS!$L$2:$L$25,ESPORTIUS!$D$2:$D$25,IES!D160,ESPORTIUS!$J$2:$J$25,IES!$N$2)</f>
        <v>0</v>
      </c>
      <c r="O160" s="20">
        <f t="shared" si="4"/>
        <v>67</v>
      </c>
      <c r="P160" s="27" t="str">
        <f t="shared" si="5"/>
        <v>A</v>
      </c>
    </row>
    <row r="161" spans="1:16" x14ac:dyDescent="0.3">
      <c r="A161" s="14">
        <v>2020</v>
      </c>
      <c r="B161" s="14" t="s">
        <v>800</v>
      </c>
      <c r="C161" t="s">
        <v>257</v>
      </c>
      <c r="D161" s="14">
        <v>12003523</v>
      </c>
      <c r="E161" t="s">
        <v>261</v>
      </c>
      <c r="F161" s="23">
        <f>SUMIFS('DATA 07-10-20'!$H$2:$H$1100,'DATA 07-10-20'!$D$2:$D$1100,IES!$D161,'DATA 07-10-20'!$F$2:$F$1100,IES!$F$1,'DATA 07-10-20'!$G$2:$G$1100,IES!F$2)</f>
        <v>15</v>
      </c>
      <c r="G161" s="23">
        <f>SUMIFS('DATA 07-10-20'!$H$2:$H$1100,'DATA 07-10-20'!$D$2:$D$1100,IES!$D161,'DATA 07-10-20'!$F$2:$F$1100,IES!$G$1,'DATA 07-10-20'!$G$2:$G$1100,IES!G$2)</f>
        <v>6</v>
      </c>
      <c r="H161" s="23">
        <f>SUMIFS('DATA 07-10-20'!$H$2:$H$1100,'DATA 07-10-20'!$D$2:$D$1100,IES!$D161,'DATA 07-10-20'!$F$2:$F$1100,IES!$G$1,'DATA 07-10-20'!$G$2:$G$1100,IES!H$2)</f>
        <v>0</v>
      </c>
      <c r="I161" s="23">
        <f>SUMIFS('DATA 07-10-20'!$H$2:$H$1100,'DATA 07-10-20'!$D$2:$D$1100,IES!$D161,'DATA 07-10-20'!$F$2:$F$1100,IES!$G$1,'DATA 07-10-20'!$G$2:$G$1100,IES!I$2)</f>
        <v>0</v>
      </c>
      <c r="J161" s="23">
        <f>SUMIFS('DATA 07-10-20'!$H$2:$H$1100,'DATA 07-10-20'!$D$2:$D$1100,IES!$D161,'DATA 07-10-20'!$F$2:$F$1100,IES!$J$1,'DATA 07-10-20'!$G$2:$G$1100,IES!J$2)</f>
        <v>0</v>
      </c>
      <c r="K161" s="23">
        <f>SUMIFS('DATA 07-10-20'!$H$2:$H$1100,'DATA 07-10-20'!$D$2:$D$1100,IES!$D161,'DATA 07-10-20'!$F$2:$F$1100,IES!$J$1,'DATA 07-10-20'!$G$2:$G$1100,IES!K$2)</f>
        <v>0</v>
      </c>
      <c r="L161" s="23">
        <f>SUMIFS('DATA 07-10-20'!$H$2:$H$1100,'DATA 07-10-20'!$D$2:$D$1100,IES!$D161,'DATA 07-10-20'!$F$2:$F$1100,IES!$L$1,'DATA 07-10-20'!$G$2:$G$1100,IES!L$2)</f>
        <v>0</v>
      </c>
      <c r="M161" s="23">
        <f>SUMIFS(ESPORTIUS!$L$2:$L$25,ESPORTIUS!$D$2:$D$25,IES!D161,ESPORTIUS!$J$2:$J$25,IES!$M$2)</f>
        <v>0</v>
      </c>
      <c r="N161" s="23">
        <f>SUMIFS(ESPORTIUS!$L$2:$L$25,ESPORTIUS!$D$2:$D$25,IES!D161,ESPORTIUS!$J$2:$J$25,IES!$N$2)</f>
        <v>0</v>
      </c>
      <c r="O161" s="20">
        <f t="shared" si="4"/>
        <v>21</v>
      </c>
      <c r="P161" s="27" t="str">
        <f t="shared" si="5"/>
        <v>B</v>
      </c>
    </row>
    <row r="162" spans="1:16" x14ac:dyDescent="0.3">
      <c r="A162" s="14">
        <v>2020</v>
      </c>
      <c r="B162" s="14" t="s">
        <v>800</v>
      </c>
      <c r="C162" t="s">
        <v>257</v>
      </c>
      <c r="D162" s="14">
        <v>12003997</v>
      </c>
      <c r="E162" t="s">
        <v>274</v>
      </c>
      <c r="F162" s="23">
        <f>SUMIFS('DATA 07-10-20'!$H$2:$H$1100,'DATA 07-10-20'!$D$2:$D$1100,IES!$D162,'DATA 07-10-20'!$F$2:$F$1100,IES!$F$1,'DATA 07-10-20'!$G$2:$G$1100,IES!F$2)</f>
        <v>17</v>
      </c>
      <c r="G162" s="23">
        <f>SUMIFS('DATA 07-10-20'!$H$2:$H$1100,'DATA 07-10-20'!$D$2:$D$1100,IES!$D162,'DATA 07-10-20'!$F$2:$F$1100,IES!$G$1,'DATA 07-10-20'!$G$2:$G$1100,IES!G$2)</f>
        <v>4</v>
      </c>
      <c r="H162" s="23">
        <f>SUMIFS('DATA 07-10-20'!$H$2:$H$1100,'DATA 07-10-20'!$D$2:$D$1100,IES!$D162,'DATA 07-10-20'!$F$2:$F$1100,IES!$G$1,'DATA 07-10-20'!$G$2:$G$1100,IES!H$2)</f>
        <v>0</v>
      </c>
      <c r="I162" s="23">
        <f>SUMIFS('DATA 07-10-20'!$H$2:$H$1100,'DATA 07-10-20'!$D$2:$D$1100,IES!$D162,'DATA 07-10-20'!$F$2:$F$1100,IES!$G$1,'DATA 07-10-20'!$G$2:$G$1100,IES!I$2)</f>
        <v>0</v>
      </c>
      <c r="J162" s="23">
        <f>SUMIFS('DATA 07-10-20'!$H$2:$H$1100,'DATA 07-10-20'!$D$2:$D$1100,IES!$D162,'DATA 07-10-20'!$F$2:$F$1100,IES!$J$1,'DATA 07-10-20'!$G$2:$G$1100,IES!J$2)</f>
        <v>2</v>
      </c>
      <c r="K162" s="23">
        <f>SUMIFS('DATA 07-10-20'!$H$2:$H$1100,'DATA 07-10-20'!$D$2:$D$1100,IES!$D162,'DATA 07-10-20'!$F$2:$F$1100,IES!$J$1,'DATA 07-10-20'!$G$2:$G$1100,IES!K$2)</f>
        <v>0</v>
      </c>
      <c r="L162" s="23">
        <f>SUMIFS('DATA 07-10-20'!$H$2:$H$1100,'DATA 07-10-20'!$D$2:$D$1100,IES!$D162,'DATA 07-10-20'!$F$2:$F$1100,IES!$L$1,'DATA 07-10-20'!$G$2:$G$1100,IES!L$2)</f>
        <v>0</v>
      </c>
      <c r="M162" s="23">
        <f>SUMIFS(ESPORTIUS!$L$2:$L$25,ESPORTIUS!$D$2:$D$25,IES!D162,ESPORTIUS!$J$2:$J$25,IES!$M$2)</f>
        <v>0</v>
      </c>
      <c r="N162" s="23">
        <f>SUMIFS(ESPORTIUS!$L$2:$L$25,ESPORTIUS!$D$2:$D$25,IES!D162,ESPORTIUS!$J$2:$J$25,IES!$N$2)</f>
        <v>0</v>
      </c>
      <c r="O162" s="20">
        <f t="shared" si="4"/>
        <v>23</v>
      </c>
      <c r="P162" s="27" t="str">
        <f t="shared" si="5"/>
        <v>B</v>
      </c>
    </row>
    <row r="163" spans="1:16" x14ac:dyDescent="0.3">
      <c r="A163" s="14">
        <v>2020</v>
      </c>
      <c r="B163" s="14" t="s">
        <v>800</v>
      </c>
      <c r="C163" t="s">
        <v>257</v>
      </c>
      <c r="D163" s="14">
        <v>12004205</v>
      </c>
      <c r="E163" t="s">
        <v>263</v>
      </c>
      <c r="F163" s="23">
        <f>SUMIFS('DATA 07-10-20'!$H$2:$H$1100,'DATA 07-10-20'!$D$2:$D$1100,IES!$D163,'DATA 07-10-20'!$F$2:$F$1100,IES!$F$1,'DATA 07-10-20'!$G$2:$G$1100,IES!F$2)</f>
        <v>21</v>
      </c>
      <c r="G163" s="23">
        <f>SUMIFS('DATA 07-10-20'!$H$2:$H$1100,'DATA 07-10-20'!$D$2:$D$1100,IES!$D163,'DATA 07-10-20'!$F$2:$F$1100,IES!$G$1,'DATA 07-10-20'!$G$2:$G$1100,IES!G$2)</f>
        <v>4</v>
      </c>
      <c r="H163" s="23">
        <f>SUMIFS('DATA 07-10-20'!$H$2:$H$1100,'DATA 07-10-20'!$D$2:$D$1100,IES!$D163,'DATA 07-10-20'!$F$2:$F$1100,IES!$G$1,'DATA 07-10-20'!$G$2:$G$1100,IES!H$2)</f>
        <v>0</v>
      </c>
      <c r="I163" s="23">
        <f>SUMIFS('DATA 07-10-20'!$H$2:$H$1100,'DATA 07-10-20'!$D$2:$D$1100,IES!$D163,'DATA 07-10-20'!$F$2:$F$1100,IES!$G$1,'DATA 07-10-20'!$G$2:$G$1100,IES!I$2)</f>
        <v>0</v>
      </c>
      <c r="J163" s="23">
        <f>SUMIFS('DATA 07-10-20'!$H$2:$H$1100,'DATA 07-10-20'!$D$2:$D$1100,IES!$D163,'DATA 07-10-20'!$F$2:$F$1100,IES!$J$1,'DATA 07-10-20'!$G$2:$G$1100,IES!J$2)</f>
        <v>8</v>
      </c>
      <c r="K163" s="23">
        <f>SUMIFS('DATA 07-10-20'!$H$2:$H$1100,'DATA 07-10-20'!$D$2:$D$1100,IES!$D163,'DATA 07-10-20'!$F$2:$F$1100,IES!$J$1,'DATA 07-10-20'!$G$2:$G$1100,IES!K$2)</f>
        <v>0</v>
      </c>
      <c r="L163" s="23">
        <f>SUMIFS('DATA 07-10-20'!$H$2:$H$1100,'DATA 07-10-20'!$D$2:$D$1100,IES!$D163,'DATA 07-10-20'!$F$2:$F$1100,IES!$L$1,'DATA 07-10-20'!$G$2:$G$1100,IES!L$2)</f>
        <v>0</v>
      </c>
      <c r="M163" s="23">
        <f>SUMIFS(ESPORTIUS!$L$2:$L$25,ESPORTIUS!$D$2:$D$25,IES!D163,ESPORTIUS!$J$2:$J$25,IES!$M$2)</f>
        <v>0</v>
      </c>
      <c r="N163" s="23">
        <f>SUMIFS(ESPORTIUS!$L$2:$L$25,ESPORTIUS!$D$2:$D$25,IES!D163,ESPORTIUS!$J$2:$J$25,IES!$N$2)</f>
        <v>0</v>
      </c>
      <c r="O163" s="20">
        <f t="shared" si="4"/>
        <v>33</v>
      </c>
      <c r="P163" s="27" t="str">
        <f t="shared" si="5"/>
        <v>A</v>
      </c>
    </row>
    <row r="164" spans="1:16" x14ac:dyDescent="0.3">
      <c r="A164" s="14">
        <v>2020</v>
      </c>
      <c r="B164" s="14" t="s">
        <v>800</v>
      </c>
      <c r="C164" t="s">
        <v>257</v>
      </c>
      <c r="D164" s="14">
        <v>12004217</v>
      </c>
      <c r="E164" t="s">
        <v>264</v>
      </c>
      <c r="F164" s="23">
        <f>SUMIFS('DATA 07-10-20'!$H$2:$H$1100,'DATA 07-10-20'!$D$2:$D$1100,IES!$D164,'DATA 07-10-20'!$F$2:$F$1100,IES!$F$1,'DATA 07-10-20'!$G$2:$G$1100,IES!F$2)</f>
        <v>16</v>
      </c>
      <c r="G164" s="23">
        <f>SUMIFS('DATA 07-10-20'!$H$2:$H$1100,'DATA 07-10-20'!$D$2:$D$1100,IES!$D164,'DATA 07-10-20'!$F$2:$F$1100,IES!$G$1,'DATA 07-10-20'!$G$2:$G$1100,IES!G$2)</f>
        <v>4</v>
      </c>
      <c r="H164" s="23">
        <f>SUMIFS('DATA 07-10-20'!$H$2:$H$1100,'DATA 07-10-20'!$D$2:$D$1100,IES!$D164,'DATA 07-10-20'!$F$2:$F$1100,IES!$G$1,'DATA 07-10-20'!$G$2:$G$1100,IES!H$2)</f>
        <v>0</v>
      </c>
      <c r="I164" s="23">
        <f>SUMIFS('DATA 07-10-20'!$H$2:$H$1100,'DATA 07-10-20'!$D$2:$D$1100,IES!$D164,'DATA 07-10-20'!$F$2:$F$1100,IES!$G$1,'DATA 07-10-20'!$G$2:$G$1100,IES!I$2)</f>
        <v>0</v>
      </c>
      <c r="J164" s="23">
        <f>SUMIFS('DATA 07-10-20'!$H$2:$H$1100,'DATA 07-10-20'!$D$2:$D$1100,IES!$D164,'DATA 07-10-20'!$F$2:$F$1100,IES!$J$1,'DATA 07-10-20'!$G$2:$G$1100,IES!J$2)</f>
        <v>37</v>
      </c>
      <c r="K164" s="23">
        <f>SUMIFS('DATA 07-10-20'!$H$2:$H$1100,'DATA 07-10-20'!$D$2:$D$1100,IES!$D164,'DATA 07-10-20'!$F$2:$F$1100,IES!$J$1,'DATA 07-10-20'!$G$2:$G$1100,IES!K$2)</f>
        <v>0</v>
      </c>
      <c r="L164" s="23">
        <f>SUMIFS('DATA 07-10-20'!$H$2:$H$1100,'DATA 07-10-20'!$D$2:$D$1100,IES!$D164,'DATA 07-10-20'!$F$2:$F$1100,IES!$L$1,'DATA 07-10-20'!$G$2:$G$1100,IES!L$2)</f>
        <v>0</v>
      </c>
      <c r="M164" s="23">
        <f>SUMIFS(ESPORTIUS!$L$2:$L$25,ESPORTIUS!$D$2:$D$25,IES!D164,ESPORTIUS!$J$2:$J$25,IES!$M$2)</f>
        <v>0</v>
      </c>
      <c r="N164" s="23">
        <f>SUMIFS(ESPORTIUS!$L$2:$L$25,ESPORTIUS!$D$2:$D$25,IES!D164,ESPORTIUS!$J$2:$J$25,IES!$N$2)</f>
        <v>0</v>
      </c>
      <c r="O164" s="20">
        <f t="shared" si="4"/>
        <v>57</v>
      </c>
      <c r="P164" s="27" t="str">
        <f t="shared" si="5"/>
        <v>A</v>
      </c>
    </row>
    <row r="165" spans="1:16" x14ac:dyDescent="0.3">
      <c r="A165" s="14">
        <v>2020</v>
      </c>
      <c r="B165" s="14" t="s">
        <v>800</v>
      </c>
      <c r="C165" t="s">
        <v>257</v>
      </c>
      <c r="D165" s="14">
        <v>12005261</v>
      </c>
      <c r="E165" t="s">
        <v>265</v>
      </c>
      <c r="F165" s="23">
        <f>SUMIFS('DATA 07-10-20'!$H$2:$H$1100,'DATA 07-10-20'!$D$2:$D$1100,IES!$D165,'DATA 07-10-20'!$F$2:$F$1100,IES!$F$1,'DATA 07-10-20'!$G$2:$G$1100,IES!F$2)</f>
        <v>13</v>
      </c>
      <c r="G165" s="23">
        <f>SUMIFS('DATA 07-10-20'!$H$2:$H$1100,'DATA 07-10-20'!$D$2:$D$1100,IES!$D165,'DATA 07-10-20'!$F$2:$F$1100,IES!$G$1,'DATA 07-10-20'!$G$2:$G$1100,IES!G$2)</f>
        <v>4</v>
      </c>
      <c r="H165" s="23">
        <f>SUMIFS('DATA 07-10-20'!$H$2:$H$1100,'DATA 07-10-20'!$D$2:$D$1100,IES!$D165,'DATA 07-10-20'!$F$2:$F$1100,IES!$G$1,'DATA 07-10-20'!$G$2:$G$1100,IES!H$2)</f>
        <v>0</v>
      </c>
      <c r="I165" s="23">
        <f>SUMIFS('DATA 07-10-20'!$H$2:$H$1100,'DATA 07-10-20'!$D$2:$D$1100,IES!$D165,'DATA 07-10-20'!$F$2:$F$1100,IES!$G$1,'DATA 07-10-20'!$G$2:$G$1100,IES!I$2)</f>
        <v>0</v>
      </c>
      <c r="J165" s="23">
        <f>SUMIFS('DATA 07-10-20'!$H$2:$H$1100,'DATA 07-10-20'!$D$2:$D$1100,IES!$D165,'DATA 07-10-20'!$F$2:$F$1100,IES!$J$1,'DATA 07-10-20'!$G$2:$G$1100,IES!J$2)</f>
        <v>26</v>
      </c>
      <c r="K165" s="23">
        <f>SUMIFS('DATA 07-10-20'!$H$2:$H$1100,'DATA 07-10-20'!$D$2:$D$1100,IES!$D165,'DATA 07-10-20'!$F$2:$F$1100,IES!$J$1,'DATA 07-10-20'!$G$2:$G$1100,IES!K$2)</f>
        <v>2</v>
      </c>
      <c r="L165" s="23">
        <f>SUMIFS('DATA 07-10-20'!$H$2:$H$1100,'DATA 07-10-20'!$D$2:$D$1100,IES!$D165,'DATA 07-10-20'!$F$2:$F$1100,IES!$L$1,'DATA 07-10-20'!$G$2:$G$1100,IES!L$2)</f>
        <v>0</v>
      </c>
      <c r="M165" s="23">
        <f>SUMIFS(ESPORTIUS!$L$2:$L$25,ESPORTIUS!$D$2:$D$25,IES!D165,ESPORTIUS!$J$2:$J$25,IES!$M$2)</f>
        <v>0</v>
      </c>
      <c r="N165" s="23">
        <f>SUMIFS(ESPORTIUS!$L$2:$L$25,ESPORTIUS!$D$2:$D$25,IES!D165,ESPORTIUS!$J$2:$J$25,IES!$N$2)</f>
        <v>0</v>
      </c>
      <c r="O165" s="20">
        <f t="shared" si="4"/>
        <v>45</v>
      </c>
      <c r="P165" s="27" t="str">
        <f t="shared" si="5"/>
        <v>A</v>
      </c>
    </row>
    <row r="166" spans="1:16" x14ac:dyDescent="0.3">
      <c r="A166" s="14">
        <v>2020</v>
      </c>
      <c r="B166" s="14" t="s">
        <v>800</v>
      </c>
      <c r="C166" t="s">
        <v>257</v>
      </c>
      <c r="D166" s="14">
        <v>12005374</v>
      </c>
      <c r="E166" t="s">
        <v>266</v>
      </c>
      <c r="F166" s="23">
        <f>SUMIFS('DATA 07-10-20'!$H$2:$H$1100,'DATA 07-10-20'!$D$2:$D$1100,IES!$D166,'DATA 07-10-20'!$F$2:$F$1100,IES!$F$1,'DATA 07-10-20'!$G$2:$G$1100,IES!F$2)</f>
        <v>22</v>
      </c>
      <c r="G166" s="23">
        <f>SUMIFS('DATA 07-10-20'!$H$2:$H$1100,'DATA 07-10-20'!$D$2:$D$1100,IES!$D166,'DATA 07-10-20'!$F$2:$F$1100,IES!$G$1,'DATA 07-10-20'!$G$2:$G$1100,IES!G$2)</f>
        <v>8</v>
      </c>
      <c r="H166" s="23">
        <f>SUMIFS('DATA 07-10-20'!$H$2:$H$1100,'DATA 07-10-20'!$D$2:$D$1100,IES!$D166,'DATA 07-10-20'!$F$2:$F$1100,IES!$G$1,'DATA 07-10-20'!$G$2:$G$1100,IES!H$2)</f>
        <v>0</v>
      </c>
      <c r="I166" s="23">
        <f>SUMIFS('DATA 07-10-20'!$H$2:$H$1100,'DATA 07-10-20'!$D$2:$D$1100,IES!$D166,'DATA 07-10-20'!$F$2:$F$1100,IES!$G$1,'DATA 07-10-20'!$G$2:$G$1100,IES!I$2)</f>
        <v>0</v>
      </c>
      <c r="J166" s="23">
        <f>SUMIFS('DATA 07-10-20'!$H$2:$H$1100,'DATA 07-10-20'!$D$2:$D$1100,IES!$D166,'DATA 07-10-20'!$F$2:$F$1100,IES!$J$1,'DATA 07-10-20'!$G$2:$G$1100,IES!J$2)</f>
        <v>2</v>
      </c>
      <c r="K166" s="23">
        <f>SUMIFS('DATA 07-10-20'!$H$2:$H$1100,'DATA 07-10-20'!$D$2:$D$1100,IES!$D166,'DATA 07-10-20'!$F$2:$F$1100,IES!$J$1,'DATA 07-10-20'!$G$2:$G$1100,IES!K$2)</f>
        <v>0</v>
      </c>
      <c r="L166" s="23">
        <f>SUMIFS('DATA 07-10-20'!$H$2:$H$1100,'DATA 07-10-20'!$D$2:$D$1100,IES!$D166,'DATA 07-10-20'!$F$2:$F$1100,IES!$L$1,'DATA 07-10-20'!$G$2:$G$1100,IES!L$2)</f>
        <v>0</v>
      </c>
      <c r="M166" s="23">
        <f>SUMIFS(ESPORTIUS!$L$2:$L$25,ESPORTIUS!$D$2:$D$25,IES!D166,ESPORTIUS!$J$2:$J$25,IES!$M$2)</f>
        <v>0</v>
      </c>
      <c r="N166" s="23">
        <f>SUMIFS(ESPORTIUS!$L$2:$L$25,ESPORTIUS!$D$2:$D$25,IES!D166,ESPORTIUS!$J$2:$J$25,IES!$N$2)</f>
        <v>0</v>
      </c>
      <c r="O166" s="20">
        <f t="shared" si="4"/>
        <v>32</v>
      </c>
      <c r="P166" s="27" t="str">
        <f t="shared" si="5"/>
        <v>A</v>
      </c>
    </row>
    <row r="167" spans="1:16" x14ac:dyDescent="0.3">
      <c r="A167" s="14">
        <v>2020</v>
      </c>
      <c r="B167" s="14" t="s">
        <v>800</v>
      </c>
      <c r="C167" t="s">
        <v>257</v>
      </c>
      <c r="D167" s="14">
        <v>12005738</v>
      </c>
      <c r="E167" t="s">
        <v>267</v>
      </c>
      <c r="F167" s="23">
        <f>SUMIFS('DATA 07-10-20'!$H$2:$H$1100,'DATA 07-10-20'!$D$2:$D$1100,IES!$D167,'DATA 07-10-20'!$F$2:$F$1100,IES!$F$1,'DATA 07-10-20'!$G$2:$G$1100,IES!F$2)</f>
        <v>19</v>
      </c>
      <c r="G167" s="23">
        <f>SUMIFS('DATA 07-10-20'!$H$2:$H$1100,'DATA 07-10-20'!$D$2:$D$1100,IES!$D167,'DATA 07-10-20'!$F$2:$F$1100,IES!$G$1,'DATA 07-10-20'!$G$2:$G$1100,IES!G$2)</f>
        <v>8</v>
      </c>
      <c r="H167" s="23">
        <f>SUMIFS('DATA 07-10-20'!$H$2:$H$1100,'DATA 07-10-20'!$D$2:$D$1100,IES!$D167,'DATA 07-10-20'!$F$2:$F$1100,IES!$G$1,'DATA 07-10-20'!$G$2:$G$1100,IES!H$2)</f>
        <v>0</v>
      </c>
      <c r="I167" s="23">
        <f>SUMIFS('DATA 07-10-20'!$H$2:$H$1100,'DATA 07-10-20'!$D$2:$D$1100,IES!$D167,'DATA 07-10-20'!$F$2:$F$1100,IES!$G$1,'DATA 07-10-20'!$G$2:$G$1100,IES!I$2)</f>
        <v>0</v>
      </c>
      <c r="J167" s="23">
        <f>SUMIFS('DATA 07-10-20'!$H$2:$H$1100,'DATA 07-10-20'!$D$2:$D$1100,IES!$D167,'DATA 07-10-20'!$F$2:$F$1100,IES!$J$1,'DATA 07-10-20'!$G$2:$G$1100,IES!J$2)</f>
        <v>2</v>
      </c>
      <c r="K167" s="23">
        <f>SUMIFS('DATA 07-10-20'!$H$2:$H$1100,'DATA 07-10-20'!$D$2:$D$1100,IES!$D167,'DATA 07-10-20'!$F$2:$F$1100,IES!$J$1,'DATA 07-10-20'!$G$2:$G$1100,IES!K$2)</f>
        <v>0</v>
      </c>
      <c r="L167" s="23">
        <f>SUMIFS('DATA 07-10-20'!$H$2:$H$1100,'DATA 07-10-20'!$D$2:$D$1100,IES!$D167,'DATA 07-10-20'!$F$2:$F$1100,IES!$L$1,'DATA 07-10-20'!$G$2:$G$1100,IES!L$2)</f>
        <v>0</v>
      </c>
      <c r="M167" s="23">
        <f>SUMIFS(ESPORTIUS!$L$2:$L$25,ESPORTIUS!$D$2:$D$25,IES!D167,ESPORTIUS!$J$2:$J$25,IES!$M$2)</f>
        <v>0</v>
      </c>
      <c r="N167" s="23">
        <f>SUMIFS(ESPORTIUS!$L$2:$L$25,ESPORTIUS!$D$2:$D$25,IES!D167,ESPORTIUS!$J$2:$J$25,IES!$N$2)</f>
        <v>0</v>
      </c>
      <c r="O167" s="20">
        <f t="shared" si="4"/>
        <v>29</v>
      </c>
      <c r="P167" s="27" t="str">
        <f t="shared" si="5"/>
        <v>A</v>
      </c>
    </row>
    <row r="168" spans="1:16" x14ac:dyDescent="0.3">
      <c r="A168" s="14">
        <v>2020</v>
      </c>
      <c r="B168" s="14" t="s">
        <v>800</v>
      </c>
      <c r="C168" t="s">
        <v>257</v>
      </c>
      <c r="D168" s="14">
        <v>12005799</v>
      </c>
      <c r="E168" t="s">
        <v>268</v>
      </c>
      <c r="F168" s="23">
        <f>SUMIFS('DATA 07-10-20'!$H$2:$H$1100,'DATA 07-10-20'!$D$2:$D$1100,IES!$D168,'DATA 07-10-20'!$F$2:$F$1100,IES!$F$1,'DATA 07-10-20'!$G$2:$G$1100,IES!F$2)</f>
        <v>23</v>
      </c>
      <c r="G168" s="23">
        <f>SUMIFS('DATA 07-10-20'!$H$2:$H$1100,'DATA 07-10-20'!$D$2:$D$1100,IES!$D168,'DATA 07-10-20'!$F$2:$F$1100,IES!$G$1,'DATA 07-10-20'!$G$2:$G$1100,IES!G$2)</f>
        <v>4</v>
      </c>
      <c r="H168" s="23">
        <f>SUMIFS('DATA 07-10-20'!$H$2:$H$1100,'DATA 07-10-20'!$D$2:$D$1100,IES!$D168,'DATA 07-10-20'!$F$2:$F$1100,IES!$G$1,'DATA 07-10-20'!$G$2:$G$1100,IES!H$2)</f>
        <v>0</v>
      </c>
      <c r="I168" s="23">
        <f>SUMIFS('DATA 07-10-20'!$H$2:$H$1100,'DATA 07-10-20'!$D$2:$D$1100,IES!$D168,'DATA 07-10-20'!$F$2:$F$1100,IES!$G$1,'DATA 07-10-20'!$G$2:$G$1100,IES!I$2)</f>
        <v>0</v>
      </c>
      <c r="J168" s="23">
        <f>SUMIFS('DATA 07-10-20'!$H$2:$H$1100,'DATA 07-10-20'!$D$2:$D$1100,IES!$D168,'DATA 07-10-20'!$F$2:$F$1100,IES!$J$1,'DATA 07-10-20'!$G$2:$G$1100,IES!J$2)</f>
        <v>2</v>
      </c>
      <c r="K168" s="23">
        <f>SUMIFS('DATA 07-10-20'!$H$2:$H$1100,'DATA 07-10-20'!$D$2:$D$1100,IES!$D168,'DATA 07-10-20'!$F$2:$F$1100,IES!$J$1,'DATA 07-10-20'!$G$2:$G$1100,IES!K$2)</f>
        <v>0</v>
      </c>
      <c r="L168" s="23">
        <f>SUMIFS('DATA 07-10-20'!$H$2:$H$1100,'DATA 07-10-20'!$D$2:$D$1100,IES!$D168,'DATA 07-10-20'!$F$2:$F$1100,IES!$L$1,'DATA 07-10-20'!$G$2:$G$1100,IES!L$2)</f>
        <v>1</v>
      </c>
      <c r="M168" s="23">
        <f>SUMIFS(ESPORTIUS!$L$2:$L$25,ESPORTIUS!$D$2:$D$25,IES!D168,ESPORTIUS!$J$2:$J$25,IES!$M$2)</f>
        <v>0</v>
      </c>
      <c r="N168" s="23">
        <f>SUMIFS(ESPORTIUS!$L$2:$L$25,ESPORTIUS!$D$2:$D$25,IES!D168,ESPORTIUS!$J$2:$J$25,IES!$N$2)</f>
        <v>0</v>
      </c>
      <c r="O168" s="20">
        <f t="shared" si="4"/>
        <v>30</v>
      </c>
      <c r="P168" s="27" t="str">
        <f t="shared" si="5"/>
        <v>A</v>
      </c>
    </row>
    <row r="169" spans="1:16" x14ac:dyDescent="0.3">
      <c r="A169" s="14">
        <v>2020</v>
      </c>
      <c r="B169" s="14" t="s">
        <v>800</v>
      </c>
      <c r="C169" t="s">
        <v>257</v>
      </c>
      <c r="D169" s="14">
        <v>12006056</v>
      </c>
      <c r="E169" t="s">
        <v>270</v>
      </c>
      <c r="F169" s="23">
        <f>SUMIFS('DATA 07-10-20'!$H$2:$H$1100,'DATA 07-10-20'!$D$2:$D$1100,IES!$D169,'DATA 07-10-20'!$F$2:$F$1100,IES!$F$1,'DATA 07-10-20'!$G$2:$G$1100,IES!F$2)</f>
        <v>4</v>
      </c>
      <c r="G169" s="23">
        <f>SUMIFS('DATA 07-10-20'!$H$2:$H$1100,'DATA 07-10-20'!$D$2:$D$1100,IES!$D169,'DATA 07-10-20'!$F$2:$F$1100,IES!$G$1,'DATA 07-10-20'!$G$2:$G$1100,IES!G$2)</f>
        <v>0</v>
      </c>
      <c r="H169" s="23">
        <f>SUMIFS('DATA 07-10-20'!$H$2:$H$1100,'DATA 07-10-20'!$D$2:$D$1100,IES!$D169,'DATA 07-10-20'!$F$2:$F$1100,IES!$G$1,'DATA 07-10-20'!$G$2:$G$1100,IES!H$2)</f>
        <v>0</v>
      </c>
      <c r="I169" s="23">
        <f>SUMIFS('DATA 07-10-20'!$H$2:$H$1100,'DATA 07-10-20'!$D$2:$D$1100,IES!$D169,'DATA 07-10-20'!$F$2:$F$1100,IES!$G$1,'DATA 07-10-20'!$G$2:$G$1100,IES!I$2)</f>
        <v>0</v>
      </c>
      <c r="J169" s="23">
        <f>SUMIFS('DATA 07-10-20'!$H$2:$H$1100,'DATA 07-10-20'!$D$2:$D$1100,IES!$D169,'DATA 07-10-20'!$F$2:$F$1100,IES!$J$1,'DATA 07-10-20'!$G$2:$G$1100,IES!J$2)</f>
        <v>1</v>
      </c>
      <c r="K169" s="23">
        <f>SUMIFS('DATA 07-10-20'!$H$2:$H$1100,'DATA 07-10-20'!$D$2:$D$1100,IES!$D169,'DATA 07-10-20'!$F$2:$F$1100,IES!$J$1,'DATA 07-10-20'!$G$2:$G$1100,IES!K$2)</f>
        <v>0</v>
      </c>
      <c r="L169" s="23">
        <f>SUMIFS('DATA 07-10-20'!$H$2:$H$1100,'DATA 07-10-20'!$D$2:$D$1100,IES!$D169,'DATA 07-10-20'!$F$2:$F$1100,IES!$L$1,'DATA 07-10-20'!$G$2:$G$1100,IES!L$2)</f>
        <v>3</v>
      </c>
      <c r="M169" s="23">
        <f>SUMIFS(ESPORTIUS!$L$2:$L$25,ESPORTIUS!$D$2:$D$25,IES!D169,ESPORTIUS!$J$2:$J$25,IES!$M$2)</f>
        <v>0</v>
      </c>
      <c r="N169" s="23">
        <f>SUMIFS(ESPORTIUS!$L$2:$L$25,ESPORTIUS!$D$2:$D$25,IES!D169,ESPORTIUS!$J$2:$J$25,IES!$N$2)</f>
        <v>0</v>
      </c>
      <c r="O169" s="20">
        <f t="shared" si="4"/>
        <v>8</v>
      </c>
      <c r="P169" s="27" t="str">
        <f t="shared" si="5"/>
        <v>C</v>
      </c>
    </row>
    <row r="170" spans="1:16" x14ac:dyDescent="0.3">
      <c r="A170" s="70">
        <v>2020</v>
      </c>
      <c r="B170" s="70" t="s">
        <v>800</v>
      </c>
      <c r="C170" s="71" t="s">
        <v>275</v>
      </c>
      <c r="D170" s="70">
        <v>12005556</v>
      </c>
      <c r="E170" s="71" t="s">
        <v>276</v>
      </c>
      <c r="F170" s="23">
        <f>SUMIFS('DATA 07-10-20'!$H$2:$H$1100,'DATA 07-10-20'!$D$2:$D$1100,IES!$D170,'DATA 07-10-20'!$F$2:$F$1100,IES!$F$1,'DATA 07-10-20'!$G$2:$G$1100,IES!F$2)</f>
        <v>8</v>
      </c>
      <c r="G170" s="72">
        <f>SUMIFS('DATA 07-10-20'!$H$2:$H$1100,'DATA 07-10-20'!$D$2:$D$1100,IES!$D170,'DATA 07-10-20'!$F$2:$F$1100,IES!$G$1,'DATA 07-10-20'!$G$2:$G$1100,IES!G$2)</f>
        <v>1</v>
      </c>
      <c r="H170" s="72">
        <f>SUMIFS('DATA 07-10-20'!$H$2:$H$1100,'DATA 07-10-20'!$D$2:$D$1100,IES!$D170,'DATA 07-10-20'!$F$2:$F$1100,IES!$G$1,'DATA 07-10-20'!$G$2:$G$1100,IES!H$2)</f>
        <v>0</v>
      </c>
      <c r="I170" s="72">
        <f>SUMIFS('DATA 07-10-20'!$H$2:$H$1100,'DATA 07-10-20'!$D$2:$D$1100,IES!$D170,'DATA 07-10-20'!$F$2:$F$1100,IES!$G$1,'DATA 07-10-20'!$G$2:$G$1100,IES!I$2)</f>
        <v>0</v>
      </c>
      <c r="J170" s="72">
        <f>SUMIFS('DATA 07-10-20'!$H$2:$H$1100,'DATA 07-10-20'!$D$2:$D$1100,IES!$D170,'DATA 07-10-20'!$F$2:$F$1100,IES!$J$1,'DATA 07-10-20'!$G$2:$G$1100,IES!J$2)</f>
        <v>6</v>
      </c>
      <c r="K170" s="72">
        <f>SUMIFS('DATA 07-10-20'!$H$2:$H$1100,'DATA 07-10-20'!$D$2:$D$1100,IES!$D170,'DATA 07-10-20'!$F$2:$F$1100,IES!$J$1,'DATA 07-10-20'!$G$2:$G$1100,IES!K$2)</f>
        <v>0</v>
      </c>
      <c r="L170" s="72">
        <f>SUMIFS('DATA 07-10-20'!$H$2:$H$1100,'DATA 07-10-20'!$D$2:$D$1100,IES!$D170,'DATA 07-10-20'!$F$2:$F$1100,IES!$L$1,'DATA 07-10-20'!$G$2:$G$1100,IES!L$2)</f>
        <v>0</v>
      </c>
      <c r="M170" s="72">
        <f>SUMIFS(ESPORTIUS!$L$2:$L$25,ESPORTIUS!$D$2:$D$25,IES!D170,ESPORTIUS!$J$2:$J$25,IES!$M$2)</f>
        <v>0</v>
      </c>
      <c r="N170" s="72">
        <f>SUMIFS(ESPORTIUS!$L$2:$L$25,ESPORTIUS!$D$2:$D$25,IES!D170,ESPORTIUS!$J$2:$J$25,IES!$N$2)</f>
        <v>0</v>
      </c>
      <c r="O170" s="73">
        <f t="shared" si="4"/>
        <v>15</v>
      </c>
      <c r="P170" s="74" t="str">
        <f t="shared" si="5"/>
        <v>B</v>
      </c>
    </row>
    <row r="171" spans="1:16" x14ac:dyDescent="0.3">
      <c r="A171" s="14">
        <v>2020</v>
      </c>
      <c r="B171" s="14" t="s">
        <v>800</v>
      </c>
      <c r="C171" t="s">
        <v>279</v>
      </c>
      <c r="D171" s="14">
        <v>12005571</v>
      </c>
      <c r="E171" t="s">
        <v>280</v>
      </c>
      <c r="F171" s="23">
        <f>SUMIFS('DATA 07-10-20'!$H$2:$H$1100,'DATA 07-10-20'!$D$2:$D$1100,IES!$D171,'DATA 07-10-20'!$F$2:$F$1100,IES!$F$1,'DATA 07-10-20'!$G$2:$G$1100,IES!F$2)</f>
        <v>4</v>
      </c>
      <c r="G171" s="23">
        <f>SUMIFS('DATA 07-10-20'!$H$2:$H$1100,'DATA 07-10-20'!$D$2:$D$1100,IES!$D171,'DATA 07-10-20'!$F$2:$F$1100,IES!$G$1,'DATA 07-10-20'!$G$2:$G$1100,IES!G$2)</f>
        <v>0</v>
      </c>
      <c r="H171" s="23">
        <f>SUMIFS('DATA 07-10-20'!$H$2:$H$1100,'DATA 07-10-20'!$D$2:$D$1100,IES!$D171,'DATA 07-10-20'!$F$2:$F$1100,IES!$G$1,'DATA 07-10-20'!$G$2:$G$1100,IES!H$2)</f>
        <v>0</v>
      </c>
      <c r="I171" s="23">
        <f>SUMIFS('DATA 07-10-20'!$H$2:$H$1100,'DATA 07-10-20'!$D$2:$D$1100,IES!$D171,'DATA 07-10-20'!$F$2:$F$1100,IES!$G$1,'DATA 07-10-20'!$G$2:$G$1100,IES!I$2)</f>
        <v>0</v>
      </c>
      <c r="J171" s="23">
        <f>SUMIFS('DATA 07-10-20'!$H$2:$H$1100,'DATA 07-10-20'!$D$2:$D$1100,IES!$D171,'DATA 07-10-20'!$F$2:$F$1100,IES!$J$1,'DATA 07-10-20'!$G$2:$G$1100,IES!J$2)</f>
        <v>3</v>
      </c>
      <c r="K171" s="23">
        <f>SUMIFS('DATA 07-10-20'!$H$2:$H$1100,'DATA 07-10-20'!$D$2:$D$1100,IES!$D171,'DATA 07-10-20'!$F$2:$F$1100,IES!$J$1,'DATA 07-10-20'!$G$2:$G$1100,IES!K$2)</f>
        <v>0</v>
      </c>
      <c r="L171" s="23">
        <f>SUMIFS('DATA 07-10-20'!$H$2:$H$1100,'DATA 07-10-20'!$D$2:$D$1100,IES!$D171,'DATA 07-10-20'!$F$2:$F$1100,IES!$L$1,'DATA 07-10-20'!$G$2:$G$1100,IES!L$2)</f>
        <v>0</v>
      </c>
      <c r="M171" s="23">
        <f>SUMIFS(ESPORTIUS!$L$2:$L$25,ESPORTIUS!$D$2:$D$25,IES!D171,ESPORTIUS!$J$2:$J$25,IES!$M$2)</f>
        <v>0</v>
      </c>
      <c r="N171" s="23">
        <f>SUMIFS(ESPORTIUS!$L$2:$L$25,ESPORTIUS!$D$2:$D$25,IES!D171,ESPORTIUS!$J$2:$J$25,IES!$N$2)</f>
        <v>0</v>
      </c>
      <c r="O171" s="20">
        <f t="shared" si="4"/>
        <v>7</v>
      </c>
      <c r="P171" s="27" t="str">
        <f t="shared" si="5"/>
        <v>C</v>
      </c>
    </row>
    <row r="172" spans="1:16" x14ac:dyDescent="0.3">
      <c r="A172" s="14">
        <v>2020</v>
      </c>
      <c r="B172" s="14" t="s">
        <v>800</v>
      </c>
      <c r="C172" t="s">
        <v>281</v>
      </c>
      <c r="D172" s="14">
        <v>12001903</v>
      </c>
      <c r="E172" t="s">
        <v>282</v>
      </c>
      <c r="F172" s="23">
        <f>SUMIFS('DATA 07-10-20'!$H$2:$H$1100,'DATA 07-10-20'!$D$2:$D$1100,IES!$D172,'DATA 07-10-20'!$F$2:$F$1100,IES!$F$1,'DATA 07-10-20'!$G$2:$G$1100,IES!F$2)</f>
        <v>7</v>
      </c>
      <c r="G172" s="23">
        <f>SUMIFS('DATA 07-10-20'!$H$2:$H$1100,'DATA 07-10-20'!$D$2:$D$1100,IES!$D172,'DATA 07-10-20'!$F$2:$F$1100,IES!$G$1,'DATA 07-10-20'!$G$2:$G$1100,IES!G$2)</f>
        <v>2</v>
      </c>
      <c r="H172" s="23">
        <f>SUMIFS('DATA 07-10-20'!$H$2:$H$1100,'DATA 07-10-20'!$D$2:$D$1100,IES!$D172,'DATA 07-10-20'!$F$2:$F$1100,IES!$G$1,'DATA 07-10-20'!$G$2:$G$1100,IES!H$2)</f>
        <v>0</v>
      </c>
      <c r="I172" s="23">
        <f>SUMIFS('DATA 07-10-20'!$H$2:$H$1100,'DATA 07-10-20'!$D$2:$D$1100,IES!$D172,'DATA 07-10-20'!$F$2:$F$1100,IES!$G$1,'DATA 07-10-20'!$G$2:$G$1100,IES!I$2)</f>
        <v>0</v>
      </c>
      <c r="J172" s="23">
        <f>SUMIFS('DATA 07-10-20'!$H$2:$H$1100,'DATA 07-10-20'!$D$2:$D$1100,IES!$D172,'DATA 07-10-20'!$F$2:$F$1100,IES!$J$1,'DATA 07-10-20'!$G$2:$G$1100,IES!J$2)</f>
        <v>0</v>
      </c>
      <c r="K172" s="23">
        <f>SUMIFS('DATA 07-10-20'!$H$2:$H$1100,'DATA 07-10-20'!$D$2:$D$1100,IES!$D172,'DATA 07-10-20'!$F$2:$F$1100,IES!$J$1,'DATA 07-10-20'!$G$2:$G$1100,IES!K$2)</f>
        <v>0</v>
      </c>
      <c r="L172" s="23">
        <f>SUMIFS('DATA 07-10-20'!$H$2:$H$1100,'DATA 07-10-20'!$D$2:$D$1100,IES!$D172,'DATA 07-10-20'!$F$2:$F$1100,IES!$L$1,'DATA 07-10-20'!$G$2:$G$1100,IES!L$2)</f>
        <v>0</v>
      </c>
      <c r="M172" s="23">
        <f>SUMIFS(ESPORTIUS!$L$2:$L$25,ESPORTIUS!$D$2:$D$25,IES!D172,ESPORTIUS!$J$2:$J$25,IES!$M$2)</f>
        <v>0</v>
      </c>
      <c r="N172" s="23">
        <f>SUMIFS(ESPORTIUS!$L$2:$L$25,ESPORTIUS!$D$2:$D$25,IES!D172,ESPORTIUS!$J$2:$J$25,IES!$N$2)</f>
        <v>0</v>
      </c>
      <c r="O172" s="20">
        <f t="shared" si="4"/>
        <v>9</v>
      </c>
      <c r="P172" s="27" t="str">
        <f t="shared" si="5"/>
        <v>C</v>
      </c>
    </row>
    <row r="173" spans="1:16" x14ac:dyDescent="0.3">
      <c r="A173" s="14">
        <v>2020</v>
      </c>
      <c r="B173" s="14" t="s">
        <v>800</v>
      </c>
      <c r="C173" t="s">
        <v>284</v>
      </c>
      <c r="D173" s="14">
        <v>12005601</v>
      </c>
      <c r="E173" t="s">
        <v>285</v>
      </c>
      <c r="F173" s="23">
        <f>SUMIFS('DATA 07-10-20'!$H$2:$H$1100,'DATA 07-10-20'!$D$2:$D$1100,IES!$D173,'DATA 07-10-20'!$F$2:$F$1100,IES!$F$1,'DATA 07-10-20'!$G$2:$G$1100,IES!F$2)</f>
        <v>28</v>
      </c>
      <c r="G173" s="23">
        <f>SUMIFS('DATA 07-10-20'!$H$2:$H$1100,'DATA 07-10-20'!$D$2:$D$1100,IES!$D173,'DATA 07-10-20'!$F$2:$F$1100,IES!$G$1,'DATA 07-10-20'!$G$2:$G$1100,IES!G$2)</f>
        <v>7</v>
      </c>
      <c r="H173" s="23">
        <f>SUMIFS('DATA 07-10-20'!$H$2:$H$1100,'DATA 07-10-20'!$D$2:$D$1100,IES!$D173,'DATA 07-10-20'!$F$2:$F$1100,IES!$G$1,'DATA 07-10-20'!$G$2:$G$1100,IES!H$2)</f>
        <v>0</v>
      </c>
      <c r="I173" s="23">
        <f>SUMIFS('DATA 07-10-20'!$H$2:$H$1100,'DATA 07-10-20'!$D$2:$D$1100,IES!$D173,'DATA 07-10-20'!$F$2:$F$1100,IES!$G$1,'DATA 07-10-20'!$G$2:$G$1100,IES!I$2)</f>
        <v>0</v>
      </c>
      <c r="J173" s="23">
        <f>SUMIFS('DATA 07-10-20'!$H$2:$H$1100,'DATA 07-10-20'!$D$2:$D$1100,IES!$D173,'DATA 07-10-20'!$F$2:$F$1100,IES!$J$1,'DATA 07-10-20'!$G$2:$G$1100,IES!J$2)</f>
        <v>26</v>
      </c>
      <c r="K173" s="23">
        <f>SUMIFS('DATA 07-10-20'!$H$2:$H$1100,'DATA 07-10-20'!$D$2:$D$1100,IES!$D173,'DATA 07-10-20'!$F$2:$F$1100,IES!$J$1,'DATA 07-10-20'!$G$2:$G$1100,IES!K$2)</f>
        <v>0</v>
      </c>
      <c r="L173" s="23">
        <f>SUMIFS('DATA 07-10-20'!$H$2:$H$1100,'DATA 07-10-20'!$D$2:$D$1100,IES!$D173,'DATA 07-10-20'!$F$2:$F$1100,IES!$L$1,'DATA 07-10-20'!$G$2:$G$1100,IES!L$2)</f>
        <v>0</v>
      </c>
      <c r="M173" s="23">
        <f>SUMIFS(ESPORTIUS!$L$2:$L$25,ESPORTIUS!$D$2:$D$25,IES!D173,ESPORTIUS!$J$2:$J$25,IES!$M$2)</f>
        <v>0</v>
      </c>
      <c r="N173" s="23">
        <f>SUMIFS(ESPORTIUS!$L$2:$L$25,ESPORTIUS!$D$2:$D$25,IES!D173,ESPORTIUS!$J$2:$J$25,IES!$N$2)</f>
        <v>0</v>
      </c>
      <c r="O173" s="20">
        <f t="shared" si="4"/>
        <v>61</v>
      </c>
      <c r="P173" s="27" t="str">
        <f t="shared" si="5"/>
        <v>A</v>
      </c>
    </row>
    <row r="174" spans="1:16" x14ac:dyDescent="0.3">
      <c r="A174" s="14">
        <v>2020</v>
      </c>
      <c r="B174" s="14" t="s">
        <v>800</v>
      </c>
      <c r="C174" t="s">
        <v>286</v>
      </c>
      <c r="D174" s="14">
        <v>12005593</v>
      </c>
      <c r="E174" t="s">
        <v>288</v>
      </c>
      <c r="F174" s="23">
        <f>SUMIFS('DATA 07-10-20'!$H$2:$H$1100,'DATA 07-10-20'!$D$2:$D$1100,IES!$D174,'DATA 07-10-20'!$F$2:$F$1100,IES!$F$1,'DATA 07-10-20'!$G$2:$G$1100,IES!F$2)</f>
        <v>21</v>
      </c>
      <c r="G174" s="23">
        <f>SUMIFS('DATA 07-10-20'!$H$2:$H$1100,'DATA 07-10-20'!$D$2:$D$1100,IES!$D174,'DATA 07-10-20'!$F$2:$F$1100,IES!$G$1,'DATA 07-10-20'!$G$2:$G$1100,IES!G$2)</f>
        <v>8</v>
      </c>
      <c r="H174" s="23">
        <f>SUMIFS('DATA 07-10-20'!$H$2:$H$1100,'DATA 07-10-20'!$D$2:$D$1100,IES!$D174,'DATA 07-10-20'!$F$2:$F$1100,IES!$G$1,'DATA 07-10-20'!$G$2:$G$1100,IES!H$2)</f>
        <v>0</v>
      </c>
      <c r="I174" s="23">
        <f>SUMIFS('DATA 07-10-20'!$H$2:$H$1100,'DATA 07-10-20'!$D$2:$D$1100,IES!$D174,'DATA 07-10-20'!$F$2:$F$1100,IES!$G$1,'DATA 07-10-20'!$G$2:$G$1100,IES!I$2)</f>
        <v>0</v>
      </c>
      <c r="J174" s="23">
        <f>SUMIFS('DATA 07-10-20'!$H$2:$H$1100,'DATA 07-10-20'!$D$2:$D$1100,IES!$D174,'DATA 07-10-20'!$F$2:$F$1100,IES!$J$1,'DATA 07-10-20'!$G$2:$G$1100,IES!J$2)</f>
        <v>24</v>
      </c>
      <c r="K174" s="23">
        <f>SUMIFS('DATA 07-10-20'!$H$2:$H$1100,'DATA 07-10-20'!$D$2:$D$1100,IES!$D174,'DATA 07-10-20'!$F$2:$F$1100,IES!$J$1,'DATA 07-10-20'!$G$2:$G$1100,IES!K$2)</f>
        <v>0</v>
      </c>
      <c r="L174" s="23">
        <f>SUMIFS('DATA 07-10-20'!$H$2:$H$1100,'DATA 07-10-20'!$D$2:$D$1100,IES!$D174,'DATA 07-10-20'!$F$2:$F$1100,IES!$L$1,'DATA 07-10-20'!$G$2:$G$1100,IES!L$2)</f>
        <v>0</v>
      </c>
      <c r="M174" s="23">
        <f>SUMIFS(ESPORTIUS!$L$2:$L$25,ESPORTIUS!$D$2:$D$25,IES!D174,ESPORTIUS!$J$2:$J$25,IES!$M$2)</f>
        <v>0</v>
      </c>
      <c r="N174" s="23">
        <f>SUMIFS(ESPORTIUS!$L$2:$L$25,ESPORTIUS!$D$2:$D$25,IES!D174,ESPORTIUS!$J$2:$J$25,IES!$N$2)</f>
        <v>0</v>
      </c>
      <c r="O174" s="20">
        <f t="shared" si="4"/>
        <v>53</v>
      </c>
      <c r="P174" s="27" t="str">
        <f t="shared" si="5"/>
        <v>A</v>
      </c>
    </row>
    <row r="175" spans="1:16" s="29" customFormat="1" x14ac:dyDescent="0.3">
      <c r="A175" s="14">
        <v>2020</v>
      </c>
      <c r="B175" s="14" t="s">
        <v>800</v>
      </c>
      <c r="C175" t="s">
        <v>286</v>
      </c>
      <c r="D175" s="14">
        <v>12005741</v>
      </c>
      <c r="E175" t="s">
        <v>289</v>
      </c>
      <c r="F175" s="23">
        <f>SUMIFS('DATA 07-10-20'!$H$2:$H$1100,'DATA 07-10-20'!$D$2:$D$1100,IES!$D175,'DATA 07-10-20'!$F$2:$F$1100,IES!$F$1,'DATA 07-10-20'!$G$2:$G$1100,IES!F$2)</f>
        <v>15</v>
      </c>
      <c r="G175" s="23">
        <f>SUMIFS('DATA 07-10-20'!$H$2:$H$1100,'DATA 07-10-20'!$D$2:$D$1100,IES!$D175,'DATA 07-10-20'!$F$2:$F$1100,IES!$G$1,'DATA 07-10-20'!$G$2:$G$1100,IES!G$2)</f>
        <v>0</v>
      </c>
      <c r="H175" s="23">
        <f>SUMIFS('DATA 07-10-20'!$H$2:$H$1100,'DATA 07-10-20'!$D$2:$D$1100,IES!$D175,'DATA 07-10-20'!$F$2:$F$1100,IES!$G$1,'DATA 07-10-20'!$G$2:$G$1100,IES!H$2)</f>
        <v>0</v>
      </c>
      <c r="I175" s="23">
        <f>SUMIFS('DATA 07-10-20'!$H$2:$H$1100,'DATA 07-10-20'!$D$2:$D$1100,IES!$D175,'DATA 07-10-20'!$F$2:$F$1100,IES!$G$1,'DATA 07-10-20'!$G$2:$G$1100,IES!I$2)</f>
        <v>0</v>
      </c>
      <c r="J175" s="23">
        <f>SUMIFS('DATA 07-10-20'!$H$2:$H$1100,'DATA 07-10-20'!$D$2:$D$1100,IES!$D175,'DATA 07-10-20'!$F$2:$F$1100,IES!$J$1,'DATA 07-10-20'!$G$2:$G$1100,IES!J$2)</f>
        <v>2</v>
      </c>
      <c r="K175" s="23">
        <f>SUMIFS('DATA 07-10-20'!$H$2:$H$1100,'DATA 07-10-20'!$D$2:$D$1100,IES!$D175,'DATA 07-10-20'!$F$2:$F$1100,IES!$J$1,'DATA 07-10-20'!$G$2:$G$1100,IES!K$2)</f>
        <v>0</v>
      </c>
      <c r="L175" s="23">
        <f>SUMIFS('DATA 07-10-20'!$H$2:$H$1100,'DATA 07-10-20'!$D$2:$D$1100,IES!$D175,'DATA 07-10-20'!$F$2:$F$1100,IES!$L$1,'DATA 07-10-20'!$G$2:$G$1100,IES!L$2)</f>
        <v>0</v>
      </c>
      <c r="M175" s="23">
        <f>SUMIFS(ESPORTIUS!$L$2:$L$25,ESPORTIUS!$D$2:$D$25,IES!D175,ESPORTIUS!$J$2:$J$25,IES!$M$2)</f>
        <v>0</v>
      </c>
      <c r="N175" s="23">
        <f>SUMIFS(ESPORTIUS!$L$2:$L$25,ESPORTIUS!$D$2:$D$25,IES!D175,ESPORTIUS!$J$2:$J$25,IES!$N$2)</f>
        <v>0</v>
      </c>
      <c r="O175" s="20">
        <f t="shared" si="4"/>
        <v>17</v>
      </c>
      <c r="P175" s="27" t="str">
        <f t="shared" si="5"/>
        <v>C</v>
      </c>
    </row>
    <row r="176" spans="1:16" x14ac:dyDescent="0.3">
      <c r="A176" s="14">
        <v>2020</v>
      </c>
      <c r="B176" s="14" t="s">
        <v>800</v>
      </c>
      <c r="C176" t="s">
        <v>809</v>
      </c>
      <c r="D176" s="14">
        <v>12006214</v>
      </c>
      <c r="E176" t="s">
        <v>290</v>
      </c>
      <c r="F176" s="23">
        <f>SUMIFS('DATA 07-10-20'!$H$2:$H$1100,'DATA 07-10-20'!$D$2:$D$1100,IES!$D176,'DATA 07-10-20'!$F$2:$F$1100,IES!$F$1,'DATA 07-10-20'!$G$2:$G$1100,IES!F$2)</f>
        <v>14</v>
      </c>
      <c r="G176" s="23">
        <f>SUMIFS('DATA 07-10-20'!$H$2:$H$1100,'DATA 07-10-20'!$D$2:$D$1100,IES!$D176,'DATA 07-10-20'!$F$2:$F$1100,IES!$G$1,'DATA 07-10-20'!$G$2:$G$1100,IES!G$2)</f>
        <v>2</v>
      </c>
      <c r="H176" s="23">
        <f>SUMIFS('DATA 07-10-20'!$H$2:$H$1100,'DATA 07-10-20'!$D$2:$D$1100,IES!$D176,'DATA 07-10-20'!$F$2:$F$1100,IES!$G$1,'DATA 07-10-20'!$G$2:$G$1100,IES!H$2)</f>
        <v>0</v>
      </c>
      <c r="I176" s="23">
        <f>SUMIFS('DATA 07-10-20'!$H$2:$H$1100,'DATA 07-10-20'!$D$2:$D$1100,IES!$D176,'DATA 07-10-20'!$F$2:$F$1100,IES!$G$1,'DATA 07-10-20'!$G$2:$G$1100,IES!I$2)</f>
        <v>0</v>
      </c>
      <c r="J176" s="23">
        <f>SUMIFS('DATA 07-10-20'!$H$2:$H$1100,'DATA 07-10-20'!$D$2:$D$1100,IES!$D176,'DATA 07-10-20'!$F$2:$F$1100,IES!$J$1,'DATA 07-10-20'!$G$2:$G$1100,IES!J$2)</f>
        <v>2</v>
      </c>
      <c r="K176" s="23">
        <f>SUMIFS('DATA 07-10-20'!$H$2:$H$1100,'DATA 07-10-20'!$D$2:$D$1100,IES!$D176,'DATA 07-10-20'!$F$2:$F$1100,IES!$J$1,'DATA 07-10-20'!$G$2:$G$1100,IES!K$2)</f>
        <v>0</v>
      </c>
      <c r="L176" s="23">
        <f>SUMIFS('DATA 07-10-20'!$H$2:$H$1100,'DATA 07-10-20'!$D$2:$D$1100,IES!$D176,'DATA 07-10-20'!$F$2:$F$1100,IES!$L$1,'DATA 07-10-20'!$G$2:$G$1100,IES!L$2)</f>
        <v>0</v>
      </c>
      <c r="M176" s="23">
        <f>SUMIFS(ESPORTIUS!$L$2:$L$25,ESPORTIUS!$D$2:$D$25,IES!D176,ESPORTIUS!$J$2:$J$25,IES!$M$2)</f>
        <v>0</v>
      </c>
      <c r="N176" s="23">
        <f>SUMIFS(ESPORTIUS!$L$2:$L$25,ESPORTIUS!$D$2:$D$25,IES!D176,ESPORTIUS!$J$2:$J$25,IES!$N$2)</f>
        <v>0</v>
      </c>
      <c r="O176" s="20">
        <f t="shared" si="4"/>
        <v>18</v>
      </c>
      <c r="P176" s="27" t="str">
        <f t="shared" si="5"/>
        <v>B</v>
      </c>
    </row>
    <row r="177" spans="1:16" x14ac:dyDescent="0.3">
      <c r="A177" s="14">
        <v>2020</v>
      </c>
      <c r="B177" s="14" t="s">
        <v>800</v>
      </c>
      <c r="C177" t="s">
        <v>810</v>
      </c>
      <c r="D177" s="14">
        <v>12005520</v>
      </c>
      <c r="E177" t="s">
        <v>291</v>
      </c>
      <c r="F177" s="23">
        <f>SUMIFS('DATA 07-10-20'!$H$2:$H$1100,'DATA 07-10-20'!$D$2:$D$1100,IES!$D177,'DATA 07-10-20'!$F$2:$F$1100,IES!$F$1,'DATA 07-10-20'!$G$2:$G$1100,IES!F$2)</f>
        <v>10</v>
      </c>
      <c r="G177" s="23">
        <f>SUMIFS('DATA 07-10-20'!$H$2:$H$1100,'DATA 07-10-20'!$D$2:$D$1100,IES!$D177,'DATA 07-10-20'!$F$2:$F$1100,IES!$G$1,'DATA 07-10-20'!$G$2:$G$1100,IES!G$2)</f>
        <v>2</v>
      </c>
      <c r="H177" s="23">
        <f>SUMIFS('DATA 07-10-20'!$H$2:$H$1100,'DATA 07-10-20'!$D$2:$D$1100,IES!$D177,'DATA 07-10-20'!$F$2:$F$1100,IES!$G$1,'DATA 07-10-20'!$G$2:$G$1100,IES!H$2)</f>
        <v>0</v>
      </c>
      <c r="I177" s="23">
        <f>SUMIFS('DATA 07-10-20'!$H$2:$H$1100,'DATA 07-10-20'!$D$2:$D$1100,IES!$D177,'DATA 07-10-20'!$F$2:$F$1100,IES!$G$1,'DATA 07-10-20'!$G$2:$G$1100,IES!I$2)</f>
        <v>0</v>
      </c>
      <c r="J177" s="23">
        <f>SUMIFS('DATA 07-10-20'!$H$2:$H$1100,'DATA 07-10-20'!$D$2:$D$1100,IES!$D177,'DATA 07-10-20'!$F$2:$F$1100,IES!$J$1,'DATA 07-10-20'!$G$2:$G$1100,IES!J$2)</f>
        <v>2</v>
      </c>
      <c r="K177" s="23">
        <f>SUMIFS('DATA 07-10-20'!$H$2:$H$1100,'DATA 07-10-20'!$D$2:$D$1100,IES!$D177,'DATA 07-10-20'!$F$2:$F$1100,IES!$J$1,'DATA 07-10-20'!$G$2:$G$1100,IES!K$2)</f>
        <v>0</v>
      </c>
      <c r="L177" s="23">
        <f>SUMIFS('DATA 07-10-20'!$H$2:$H$1100,'DATA 07-10-20'!$D$2:$D$1100,IES!$D177,'DATA 07-10-20'!$F$2:$F$1100,IES!$L$1,'DATA 07-10-20'!$G$2:$G$1100,IES!L$2)</f>
        <v>0</v>
      </c>
      <c r="M177" s="23">
        <f>SUMIFS(ESPORTIUS!$L$2:$L$25,ESPORTIUS!$D$2:$D$25,IES!D177,ESPORTIUS!$J$2:$J$25,IES!$M$2)</f>
        <v>0</v>
      </c>
      <c r="N177" s="23">
        <f>SUMIFS(ESPORTIUS!$L$2:$L$25,ESPORTIUS!$D$2:$D$25,IES!D177,ESPORTIUS!$J$2:$J$25,IES!$N$2)</f>
        <v>0</v>
      </c>
      <c r="O177" s="20">
        <f t="shared" si="4"/>
        <v>14</v>
      </c>
      <c r="P177" s="27" t="str">
        <f t="shared" si="5"/>
        <v>B</v>
      </c>
    </row>
    <row r="178" spans="1:16" x14ac:dyDescent="0.3">
      <c r="A178" s="14">
        <v>2020</v>
      </c>
      <c r="B178" s="14" t="s">
        <v>800</v>
      </c>
      <c r="C178" t="s">
        <v>292</v>
      </c>
      <c r="D178" s="14">
        <v>12004400</v>
      </c>
      <c r="E178" t="s">
        <v>293</v>
      </c>
      <c r="F178" s="23">
        <f>SUMIFS('DATA 07-10-20'!$H$2:$H$1100,'DATA 07-10-20'!$D$2:$D$1100,IES!$D178,'DATA 07-10-20'!$F$2:$F$1100,IES!$F$1,'DATA 07-10-20'!$G$2:$G$1100,IES!F$2)</f>
        <v>13</v>
      </c>
      <c r="G178" s="23">
        <f>SUMIFS('DATA 07-10-20'!$H$2:$H$1100,'DATA 07-10-20'!$D$2:$D$1100,IES!$D178,'DATA 07-10-20'!$F$2:$F$1100,IES!$G$1,'DATA 07-10-20'!$G$2:$G$1100,IES!G$2)</f>
        <v>3</v>
      </c>
      <c r="H178" s="23">
        <f>SUMIFS('DATA 07-10-20'!$H$2:$H$1100,'DATA 07-10-20'!$D$2:$D$1100,IES!$D178,'DATA 07-10-20'!$F$2:$F$1100,IES!$G$1,'DATA 07-10-20'!$G$2:$G$1100,IES!H$2)</f>
        <v>0</v>
      </c>
      <c r="I178" s="23">
        <f>SUMIFS('DATA 07-10-20'!$H$2:$H$1100,'DATA 07-10-20'!$D$2:$D$1100,IES!$D178,'DATA 07-10-20'!$F$2:$F$1100,IES!$G$1,'DATA 07-10-20'!$G$2:$G$1100,IES!I$2)</f>
        <v>0</v>
      </c>
      <c r="J178" s="23">
        <f>SUMIFS('DATA 07-10-20'!$H$2:$H$1100,'DATA 07-10-20'!$D$2:$D$1100,IES!$D178,'DATA 07-10-20'!$F$2:$F$1100,IES!$J$1,'DATA 07-10-20'!$G$2:$G$1100,IES!J$2)</f>
        <v>6</v>
      </c>
      <c r="K178" s="23">
        <f>SUMIFS('DATA 07-10-20'!$H$2:$H$1100,'DATA 07-10-20'!$D$2:$D$1100,IES!$D178,'DATA 07-10-20'!$F$2:$F$1100,IES!$J$1,'DATA 07-10-20'!$G$2:$G$1100,IES!K$2)</f>
        <v>0</v>
      </c>
      <c r="L178" s="23">
        <f>SUMIFS('DATA 07-10-20'!$H$2:$H$1100,'DATA 07-10-20'!$D$2:$D$1100,IES!$D178,'DATA 07-10-20'!$F$2:$F$1100,IES!$L$1,'DATA 07-10-20'!$G$2:$G$1100,IES!L$2)</f>
        <v>0</v>
      </c>
      <c r="M178" s="23">
        <f>SUMIFS(ESPORTIUS!$L$2:$L$25,ESPORTIUS!$D$2:$D$25,IES!D178,ESPORTIUS!$J$2:$J$25,IES!$M$2)</f>
        <v>0</v>
      </c>
      <c r="N178" s="23">
        <f>SUMIFS(ESPORTIUS!$L$2:$L$25,ESPORTIUS!$D$2:$D$25,IES!D178,ESPORTIUS!$J$2:$J$25,IES!$N$2)</f>
        <v>0</v>
      </c>
      <c r="O178" s="20">
        <f t="shared" si="4"/>
        <v>22</v>
      </c>
      <c r="P178" s="27" t="str">
        <f t="shared" si="5"/>
        <v>B</v>
      </c>
    </row>
    <row r="179" spans="1:16" x14ac:dyDescent="0.3">
      <c r="A179" s="14">
        <v>2020</v>
      </c>
      <c r="B179" s="14" t="s">
        <v>800</v>
      </c>
      <c r="C179" t="s">
        <v>294</v>
      </c>
      <c r="D179" s="14">
        <v>12002270</v>
      </c>
      <c r="E179" t="s">
        <v>295</v>
      </c>
      <c r="F179" s="23">
        <f>SUMIFS('DATA 07-10-20'!$H$2:$H$1100,'DATA 07-10-20'!$D$2:$D$1100,IES!$D179,'DATA 07-10-20'!$F$2:$F$1100,IES!$F$1,'DATA 07-10-20'!$G$2:$G$1100,IES!F$2)</f>
        <v>25</v>
      </c>
      <c r="G179" s="23">
        <f>SUMIFS('DATA 07-10-20'!$H$2:$H$1100,'DATA 07-10-20'!$D$2:$D$1100,IES!$D179,'DATA 07-10-20'!$F$2:$F$1100,IES!$G$1,'DATA 07-10-20'!$G$2:$G$1100,IES!G$2)</f>
        <v>0</v>
      </c>
      <c r="H179" s="23">
        <f>SUMIFS('DATA 07-10-20'!$H$2:$H$1100,'DATA 07-10-20'!$D$2:$D$1100,IES!$D179,'DATA 07-10-20'!$F$2:$F$1100,IES!$G$1,'DATA 07-10-20'!$G$2:$G$1100,IES!H$2)</f>
        <v>0</v>
      </c>
      <c r="I179" s="23">
        <f>SUMIFS('DATA 07-10-20'!$H$2:$H$1100,'DATA 07-10-20'!$D$2:$D$1100,IES!$D179,'DATA 07-10-20'!$F$2:$F$1100,IES!$G$1,'DATA 07-10-20'!$G$2:$G$1100,IES!I$2)</f>
        <v>0</v>
      </c>
      <c r="J179" s="23">
        <f>SUMIFS('DATA 07-10-20'!$H$2:$H$1100,'DATA 07-10-20'!$D$2:$D$1100,IES!$D179,'DATA 07-10-20'!$F$2:$F$1100,IES!$J$1,'DATA 07-10-20'!$G$2:$G$1100,IES!J$2)</f>
        <v>0</v>
      </c>
      <c r="K179" s="23">
        <f>SUMIFS('DATA 07-10-20'!$H$2:$H$1100,'DATA 07-10-20'!$D$2:$D$1100,IES!$D179,'DATA 07-10-20'!$F$2:$F$1100,IES!$J$1,'DATA 07-10-20'!$G$2:$G$1100,IES!K$2)</f>
        <v>0</v>
      </c>
      <c r="L179" s="23">
        <f>SUMIFS('DATA 07-10-20'!$H$2:$H$1100,'DATA 07-10-20'!$D$2:$D$1100,IES!$D179,'DATA 07-10-20'!$F$2:$F$1100,IES!$L$1,'DATA 07-10-20'!$G$2:$G$1100,IES!L$2)</f>
        <v>0</v>
      </c>
      <c r="M179" s="23">
        <f>SUMIFS(ESPORTIUS!$L$2:$L$25,ESPORTIUS!$D$2:$D$25,IES!D179,ESPORTIUS!$J$2:$J$25,IES!$M$2)</f>
        <v>0</v>
      </c>
      <c r="N179" s="23">
        <f>SUMIFS(ESPORTIUS!$L$2:$L$25,ESPORTIUS!$D$2:$D$25,IES!D179,ESPORTIUS!$J$2:$J$25,IES!$N$2)</f>
        <v>0</v>
      </c>
      <c r="O179" s="20">
        <f t="shared" si="4"/>
        <v>25</v>
      </c>
      <c r="P179" s="27" t="str">
        <f t="shared" si="5"/>
        <v>A</v>
      </c>
    </row>
    <row r="180" spans="1:16" x14ac:dyDescent="0.3">
      <c r="A180" s="14">
        <v>2020</v>
      </c>
      <c r="B180" s="14" t="s">
        <v>800</v>
      </c>
      <c r="C180" t="s">
        <v>294</v>
      </c>
      <c r="D180" s="14">
        <v>12003663</v>
      </c>
      <c r="E180" t="s">
        <v>296</v>
      </c>
      <c r="F180" s="23">
        <f>SUMIFS('DATA 07-10-20'!$H$2:$H$1100,'DATA 07-10-20'!$D$2:$D$1100,IES!$D180,'DATA 07-10-20'!$F$2:$F$1100,IES!$F$1,'DATA 07-10-20'!$G$2:$G$1100,IES!F$2)</f>
        <v>0</v>
      </c>
      <c r="G180" s="23">
        <f>SUMIFS('DATA 07-10-20'!$H$2:$H$1100,'DATA 07-10-20'!$D$2:$D$1100,IES!$D180,'DATA 07-10-20'!$F$2:$F$1100,IES!$G$1,'DATA 07-10-20'!$G$2:$G$1100,IES!G$2)</f>
        <v>8</v>
      </c>
      <c r="H180" s="23">
        <f>SUMIFS('DATA 07-10-20'!$H$2:$H$1100,'DATA 07-10-20'!$D$2:$D$1100,IES!$D180,'DATA 07-10-20'!$F$2:$F$1100,IES!$G$1,'DATA 07-10-20'!$G$2:$G$1100,IES!H$2)</f>
        <v>0</v>
      </c>
      <c r="I180" s="23">
        <f>SUMIFS('DATA 07-10-20'!$H$2:$H$1100,'DATA 07-10-20'!$D$2:$D$1100,IES!$D180,'DATA 07-10-20'!$F$2:$F$1100,IES!$G$1,'DATA 07-10-20'!$G$2:$G$1100,IES!I$2)</f>
        <v>0</v>
      </c>
      <c r="J180" s="23">
        <f>SUMIFS('DATA 07-10-20'!$H$2:$H$1100,'DATA 07-10-20'!$D$2:$D$1100,IES!$D180,'DATA 07-10-20'!$F$2:$F$1100,IES!$J$1,'DATA 07-10-20'!$G$2:$G$1100,IES!J$2)</f>
        <v>18</v>
      </c>
      <c r="K180" s="23">
        <f>SUMIFS('DATA 07-10-20'!$H$2:$H$1100,'DATA 07-10-20'!$D$2:$D$1100,IES!$D180,'DATA 07-10-20'!$F$2:$F$1100,IES!$J$1,'DATA 07-10-20'!$G$2:$G$1100,IES!K$2)</f>
        <v>0</v>
      </c>
      <c r="L180" s="23">
        <f>SUMIFS('DATA 07-10-20'!$H$2:$H$1100,'DATA 07-10-20'!$D$2:$D$1100,IES!$D180,'DATA 07-10-20'!$F$2:$F$1100,IES!$L$1,'DATA 07-10-20'!$G$2:$G$1100,IES!L$2)</f>
        <v>1</v>
      </c>
      <c r="M180" s="23">
        <f>SUMIFS(ESPORTIUS!$L$2:$L$25,ESPORTIUS!$D$2:$D$25,IES!D180,ESPORTIUS!$J$2:$J$25,IES!$M$2)</f>
        <v>0</v>
      </c>
      <c r="N180" s="23">
        <f>SUMIFS(ESPORTIUS!$L$2:$L$25,ESPORTIUS!$D$2:$D$25,IES!D180,ESPORTIUS!$J$2:$J$25,IES!$N$2)</f>
        <v>0</v>
      </c>
      <c r="O180" s="20">
        <f t="shared" si="4"/>
        <v>27</v>
      </c>
      <c r="P180" s="27" t="str">
        <f t="shared" si="5"/>
        <v>A</v>
      </c>
    </row>
    <row r="181" spans="1:16" x14ac:dyDescent="0.3">
      <c r="A181" s="14">
        <v>2020</v>
      </c>
      <c r="B181" s="14" t="s">
        <v>800</v>
      </c>
      <c r="C181" t="s">
        <v>298</v>
      </c>
      <c r="D181" s="14">
        <v>12005532</v>
      </c>
      <c r="E181" t="s">
        <v>299</v>
      </c>
      <c r="F181" s="23">
        <f>SUMIFS('DATA 07-10-20'!$H$2:$H$1100,'DATA 07-10-20'!$D$2:$D$1100,IES!$D181,'DATA 07-10-20'!$F$2:$F$1100,IES!$F$1,'DATA 07-10-20'!$G$2:$G$1100,IES!F$2)</f>
        <v>9</v>
      </c>
      <c r="G181" s="23">
        <f>SUMIFS('DATA 07-10-20'!$H$2:$H$1100,'DATA 07-10-20'!$D$2:$D$1100,IES!$D181,'DATA 07-10-20'!$F$2:$F$1100,IES!$G$1,'DATA 07-10-20'!$G$2:$G$1100,IES!G$2)</f>
        <v>2</v>
      </c>
      <c r="H181" s="23">
        <f>SUMIFS('DATA 07-10-20'!$H$2:$H$1100,'DATA 07-10-20'!$D$2:$D$1100,IES!$D181,'DATA 07-10-20'!$F$2:$F$1100,IES!$G$1,'DATA 07-10-20'!$G$2:$G$1100,IES!H$2)</f>
        <v>0</v>
      </c>
      <c r="I181" s="23">
        <f>SUMIFS('DATA 07-10-20'!$H$2:$H$1100,'DATA 07-10-20'!$D$2:$D$1100,IES!$D181,'DATA 07-10-20'!$F$2:$F$1100,IES!$G$1,'DATA 07-10-20'!$G$2:$G$1100,IES!I$2)</f>
        <v>0</v>
      </c>
      <c r="J181" s="23">
        <f>SUMIFS('DATA 07-10-20'!$H$2:$H$1100,'DATA 07-10-20'!$D$2:$D$1100,IES!$D181,'DATA 07-10-20'!$F$2:$F$1100,IES!$J$1,'DATA 07-10-20'!$G$2:$G$1100,IES!J$2)</f>
        <v>2</v>
      </c>
      <c r="K181" s="23">
        <f>SUMIFS('DATA 07-10-20'!$H$2:$H$1100,'DATA 07-10-20'!$D$2:$D$1100,IES!$D181,'DATA 07-10-20'!$F$2:$F$1100,IES!$J$1,'DATA 07-10-20'!$G$2:$G$1100,IES!K$2)</f>
        <v>0</v>
      </c>
      <c r="L181" s="23">
        <f>SUMIFS('DATA 07-10-20'!$H$2:$H$1100,'DATA 07-10-20'!$D$2:$D$1100,IES!$D181,'DATA 07-10-20'!$F$2:$F$1100,IES!$L$1,'DATA 07-10-20'!$G$2:$G$1100,IES!L$2)</f>
        <v>0</v>
      </c>
      <c r="M181" s="23">
        <f>SUMIFS(ESPORTIUS!$L$2:$L$25,ESPORTIUS!$D$2:$D$25,IES!D181,ESPORTIUS!$J$2:$J$25,IES!$M$2)</f>
        <v>0</v>
      </c>
      <c r="N181" s="23">
        <f>SUMIFS(ESPORTIUS!$L$2:$L$25,ESPORTIUS!$D$2:$D$25,IES!D181,ESPORTIUS!$J$2:$J$25,IES!$N$2)</f>
        <v>0</v>
      </c>
      <c r="O181" s="20">
        <f t="shared" si="4"/>
        <v>13</v>
      </c>
      <c r="P181" s="27" t="str">
        <f t="shared" si="5"/>
        <v>B</v>
      </c>
    </row>
    <row r="182" spans="1:16" x14ac:dyDescent="0.3">
      <c r="A182" s="14">
        <v>2020</v>
      </c>
      <c r="B182" s="14" t="s">
        <v>800</v>
      </c>
      <c r="C182" t="s">
        <v>300</v>
      </c>
      <c r="D182" s="14">
        <v>12005544</v>
      </c>
      <c r="E182" t="s">
        <v>934</v>
      </c>
      <c r="F182" s="23">
        <f>SUMIFS('DATA 07-10-20'!$H$2:$H$1100,'DATA 07-10-20'!$D$2:$D$1100,IES!$D182,'DATA 07-10-20'!$F$2:$F$1100,IES!$F$1,'DATA 07-10-20'!$G$2:$G$1100,IES!F$2)</f>
        <v>13</v>
      </c>
      <c r="G182" s="23">
        <f>SUMIFS('DATA 07-10-20'!$H$2:$H$1100,'DATA 07-10-20'!$D$2:$D$1100,IES!$D182,'DATA 07-10-20'!$F$2:$F$1100,IES!$G$1,'DATA 07-10-20'!$G$2:$G$1100,IES!G$2)</f>
        <v>4</v>
      </c>
      <c r="H182" s="23">
        <f>SUMIFS('DATA 07-10-20'!$H$2:$H$1100,'DATA 07-10-20'!$D$2:$D$1100,IES!$D182,'DATA 07-10-20'!$F$2:$F$1100,IES!$G$1,'DATA 07-10-20'!$G$2:$G$1100,IES!H$2)</f>
        <v>0</v>
      </c>
      <c r="I182" s="23">
        <f>SUMIFS('DATA 07-10-20'!$H$2:$H$1100,'DATA 07-10-20'!$D$2:$D$1100,IES!$D182,'DATA 07-10-20'!$F$2:$F$1100,IES!$G$1,'DATA 07-10-20'!$G$2:$G$1100,IES!I$2)</f>
        <v>0</v>
      </c>
      <c r="J182" s="23">
        <f>SUMIFS('DATA 07-10-20'!$H$2:$H$1100,'DATA 07-10-20'!$D$2:$D$1100,IES!$D182,'DATA 07-10-20'!$F$2:$F$1100,IES!$J$1,'DATA 07-10-20'!$G$2:$G$1100,IES!J$2)</f>
        <v>4</v>
      </c>
      <c r="K182" s="23">
        <f>SUMIFS('DATA 07-10-20'!$H$2:$H$1100,'DATA 07-10-20'!$D$2:$D$1100,IES!$D182,'DATA 07-10-20'!$F$2:$F$1100,IES!$J$1,'DATA 07-10-20'!$G$2:$G$1100,IES!K$2)</f>
        <v>0</v>
      </c>
      <c r="L182" s="23">
        <f>SUMIFS('DATA 07-10-20'!$H$2:$H$1100,'DATA 07-10-20'!$D$2:$D$1100,IES!$D182,'DATA 07-10-20'!$F$2:$F$1100,IES!$L$1,'DATA 07-10-20'!$G$2:$G$1100,IES!L$2)</f>
        <v>0</v>
      </c>
      <c r="M182" s="23">
        <f>SUMIFS(ESPORTIUS!$L$2:$L$25,ESPORTIUS!$D$2:$D$25,IES!D182,ESPORTIUS!$J$2:$J$25,IES!$M$2)</f>
        <v>0</v>
      </c>
      <c r="N182" s="23">
        <f>SUMIFS(ESPORTIUS!$L$2:$L$25,ESPORTIUS!$D$2:$D$25,IES!D182,ESPORTIUS!$J$2:$J$25,IES!$N$2)</f>
        <v>0</v>
      </c>
      <c r="O182" s="20">
        <f t="shared" si="4"/>
        <v>21</v>
      </c>
      <c r="P182" s="27" t="str">
        <f t="shared" si="5"/>
        <v>B</v>
      </c>
    </row>
    <row r="183" spans="1:16" x14ac:dyDescent="0.3">
      <c r="A183" s="14">
        <v>2020</v>
      </c>
      <c r="B183" s="14" t="s">
        <v>800</v>
      </c>
      <c r="C183" t="s">
        <v>301</v>
      </c>
      <c r="D183" s="14">
        <v>12002661</v>
      </c>
      <c r="E183" t="s">
        <v>302</v>
      </c>
      <c r="F183" s="23">
        <f>SUMIFS('DATA 07-10-20'!$H$2:$H$1100,'DATA 07-10-20'!$D$2:$D$1100,IES!$D183,'DATA 07-10-20'!$F$2:$F$1100,IES!$F$1,'DATA 07-10-20'!$G$2:$G$1100,IES!F$2)</f>
        <v>24</v>
      </c>
      <c r="G183" s="23">
        <f>SUMIFS('DATA 07-10-20'!$H$2:$H$1100,'DATA 07-10-20'!$D$2:$D$1100,IES!$D183,'DATA 07-10-20'!$F$2:$F$1100,IES!$G$1,'DATA 07-10-20'!$G$2:$G$1100,IES!G$2)</f>
        <v>6</v>
      </c>
      <c r="H183" s="23">
        <f>SUMIFS('DATA 07-10-20'!$H$2:$H$1100,'DATA 07-10-20'!$D$2:$D$1100,IES!$D183,'DATA 07-10-20'!$F$2:$F$1100,IES!$G$1,'DATA 07-10-20'!$G$2:$G$1100,IES!H$2)</f>
        <v>0</v>
      </c>
      <c r="I183" s="23">
        <f>SUMIFS('DATA 07-10-20'!$H$2:$H$1100,'DATA 07-10-20'!$D$2:$D$1100,IES!$D183,'DATA 07-10-20'!$F$2:$F$1100,IES!$G$1,'DATA 07-10-20'!$G$2:$G$1100,IES!I$2)</f>
        <v>0</v>
      </c>
      <c r="J183" s="23">
        <f>SUMIFS('DATA 07-10-20'!$H$2:$H$1100,'DATA 07-10-20'!$D$2:$D$1100,IES!$D183,'DATA 07-10-20'!$F$2:$F$1100,IES!$J$1,'DATA 07-10-20'!$G$2:$G$1100,IES!J$2)</f>
        <v>7</v>
      </c>
      <c r="K183" s="23">
        <f>SUMIFS('DATA 07-10-20'!$H$2:$H$1100,'DATA 07-10-20'!$D$2:$D$1100,IES!$D183,'DATA 07-10-20'!$F$2:$F$1100,IES!$J$1,'DATA 07-10-20'!$G$2:$G$1100,IES!K$2)</f>
        <v>0</v>
      </c>
      <c r="L183" s="23">
        <f>SUMIFS('DATA 07-10-20'!$H$2:$H$1100,'DATA 07-10-20'!$D$2:$D$1100,IES!$D183,'DATA 07-10-20'!$F$2:$F$1100,IES!$L$1,'DATA 07-10-20'!$G$2:$G$1100,IES!L$2)</f>
        <v>0</v>
      </c>
      <c r="M183" s="23">
        <f>SUMIFS(ESPORTIUS!$L$2:$L$25,ESPORTIUS!$D$2:$D$25,IES!D183,ESPORTIUS!$J$2:$J$25,IES!$M$2)</f>
        <v>0</v>
      </c>
      <c r="N183" s="23">
        <f>SUMIFS(ESPORTIUS!$L$2:$L$25,ESPORTIUS!$D$2:$D$25,IES!D183,ESPORTIUS!$J$2:$J$25,IES!$N$2)</f>
        <v>0</v>
      </c>
      <c r="O183" s="20">
        <f t="shared" si="4"/>
        <v>37</v>
      </c>
      <c r="P183" s="27" t="str">
        <f t="shared" si="5"/>
        <v>A</v>
      </c>
    </row>
    <row r="184" spans="1:16" x14ac:dyDescent="0.3">
      <c r="A184" s="14">
        <v>2020</v>
      </c>
      <c r="B184" s="14" t="s">
        <v>800</v>
      </c>
      <c r="C184" t="s">
        <v>301</v>
      </c>
      <c r="D184" s="14">
        <v>12002671</v>
      </c>
      <c r="E184" t="s">
        <v>303</v>
      </c>
      <c r="F184" s="23">
        <f>SUMIFS('DATA 07-10-20'!$H$2:$H$1100,'DATA 07-10-20'!$D$2:$D$1100,IES!$D184,'DATA 07-10-20'!$F$2:$F$1100,IES!$F$1,'DATA 07-10-20'!$G$2:$G$1100,IES!F$2)</f>
        <v>14</v>
      </c>
      <c r="G184" s="23">
        <f>SUMIFS('DATA 07-10-20'!$H$2:$H$1100,'DATA 07-10-20'!$D$2:$D$1100,IES!$D184,'DATA 07-10-20'!$F$2:$F$1100,IES!$G$1,'DATA 07-10-20'!$G$2:$G$1100,IES!G$2)</f>
        <v>3</v>
      </c>
      <c r="H184" s="23">
        <f>SUMIFS('DATA 07-10-20'!$H$2:$H$1100,'DATA 07-10-20'!$D$2:$D$1100,IES!$D184,'DATA 07-10-20'!$F$2:$F$1100,IES!$G$1,'DATA 07-10-20'!$G$2:$G$1100,IES!H$2)</f>
        <v>2</v>
      </c>
      <c r="I184" s="23">
        <f>SUMIFS('DATA 07-10-20'!$H$2:$H$1100,'DATA 07-10-20'!$D$2:$D$1100,IES!$D184,'DATA 07-10-20'!$F$2:$F$1100,IES!$G$1,'DATA 07-10-20'!$G$2:$G$1100,IES!I$2)</f>
        <v>0</v>
      </c>
      <c r="J184" s="23">
        <f>SUMIFS('DATA 07-10-20'!$H$2:$H$1100,'DATA 07-10-20'!$D$2:$D$1100,IES!$D184,'DATA 07-10-20'!$F$2:$F$1100,IES!$J$1,'DATA 07-10-20'!$G$2:$G$1100,IES!J$2)</f>
        <v>19</v>
      </c>
      <c r="K184" s="23">
        <f>SUMIFS('DATA 07-10-20'!$H$2:$H$1100,'DATA 07-10-20'!$D$2:$D$1100,IES!$D184,'DATA 07-10-20'!$F$2:$F$1100,IES!$J$1,'DATA 07-10-20'!$G$2:$G$1100,IES!K$2)</f>
        <v>5</v>
      </c>
      <c r="L184" s="23">
        <f>SUMIFS('DATA 07-10-20'!$H$2:$H$1100,'DATA 07-10-20'!$D$2:$D$1100,IES!$D184,'DATA 07-10-20'!$F$2:$F$1100,IES!$L$1,'DATA 07-10-20'!$G$2:$G$1100,IES!L$2)</f>
        <v>0</v>
      </c>
      <c r="M184" s="23">
        <f>SUMIFS(ESPORTIUS!$L$2:$L$25,ESPORTIUS!$D$2:$D$25,IES!D184,ESPORTIUS!$J$2:$J$25,IES!$M$2)</f>
        <v>0</v>
      </c>
      <c r="N184" s="23">
        <f>SUMIFS(ESPORTIUS!$L$2:$L$25,ESPORTIUS!$D$2:$D$25,IES!D184,ESPORTIUS!$J$2:$J$25,IES!$N$2)</f>
        <v>0</v>
      </c>
      <c r="O184" s="20">
        <f t="shared" si="4"/>
        <v>43</v>
      </c>
      <c r="P184" s="27" t="str">
        <f t="shared" si="5"/>
        <v>A</v>
      </c>
    </row>
    <row r="185" spans="1:16" x14ac:dyDescent="0.3">
      <c r="A185" s="14">
        <v>2020</v>
      </c>
      <c r="B185" s="14" t="s">
        <v>800</v>
      </c>
      <c r="C185" t="s">
        <v>301</v>
      </c>
      <c r="D185" s="14">
        <v>12005751</v>
      </c>
      <c r="E185" t="s">
        <v>304</v>
      </c>
      <c r="F185" s="23">
        <f>SUMIFS('DATA 07-10-20'!$H$2:$H$1100,'DATA 07-10-20'!$D$2:$D$1100,IES!$D185,'DATA 07-10-20'!$F$2:$F$1100,IES!$F$1,'DATA 07-10-20'!$G$2:$G$1100,IES!F$2)</f>
        <v>22</v>
      </c>
      <c r="G185" s="23">
        <f>SUMIFS('DATA 07-10-20'!$H$2:$H$1100,'DATA 07-10-20'!$D$2:$D$1100,IES!$D185,'DATA 07-10-20'!$F$2:$F$1100,IES!$G$1,'DATA 07-10-20'!$G$2:$G$1100,IES!G$2)</f>
        <v>6</v>
      </c>
      <c r="H185" s="23">
        <f>SUMIFS('DATA 07-10-20'!$H$2:$H$1100,'DATA 07-10-20'!$D$2:$D$1100,IES!$D185,'DATA 07-10-20'!$F$2:$F$1100,IES!$G$1,'DATA 07-10-20'!$G$2:$G$1100,IES!H$2)</f>
        <v>0</v>
      </c>
      <c r="I185" s="23">
        <f>SUMIFS('DATA 07-10-20'!$H$2:$H$1100,'DATA 07-10-20'!$D$2:$D$1100,IES!$D185,'DATA 07-10-20'!$F$2:$F$1100,IES!$G$1,'DATA 07-10-20'!$G$2:$G$1100,IES!I$2)</f>
        <v>0</v>
      </c>
      <c r="J185" s="23">
        <f>SUMIFS('DATA 07-10-20'!$H$2:$H$1100,'DATA 07-10-20'!$D$2:$D$1100,IES!$D185,'DATA 07-10-20'!$F$2:$F$1100,IES!$J$1,'DATA 07-10-20'!$G$2:$G$1100,IES!J$2)</f>
        <v>5</v>
      </c>
      <c r="K185" s="23">
        <f>SUMIFS('DATA 07-10-20'!$H$2:$H$1100,'DATA 07-10-20'!$D$2:$D$1100,IES!$D185,'DATA 07-10-20'!$F$2:$F$1100,IES!$J$1,'DATA 07-10-20'!$G$2:$G$1100,IES!K$2)</f>
        <v>0</v>
      </c>
      <c r="L185" s="23">
        <f>SUMIFS('DATA 07-10-20'!$H$2:$H$1100,'DATA 07-10-20'!$D$2:$D$1100,IES!$D185,'DATA 07-10-20'!$F$2:$F$1100,IES!$L$1,'DATA 07-10-20'!$G$2:$G$1100,IES!L$2)</f>
        <v>0</v>
      </c>
      <c r="M185" s="23">
        <f>SUMIFS(ESPORTIUS!$L$2:$L$25,ESPORTIUS!$D$2:$D$25,IES!D185,ESPORTIUS!$J$2:$J$25,IES!$M$2)</f>
        <v>0</v>
      </c>
      <c r="N185" s="23">
        <f>SUMIFS(ESPORTIUS!$L$2:$L$25,ESPORTIUS!$D$2:$D$25,IES!D185,ESPORTIUS!$J$2:$J$25,IES!$N$2)</f>
        <v>0</v>
      </c>
      <c r="O185" s="20">
        <f t="shared" si="4"/>
        <v>33</v>
      </c>
      <c r="P185" s="27" t="str">
        <f t="shared" si="5"/>
        <v>A</v>
      </c>
    </row>
    <row r="186" spans="1:16" x14ac:dyDescent="0.3">
      <c r="A186" s="14">
        <v>2020</v>
      </c>
      <c r="B186" s="14" t="s">
        <v>800</v>
      </c>
      <c r="C186" t="s">
        <v>812</v>
      </c>
      <c r="D186" s="14">
        <v>12005775</v>
      </c>
      <c r="E186" t="s">
        <v>312</v>
      </c>
      <c r="F186" s="23">
        <f>SUMIFS('DATA 07-10-20'!$H$2:$H$1100,'DATA 07-10-20'!$D$2:$D$1100,IES!$D186,'DATA 07-10-20'!$F$2:$F$1100,IES!$F$1,'DATA 07-10-20'!$G$2:$G$1100,IES!F$2)</f>
        <v>4</v>
      </c>
      <c r="G186" s="23">
        <f>SUMIFS('DATA 07-10-20'!$H$2:$H$1100,'DATA 07-10-20'!$D$2:$D$1100,IES!$D186,'DATA 07-10-20'!$F$2:$F$1100,IES!$G$1,'DATA 07-10-20'!$G$2:$G$1100,IES!G$2)</f>
        <v>2</v>
      </c>
      <c r="H186" s="23">
        <f>SUMIFS('DATA 07-10-20'!$H$2:$H$1100,'DATA 07-10-20'!$D$2:$D$1100,IES!$D186,'DATA 07-10-20'!$F$2:$F$1100,IES!$G$1,'DATA 07-10-20'!$G$2:$G$1100,IES!H$2)</f>
        <v>0</v>
      </c>
      <c r="I186" s="23">
        <f>SUMIFS('DATA 07-10-20'!$H$2:$H$1100,'DATA 07-10-20'!$D$2:$D$1100,IES!$D186,'DATA 07-10-20'!$F$2:$F$1100,IES!$G$1,'DATA 07-10-20'!$G$2:$G$1100,IES!I$2)</f>
        <v>0</v>
      </c>
      <c r="J186" s="23">
        <f>SUMIFS('DATA 07-10-20'!$H$2:$H$1100,'DATA 07-10-20'!$D$2:$D$1100,IES!$D186,'DATA 07-10-20'!$F$2:$F$1100,IES!$J$1,'DATA 07-10-20'!$G$2:$G$1100,IES!J$2)</f>
        <v>1</v>
      </c>
      <c r="K186" s="23">
        <f>SUMIFS('DATA 07-10-20'!$H$2:$H$1100,'DATA 07-10-20'!$D$2:$D$1100,IES!$D186,'DATA 07-10-20'!$F$2:$F$1100,IES!$J$1,'DATA 07-10-20'!$G$2:$G$1100,IES!K$2)</f>
        <v>0</v>
      </c>
      <c r="L186" s="23">
        <f>SUMIFS('DATA 07-10-20'!$H$2:$H$1100,'DATA 07-10-20'!$D$2:$D$1100,IES!$D186,'DATA 07-10-20'!$F$2:$F$1100,IES!$L$1,'DATA 07-10-20'!$G$2:$G$1100,IES!L$2)</f>
        <v>0</v>
      </c>
      <c r="M186" s="23">
        <f>SUMIFS(ESPORTIUS!$L$2:$L$25,ESPORTIUS!$D$2:$D$25,IES!D186,ESPORTIUS!$J$2:$J$25,IES!$M$2)</f>
        <v>0</v>
      </c>
      <c r="N186" s="23">
        <f>SUMIFS(ESPORTIUS!$L$2:$L$25,ESPORTIUS!$D$2:$D$25,IES!D186,ESPORTIUS!$J$2:$J$25,IES!$N$2)</f>
        <v>0</v>
      </c>
      <c r="O186" s="20">
        <f t="shared" si="4"/>
        <v>7</v>
      </c>
      <c r="P186" s="27" t="str">
        <f t="shared" si="5"/>
        <v>C</v>
      </c>
    </row>
    <row r="187" spans="1:16" x14ac:dyDescent="0.3">
      <c r="A187" s="14">
        <v>2020</v>
      </c>
      <c r="B187" s="14" t="s">
        <v>800</v>
      </c>
      <c r="C187" t="s">
        <v>306</v>
      </c>
      <c r="D187" s="14">
        <v>12002889</v>
      </c>
      <c r="E187" t="s">
        <v>307</v>
      </c>
      <c r="F187" s="23">
        <f>SUMIFS('DATA 07-10-20'!$H$2:$H$1100,'DATA 07-10-20'!$D$2:$D$1100,IES!$D187,'DATA 07-10-20'!$F$2:$F$1100,IES!$F$1,'DATA 07-10-20'!$G$2:$G$1100,IES!F$2)</f>
        <v>24</v>
      </c>
      <c r="G187" s="23">
        <f>SUMIFS('DATA 07-10-20'!$H$2:$H$1100,'DATA 07-10-20'!$D$2:$D$1100,IES!$D187,'DATA 07-10-20'!$F$2:$F$1100,IES!$G$1,'DATA 07-10-20'!$G$2:$G$1100,IES!G$2)</f>
        <v>7</v>
      </c>
      <c r="H187" s="23">
        <f>SUMIFS('DATA 07-10-20'!$H$2:$H$1100,'DATA 07-10-20'!$D$2:$D$1100,IES!$D187,'DATA 07-10-20'!$F$2:$F$1100,IES!$G$1,'DATA 07-10-20'!$G$2:$G$1100,IES!H$2)</f>
        <v>2</v>
      </c>
      <c r="I187" s="23">
        <f>SUMIFS('DATA 07-10-20'!$H$2:$H$1100,'DATA 07-10-20'!$D$2:$D$1100,IES!$D187,'DATA 07-10-20'!$F$2:$F$1100,IES!$G$1,'DATA 07-10-20'!$G$2:$G$1100,IES!I$2)</f>
        <v>0</v>
      </c>
      <c r="J187" s="23">
        <f>SUMIFS('DATA 07-10-20'!$H$2:$H$1100,'DATA 07-10-20'!$D$2:$D$1100,IES!$D187,'DATA 07-10-20'!$F$2:$F$1100,IES!$J$1,'DATA 07-10-20'!$G$2:$G$1100,IES!J$2)</f>
        <v>17</v>
      </c>
      <c r="K187" s="23">
        <f>SUMIFS('DATA 07-10-20'!$H$2:$H$1100,'DATA 07-10-20'!$D$2:$D$1100,IES!$D187,'DATA 07-10-20'!$F$2:$F$1100,IES!$J$1,'DATA 07-10-20'!$G$2:$G$1100,IES!K$2)</f>
        <v>0</v>
      </c>
      <c r="L187" s="23">
        <f>SUMIFS('DATA 07-10-20'!$H$2:$H$1100,'DATA 07-10-20'!$D$2:$D$1100,IES!$D187,'DATA 07-10-20'!$F$2:$F$1100,IES!$L$1,'DATA 07-10-20'!$G$2:$G$1100,IES!L$2)</f>
        <v>0</v>
      </c>
      <c r="M187" s="23">
        <f>SUMIFS(ESPORTIUS!$L$2:$L$25,ESPORTIUS!$D$2:$D$25,IES!D187,ESPORTIUS!$J$2:$J$25,IES!$M$2)</f>
        <v>0</v>
      </c>
      <c r="N187" s="23">
        <f>SUMIFS(ESPORTIUS!$L$2:$L$25,ESPORTIUS!$D$2:$D$25,IES!D187,ESPORTIUS!$J$2:$J$25,IES!$N$2)</f>
        <v>0</v>
      </c>
      <c r="O187" s="20">
        <f t="shared" si="4"/>
        <v>50</v>
      </c>
      <c r="P187" s="27" t="str">
        <f t="shared" si="5"/>
        <v>A</v>
      </c>
    </row>
    <row r="188" spans="1:16" x14ac:dyDescent="0.3">
      <c r="A188" s="14">
        <v>2020</v>
      </c>
      <c r="B188" s="14" t="s">
        <v>800</v>
      </c>
      <c r="C188" t="s">
        <v>306</v>
      </c>
      <c r="D188" s="14">
        <v>12003444</v>
      </c>
      <c r="E188" t="s">
        <v>308</v>
      </c>
      <c r="F188" s="23">
        <f>SUMIFS('DATA 07-10-20'!$H$2:$H$1100,'DATA 07-10-20'!$D$2:$D$1100,IES!$D188,'DATA 07-10-20'!$F$2:$F$1100,IES!$F$1,'DATA 07-10-20'!$G$2:$G$1100,IES!F$2)</f>
        <v>16</v>
      </c>
      <c r="G188" s="23">
        <f>SUMIFS('DATA 07-10-20'!$H$2:$H$1100,'DATA 07-10-20'!$D$2:$D$1100,IES!$D188,'DATA 07-10-20'!$F$2:$F$1100,IES!$G$1,'DATA 07-10-20'!$G$2:$G$1100,IES!G$2)</f>
        <v>6</v>
      </c>
      <c r="H188" s="23">
        <f>SUMIFS('DATA 07-10-20'!$H$2:$H$1100,'DATA 07-10-20'!$D$2:$D$1100,IES!$D188,'DATA 07-10-20'!$F$2:$F$1100,IES!$G$1,'DATA 07-10-20'!$G$2:$G$1100,IES!H$2)</f>
        <v>0</v>
      </c>
      <c r="I188" s="23">
        <f>SUMIFS('DATA 07-10-20'!$H$2:$H$1100,'DATA 07-10-20'!$D$2:$D$1100,IES!$D188,'DATA 07-10-20'!$F$2:$F$1100,IES!$G$1,'DATA 07-10-20'!$G$2:$G$1100,IES!I$2)</f>
        <v>0</v>
      </c>
      <c r="J188" s="23">
        <f>SUMIFS('DATA 07-10-20'!$H$2:$H$1100,'DATA 07-10-20'!$D$2:$D$1100,IES!$D188,'DATA 07-10-20'!$F$2:$F$1100,IES!$J$1,'DATA 07-10-20'!$G$2:$G$1100,IES!J$2)</f>
        <v>24</v>
      </c>
      <c r="K188" s="23">
        <f>SUMIFS('DATA 07-10-20'!$H$2:$H$1100,'DATA 07-10-20'!$D$2:$D$1100,IES!$D188,'DATA 07-10-20'!$F$2:$F$1100,IES!$J$1,'DATA 07-10-20'!$G$2:$G$1100,IES!K$2)</f>
        <v>0</v>
      </c>
      <c r="L188" s="23">
        <f>SUMIFS('DATA 07-10-20'!$H$2:$H$1100,'DATA 07-10-20'!$D$2:$D$1100,IES!$D188,'DATA 07-10-20'!$F$2:$F$1100,IES!$L$1,'DATA 07-10-20'!$G$2:$G$1100,IES!L$2)</f>
        <v>0</v>
      </c>
      <c r="M188" s="23">
        <f>SUMIFS(ESPORTIUS!$L$2:$L$25,ESPORTIUS!$D$2:$D$25,IES!D188,ESPORTIUS!$J$2:$J$25,IES!$M$2)</f>
        <v>0</v>
      </c>
      <c r="N188" s="23">
        <f>SUMIFS(ESPORTIUS!$L$2:$L$25,ESPORTIUS!$D$2:$D$25,IES!D188,ESPORTIUS!$J$2:$J$25,IES!$N$2)</f>
        <v>0</v>
      </c>
      <c r="O188" s="20">
        <f t="shared" si="4"/>
        <v>46</v>
      </c>
      <c r="P188" s="27" t="str">
        <f t="shared" si="5"/>
        <v>A</v>
      </c>
    </row>
    <row r="189" spans="1:16" x14ac:dyDescent="0.3">
      <c r="A189" s="14">
        <v>2020</v>
      </c>
      <c r="B189" s="14" t="s">
        <v>800</v>
      </c>
      <c r="C189" t="s">
        <v>306</v>
      </c>
      <c r="D189" s="14">
        <v>12005660</v>
      </c>
      <c r="E189" t="s">
        <v>310</v>
      </c>
      <c r="F189" s="23">
        <f>SUMIFS('DATA 07-10-20'!$H$2:$H$1100,'DATA 07-10-20'!$D$2:$D$1100,IES!$D189,'DATA 07-10-20'!$F$2:$F$1100,IES!$F$1,'DATA 07-10-20'!$G$2:$G$1100,IES!F$2)</f>
        <v>21</v>
      </c>
      <c r="G189" s="23">
        <f>SUMIFS('DATA 07-10-20'!$H$2:$H$1100,'DATA 07-10-20'!$D$2:$D$1100,IES!$D189,'DATA 07-10-20'!$F$2:$F$1100,IES!$G$1,'DATA 07-10-20'!$G$2:$G$1100,IES!G$2)</f>
        <v>10</v>
      </c>
      <c r="H189" s="23">
        <f>SUMIFS('DATA 07-10-20'!$H$2:$H$1100,'DATA 07-10-20'!$D$2:$D$1100,IES!$D189,'DATA 07-10-20'!$F$2:$F$1100,IES!$G$1,'DATA 07-10-20'!$G$2:$G$1100,IES!H$2)</f>
        <v>0</v>
      </c>
      <c r="I189" s="23">
        <f>SUMIFS('DATA 07-10-20'!$H$2:$H$1100,'DATA 07-10-20'!$D$2:$D$1100,IES!$D189,'DATA 07-10-20'!$F$2:$F$1100,IES!$G$1,'DATA 07-10-20'!$G$2:$G$1100,IES!I$2)</f>
        <v>0</v>
      </c>
      <c r="J189" s="23">
        <f>SUMIFS('DATA 07-10-20'!$H$2:$H$1100,'DATA 07-10-20'!$D$2:$D$1100,IES!$D189,'DATA 07-10-20'!$F$2:$F$1100,IES!$J$1,'DATA 07-10-20'!$G$2:$G$1100,IES!J$2)</f>
        <v>4</v>
      </c>
      <c r="K189" s="23">
        <f>SUMIFS('DATA 07-10-20'!$H$2:$H$1100,'DATA 07-10-20'!$D$2:$D$1100,IES!$D189,'DATA 07-10-20'!$F$2:$F$1100,IES!$J$1,'DATA 07-10-20'!$G$2:$G$1100,IES!K$2)</f>
        <v>0</v>
      </c>
      <c r="L189" s="23">
        <f>SUMIFS('DATA 07-10-20'!$H$2:$H$1100,'DATA 07-10-20'!$D$2:$D$1100,IES!$D189,'DATA 07-10-20'!$F$2:$F$1100,IES!$L$1,'DATA 07-10-20'!$G$2:$G$1100,IES!L$2)</f>
        <v>0</v>
      </c>
      <c r="M189" s="23">
        <f>SUMIFS(ESPORTIUS!$L$2:$L$25,ESPORTIUS!$D$2:$D$25,IES!D189,ESPORTIUS!$J$2:$J$25,IES!$M$2)</f>
        <v>0</v>
      </c>
      <c r="N189" s="23">
        <f>SUMIFS(ESPORTIUS!$L$2:$L$25,ESPORTIUS!$D$2:$D$25,IES!D189,ESPORTIUS!$J$2:$J$25,IES!$N$2)</f>
        <v>0</v>
      </c>
      <c r="O189" s="20">
        <f t="shared" si="4"/>
        <v>35</v>
      </c>
      <c r="P189" s="27" t="str">
        <f t="shared" si="5"/>
        <v>A</v>
      </c>
    </row>
    <row r="190" spans="1:16" x14ac:dyDescent="0.3">
      <c r="A190" s="14">
        <v>2020</v>
      </c>
      <c r="B190" s="14" t="s">
        <v>800</v>
      </c>
      <c r="C190" t="s">
        <v>313</v>
      </c>
      <c r="D190" s="14">
        <v>12003080</v>
      </c>
      <c r="E190" t="s">
        <v>314</v>
      </c>
      <c r="F190" s="23">
        <f>SUMIFS('DATA 07-10-20'!$H$2:$H$1100,'DATA 07-10-20'!$D$2:$D$1100,IES!$D190,'DATA 07-10-20'!$F$2:$F$1100,IES!$F$1,'DATA 07-10-20'!$G$2:$G$1100,IES!F$2)</f>
        <v>20</v>
      </c>
      <c r="G190" s="23">
        <f>SUMIFS('DATA 07-10-20'!$H$2:$H$1100,'DATA 07-10-20'!$D$2:$D$1100,IES!$D190,'DATA 07-10-20'!$F$2:$F$1100,IES!$G$1,'DATA 07-10-20'!$G$2:$G$1100,IES!G$2)</f>
        <v>8</v>
      </c>
      <c r="H190" s="23">
        <f>SUMIFS('DATA 07-10-20'!$H$2:$H$1100,'DATA 07-10-20'!$D$2:$D$1100,IES!$D190,'DATA 07-10-20'!$F$2:$F$1100,IES!$G$1,'DATA 07-10-20'!$G$2:$G$1100,IES!H$2)</f>
        <v>0</v>
      </c>
      <c r="I190" s="23">
        <f>SUMIFS('DATA 07-10-20'!$H$2:$H$1100,'DATA 07-10-20'!$D$2:$D$1100,IES!$D190,'DATA 07-10-20'!$F$2:$F$1100,IES!$G$1,'DATA 07-10-20'!$G$2:$G$1100,IES!I$2)</f>
        <v>0</v>
      </c>
      <c r="J190" s="23">
        <f>SUMIFS('DATA 07-10-20'!$H$2:$H$1100,'DATA 07-10-20'!$D$2:$D$1100,IES!$D190,'DATA 07-10-20'!$F$2:$F$1100,IES!$J$1,'DATA 07-10-20'!$G$2:$G$1100,IES!J$2)</f>
        <v>10</v>
      </c>
      <c r="K190" s="23">
        <f>SUMIFS('DATA 07-10-20'!$H$2:$H$1100,'DATA 07-10-20'!$D$2:$D$1100,IES!$D190,'DATA 07-10-20'!$F$2:$F$1100,IES!$J$1,'DATA 07-10-20'!$G$2:$G$1100,IES!K$2)</f>
        <v>0</v>
      </c>
      <c r="L190" s="23">
        <f>SUMIFS('DATA 07-10-20'!$H$2:$H$1100,'DATA 07-10-20'!$D$2:$D$1100,IES!$D190,'DATA 07-10-20'!$F$2:$F$1100,IES!$L$1,'DATA 07-10-20'!$G$2:$G$1100,IES!L$2)</f>
        <v>0</v>
      </c>
      <c r="M190" s="23">
        <f>SUMIFS(ESPORTIUS!$L$2:$L$25,ESPORTIUS!$D$2:$D$25,IES!D190,ESPORTIUS!$J$2:$J$25,IES!$M$2)</f>
        <v>0</v>
      </c>
      <c r="N190" s="23">
        <f>SUMIFS(ESPORTIUS!$L$2:$L$25,ESPORTIUS!$D$2:$D$25,IES!D190,ESPORTIUS!$J$2:$J$25,IES!$N$2)</f>
        <v>0</v>
      </c>
      <c r="O190" s="20">
        <f t="shared" si="4"/>
        <v>38</v>
      </c>
      <c r="P190" s="27" t="str">
        <f t="shared" si="5"/>
        <v>A</v>
      </c>
    </row>
    <row r="191" spans="1:16" x14ac:dyDescent="0.3">
      <c r="A191" s="14">
        <v>2020</v>
      </c>
      <c r="B191" s="14" t="s">
        <v>800</v>
      </c>
      <c r="C191" t="s">
        <v>313</v>
      </c>
      <c r="D191" s="14">
        <v>12003468</v>
      </c>
      <c r="E191" t="s">
        <v>315</v>
      </c>
      <c r="F191" s="23">
        <f>SUMIFS('DATA 07-10-20'!$H$2:$H$1100,'DATA 07-10-20'!$D$2:$D$1100,IES!$D191,'DATA 07-10-20'!$F$2:$F$1100,IES!$F$1,'DATA 07-10-20'!$G$2:$G$1100,IES!F$2)</f>
        <v>22</v>
      </c>
      <c r="G191" s="23">
        <f>SUMIFS('DATA 07-10-20'!$H$2:$H$1100,'DATA 07-10-20'!$D$2:$D$1100,IES!$D191,'DATA 07-10-20'!$F$2:$F$1100,IES!$G$1,'DATA 07-10-20'!$G$2:$G$1100,IES!G$2)</f>
        <v>4</v>
      </c>
      <c r="H191" s="23">
        <f>SUMIFS('DATA 07-10-20'!$H$2:$H$1100,'DATA 07-10-20'!$D$2:$D$1100,IES!$D191,'DATA 07-10-20'!$F$2:$F$1100,IES!$G$1,'DATA 07-10-20'!$G$2:$G$1100,IES!H$2)</f>
        <v>0</v>
      </c>
      <c r="I191" s="23">
        <f>SUMIFS('DATA 07-10-20'!$H$2:$H$1100,'DATA 07-10-20'!$D$2:$D$1100,IES!$D191,'DATA 07-10-20'!$F$2:$F$1100,IES!$G$1,'DATA 07-10-20'!$G$2:$G$1100,IES!I$2)</f>
        <v>0</v>
      </c>
      <c r="J191" s="23">
        <f>SUMIFS('DATA 07-10-20'!$H$2:$H$1100,'DATA 07-10-20'!$D$2:$D$1100,IES!$D191,'DATA 07-10-20'!$F$2:$F$1100,IES!$J$1,'DATA 07-10-20'!$G$2:$G$1100,IES!J$2)</f>
        <v>12</v>
      </c>
      <c r="K191" s="23">
        <f>SUMIFS('DATA 07-10-20'!$H$2:$H$1100,'DATA 07-10-20'!$D$2:$D$1100,IES!$D191,'DATA 07-10-20'!$F$2:$F$1100,IES!$J$1,'DATA 07-10-20'!$G$2:$G$1100,IES!K$2)</f>
        <v>0</v>
      </c>
      <c r="L191" s="23">
        <f>SUMIFS('DATA 07-10-20'!$H$2:$H$1100,'DATA 07-10-20'!$D$2:$D$1100,IES!$D191,'DATA 07-10-20'!$F$2:$F$1100,IES!$L$1,'DATA 07-10-20'!$G$2:$G$1100,IES!L$2)</f>
        <v>0</v>
      </c>
      <c r="M191" s="23">
        <f>SUMIFS(ESPORTIUS!$L$2:$L$25,ESPORTIUS!$D$2:$D$25,IES!D191,ESPORTIUS!$J$2:$J$25,IES!$M$2)</f>
        <v>0</v>
      </c>
      <c r="N191" s="23">
        <f>SUMIFS(ESPORTIUS!$L$2:$L$25,ESPORTIUS!$D$2:$D$25,IES!D191,ESPORTIUS!$J$2:$J$25,IES!$N$2)</f>
        <v>0</v>
      </c>
      <c r="O191" s="20">
        <f t="shared" si="4"/>
        <v>38</v>
      </c>
      <c r="P191" s="27" t="str">
        <f t="shared" si="5"/>
        <v>A</v>
      </c>
    </row>
    <row r="192" spans="1:16" x14ac:dyDescent="0.3">
      <c r="A192" s="14">
        <v>2020</v>
      </c>
      <c r="B192" s="14" t="s">
        <v>800</v>
      </c>
      <c r="C192" t="s">
        <v>313</v>
      </c>
      <c r="D192" s="14">
        <v>12006172</v>
      </c>
      <c r="E192" t="s">
        <v>317</v>
      </c>
      <c r="F192" s="23">
        <f>SUMIFS('DATA 07-10-20'!$H$2:$H$1100,'DATA 07-10-20'!$D$2:$D$1100,IES!$D192,'DATA 07-10-20'!$F$2:$F$1100,IES!$F$1,'DATA 07-10-20'!$G$2:$G$1100,IES!F$2)</f>
        <v>4</v>
      </c>
      <c r="G192" s="23">
        <f>SUMIFS('DATA 07-10-20'!$H$2:$H$1100,'DATA 07-10-20'!$D$2:$D$1100,IES!$D192,'DATA 07-10-20'!$F$2:$F$1100,IES!$G$1,'DATA 07-10-20'!$G$2:$G$1100,IES!G$2)</f>
        <v>0</v>
      </c>
      <c r="H192" s="23">
        <f>SUMIFS('DATA 07-10-20'!$H$2:$H$1100,'DATA 07-10-20'!$D$2:$D$1100,IES!$D192,'DATA 07-10-20'!$F$2:$F$1100,IES!$G$1,'DATA 07-10-20'!$G$2:$G$1100,IES!H$2)</f>
        <v>0</v>
      </c>
      <c r="I192" s="23">
        <f>SUMIFS('DATA 07-10-20'!$H$2:$H$1100,'DATA 07-10-20'!$D$2:$D$1100,IES!$D192,'DATA 07-10-20'!$F$2:$F$1100,IES!$G$1,'DATA 07-10-20'!$G$2:$G$1100,IES!I$2)</f>
        <v>0</v>
      </c>
      <c r="J192" s="23">
        <f>SUMIFS('DATA 07-10-20'!$H$2:$H$1100,'DATA 07-10-20'!$D$2:$D$1100,IES!$D192,'DATA 07-10-20'!$F$2:$F$1100,IES!$J$1,'DATA 07-10-20'!$G$2:$G$1100,IES!J$2)</f>
        <v>0</v>
      </c>
      <c r="K192" s="23">
        <f>SUMIFS('DATA 07-10-20'!$H$2:$H$1100,'DATA 07-10-20'!$D$2:$D$1100,IES!$D192,'DATA 07-10-20'!$F$2:$F$1100,IES!$J$1,'DATA 07-10-20'!$G$2:$G$1100,IES!K$2)</f>
        <v>0</v>
      </c>
      <c r="L192" s="23">
        <f>SUMIFS('DATA 07-10-20'!$H$2:$H$1100,'DATA 07-10-20'!$D$2:$D$1100,IES!$D192,'DATA 07-10-20'!$F$2:$F$1100,IES!$L$1,'DATA 07-10-20'!$G$2:$G$1100,IES!L$2)</f>
        <v>0</v>
      </c>
      <c r="M192" s="23">
        <f>SUMIFS(ESPORTIUS!$L$2:$L$25,ESPORTIUS!$D$2:$D$25,IES!D192,ESPORTIUS!$J$2:$J$25,IES!$M$2)</f>
        <v>0</v>
      </c>
      <c r="N192" s="23">
        <f>SUMIFS(ESPORTIUS!$L$2:$L$25,ESPORTIUS!$D$2:$D$25,IES!D192,ESPORTIUS!$J$2:$J$25,IES!$N$2)</f>
        <v>0</v>
      </c>
      <c r="O192" s="20">
        <f t="shared" si="4"/>
        <v>4</v>
      </c>
      <c r="P192" s="27" t="str">
        <f t="shared" si="5"/>
        <v>C</v>
      </c>
    </row>
    <row r="193" spans="1:16" x14ac:dyDescent="0.3">
      <c r="A193" s="14">
        <v>2020</v>
      </c>
      <c r="B193" s="14" t="s">
        <v>814</v>
      </c>
      <c r="C193" t="s">
        <v>320</v>
      </c>
      <c r="D193" s="14">
        <v>46020248</v>
      </c>
      <c r="E193" t="s">
        <v>322</v>
      </c>
      <c r="F193" s="23">
        <f>SUMIFS('DATA 07-10-20'!$H$2:$H$1100,'DATA 07-10-20'!$D$2:$D$1100,IES!$D193,'DATA 07-10-20'!$F$2:$F$1100,IES!$F$1,'DATA 07-10-20'!$G$2:$G$1100,IES!F$2)</f>
        <v>4</v>
      </c>
      <c r="G193" s="23">
        <f>SUMIFS('DATA 07-10-20'!$H$2:$H$1100,'DATA 07-10-20'!$D$2:$D$1100,IES!$D193,'DATA 07-10-20'!$F$2:$F$1100,IES!$G$1,'DATA 07-10-20'!$G$2:$G$1100,IES!G$2)</f>
        <v>2</v>
      </c>
      <c r="H193" s="23">
        <f>SUMIFS('DATA 07-10-20'!$H$2:$H$1100,'DATA 07-10-20'!$D$2:$D$1100,IES!$D193,'DATA 07-10-20'!$F$2:$F$1100,IES!$G$1,'DATA 07-10-20'!$G$2:$G$1100,IES!H$2)</f>
        <v>0</v>
      </c>
      <c r="I193" s="23">
        <f>SUMIFS('DATA 07-10-20'!$H$2:$H$1100,'DATA 07-10-20'!$D$2:$D$1100,IES!$D193,'DATA 07-10-20'!$F$2:$F$1100,IES!$G$1,'DATA 07-10-20'!$G$2:$G$1100,IES!I$2)</f>
        <v>0</v>
      </c>
      <c r="J193" s="23">
        <f>SUMIFS('DATA 07-10-20'!$H$2:$H$1100,'DATA 07-10-20'!$D$2:$D$1100,IES!$D193,'DATA 07-10-20'!$F$2:$F$1100,IES!$J$1,'DATA 07-10-20'!$G$2:$G$1100,IES!J$2)</f>
        <v>2</v>
      </c>
      <c r="K193" s="23">
        <f>SUMIFS('DATA 07-10-20'!$H$2:$H$1100,'DATA 07-10-20'!$D$2:$D$1100,IES!$D193,'DATA 07-10-20'!$F$2:$F$1100,IES!$J$1,'DATA 07-10-20'!$G$2:$G$1100,IES!K$2)</f>
        <v>0</v>
      </c>
      <c r="L193" s="23">
        <f>SUMIFS('DATA 07-10-20'!$H$2:$H$1100,'DATA 07-10-20'!$D$2:$D$1100,IES!$D193,'DATA 07-10-20'!$F$2:$F$1100,IES!$L$1,'DATA 07-10-20'!$G$2:$G$1100,IES!L$2)</f>
        <v>0</v>
      </c>
      <c r="M193" s="23">
        <f>SUMIFS(ESPORTIUS!$L$2:$L$25,ESPORTIUS!$D$2:$D$25,IES!D193,ESPORTIUS!$J$2:$J$25,IES!$M$2)</f>
        <v>0</v>
      </c>
      <c r="N193" s="23">
        <f>SUMIFS(ESPORTIUS!$L$2:$L$25,ESPORTIUS!$D$2:$D$25,IES!D193,ESPORTIUS!$J$2:$J$25,IES!$N$2)</f>
        <v>0</v>
      </c>
      <c r="O193" s="20">
        <f t="shared" si="4"/>
        <v>8</v>
      </c>
      <c r="P193" s="27" t="str">
        <f t="shared" si="5"/>
        <v>C</v>
      </c>
    </row>
    <row r="194" spans="1:16" x14ac:dyDescent="0.3">
      <c r="A194" s="14">
        <v>2020</v>
      </c>
      <c r="B194" s="14" t="s">
        <v>814</v>
      </c>
      <c r="C194" t="s">
        <v>323</v>
      </c>
      <c r="D194" s="14">
        <v>46022099</v>
      </c>
      <c r="E194" t="s">
        <v>324</v>
      </c>
      <c r="F194" s="23">
        <f>SUMIFS('DATA 07-10-20'!$H$2:$H$1100,'DATA 07-10-20'!$D$2:$D$1100,IES!$D194,'DATA 07-10-20'!$F$2:$F$1100,IES!$F$1,'DATA 07-10-20'!$G$2:$G$1100,IES!F$2)</f>
        <v>8</v>
      </c>
      <c r="G194" s="23">
        <f>SUMIFS('DATA 07-10-20'!$H$2:$H$1100,'DATA 07-10-20'!$D$2:$D$1100,IES!$D194,'DATA 07-10-20'!$F$2:$F$1100,IES!$G$1,'DATA 07-10-20'!$G$2:$G$1100,IES!G$2)</f>
        <v>0</v>
      </c>
      <c r="H194" s="23">
        <f>SUMIFS('DATA 07-10-20'!$H$2:$H$1100,'DATA 07-10-20'!$D$2:$D$1100,IES!$D194,'DATA 07-10-20'!$F$2:$F$1100,IES!$G$1,'DATA 07-10-20'!$G$2:$G$1100,IES!H$2)</f>
        <v>0</v>
      </c>
      <c r="I194" s="23">
        <f>SUMIFS('DATA 07-10-20'!$H$2:$H$1100,'DATA 07-10-20'!$D$2:$D$1100,IES!$D194,'DATA 07-10-20'!$F$2:$F$1100,IES!$G$1,'DATA 07-10-20'!$G$2:$G$1100,IES!I$2)</f>
        <v>0</v>
      </c>
      <c r="J194" s="23">
        <f>SUMIFS('DATA 07-10-20'!$H$2:$H$1100,'DATA 07-10-20'!$D$2:$D$1100,IES!$D194,'DATA 07-10-20'!$F$2:$F$1100,IES!$J$1,'DATA 07-10-20'!$G$2:$G$1100,IES!J$2)</f>
        <v>2</v>
      </c>
      <c r="K194" s="23">
        <f>SUMIFS('DATA 07-10-20'!$H$2:$H$1100,'DATA 07-10-20'!$D$2:$D$1100,IES!$D194,'DATA 07-10-20'!$F$2:$F$1100,IES!$J$1,'DATA 07-10-20'!$G$2:$G$1100,IES!K$2)</f>
        <v>0</v>
      </c>
      <c r="L194" s="23">
        <f>SUMIFS('DATA 07-10-20'!$H$2:$H$1100,'DATA 07-10-20'!$D$2:$D$1100,IES!$D194,'DATA 07-10-20'!$F$2:$F$1100,IES!$L$1,'DATA 07-10-20'!$G$2:$G$1100,IES!L$2)</f>
        <v>0</v>
      </c>
      <c r="M194" s="23">
        <f>SUMIFS(ESPORTIUS!$L$2:$L$25,ESPORTIUS!$D$2:$D$25,IES!D194,ESPORTIUS!$J$2:$J$25,IES!$M$2)</f>
        <v>0</v>
      </c>
      <c r="N194" s="23">
        <f>SUMIFS(ESPORTIUS!$L$2:$L$25,ESPORTIUS!$D$2:$D$25,IES!D194,ESPORTIUS!$J$2:$J$25,IES!$N$2)</f>
        <v>0</v>
      </c>
      <c r="O194" s="20">
        <f t="shared" si="4"/>
        <v>10</v>
      </c>
      <c r="P194" s="27" t="str">
        <f t="shared" si="5"/>
        <v>C</v>
      </c>
    </row>
    <row r="195" spans="1:16" x14ac:dyDescent="0.3">
      <c r="A195" s="14">
        <v>2020</v>
      </c>
      <c r="B195" s="14" t="s">
        <v>814</v>
      </c>
      <c r="C195" t="s">
        <v>325</v>
      </c>
      <c r="D195" s="14">
        <v>46000161</v>
      </c>
      <c r="E195" t="s">
        <v>326</v>
      </c>
      <c r="F195" s="23">
        <f>SUMIFS('DATA 07-10-20'!$H$2:$H$1100,'DATA 07-10-20'!$D$2:$D$1100,IES!$D195,'DATA 07-10-20'!$F$2:$F$1100,IES!$F$1,'DATA 07-10-20'!$G$2:$G$1100,IES!F$2)</f>
        <v>23</v>
      </c>
      <c r="G195" s="23">
        <f>SUMIFS('DATA 07-10-20'!$H$2:$H$1100,'DATA 07-10-20'!$D$2:$D$1100,IES!$D195,'DATA 07-10-20'!$F$2:$F$1100,IES!$G$1,'DATA 07-10-20'!$G$2:$G$1100,IES!G$2)</f>
        <v>4</v>
      </c>
      <c r="H195" s="23">
        <f>SUMIFS('DATA 07-10-20'!$H$2:$H$1100,'DATA 07-10-20'!$D$2:$D$1100,IES!$D195,'DATA 07-10-20'!$F$2:$F$1100,IES!$G$1,'DATA 07-10-20'!$G$2:$G$1100,IES!H$2)</f>
        <v>0</v>
      </c>
      <c r="I195" s="23">
        <f>SUMIFS('DATA 07-10-20'!$H$2:$H$1100,'DATA 07-10-20'!$D$2:$D$1100,IES!$D195,'DATA 07-10-20'!$F$2:$F$1100,IES!$G$1,'DATA 07-10-20'!$G$2:$G$1100,IES!I$2)</f>
        <v>0</v>
      </c>
      <c r="J195" s="23">
        <f>SUMIFS('DATA 07-10-20'!$H$2:$H$1100,'DATA 07-10-20'!$D$2:$D$1100,IES!$D195,'DATA 07-10-20'!$F$2:$F$1100,IES!$J$1,'DATA 07-10-20'!$G$2:$G$1100,IES!J$2)</f>
        <v>3</v>
      </c>
      <c r="K195" s="23">
        <f>SUMIFS('DATA 07-10-20'!$H$2:$H$1100,'DATA 07-10-20'!$D$2:$D$1100,IES!$D195,'DATA 07-10-20'!$F$2:$F$1100,IES!$J$1,'DATA 07-10-20'!$G$2:$G$1100,IES!K$2)</f>
        <v>0</v>
      </c>
      <c r="L195" s="23">
        <f>SUMIFS('DATA 07-10-20'!$H$2:$H$1100,'DATA 07-10-20'!$D$2:$D$1100,IES!$D195,'DATA 07-10-20'!$F$2:$F$1100,IES!$L$1,'DATA 07-10-20'!$G$2:$G$1100,IES!L$2)</f>
        <v>0</v>
      </c>
      <c r="M195" s="23">
        <f>SUMIFS(ESPORTIUS!$L$2:$L$25,ESPORTIUS!$D$2:$D$25,IES!D195,ESPORTIUS!$J$2:$J$25,IES!$M$2)</f>
        <v>0</v>
      </c>
      <c r="N195" s="23">
        <f>SUMIFS(ESPORTIUS!$L$2:$L$25,ESPORTIUS!$D$2:$D$25,IES!D195,ESPORTIUS!$J$2:$J$25,IES!$N$2)</f>
        <v>0</v>
      </c>
      <c r="O195" s="20">
        <f t="shared" si="4"/>
        <v>30</v>
      </c>
      <c r="P195" s="27" t="str">
        <f t="shared" si="5"/>
        <v>A</v>
      </c>
    </row>
    <row r="196" spans="1:16" x14ac:dyDescent="0.3">
      <c r="A196" s="14">
        <v>2020</v>
      </c>
      <c r="B196" s="14" t="s">
        <v>814</v>
      </c>
      <c r="C196" t="s">
        <v>325</v>
      </c>
      <c r="D196" s="14">
        <v>46023225</v>
      </c>
      <c r="E196" t="s">
        <v>328</v>
      </c>
      <c r="F196" s="23">
        <f>SUMIFS('DATA 07-10-20'!$H$2:$H$1100,'DATA 07-10-20'!$D$2:$D$1100,IES!$D196,'DATA 07-10-20'!$F$2:$F$1100,IES!$F$1,'DATA 07-10-20'!$G$2:$G$1100,IES!F$2)</f>
        <v>13</v>
      </c>
      <c r="G196" s="23">
        <f>SUMIFS('DATA 07-10-20'!$H$2:$H$1100,'DATA 07-10-20'!$D$2:$D$1100,IES!$D196,'DATA 07-10-20'!$F$2:$F$1100,IES!$G$1,'DATA 07-10-20'!$G$2:$G$1100,IES!G$2)</f>
        <v>4</v>
      </c>
      <c r="H196" s="23">
        <f>SUMIFS('DATA 07-10-20'!$H$2:$H$1100,'DATA 07-10-20'!$D$2:$D$1100,IES!$D196,'DATA 07-10-20'!$F$2:$F$1100,IES!$G$1,'DATA 07-10-20'!$G$2:$G$1100,IES!H$2)</f>
        <v>0</v>
      </c>
      <c r="I196" s="23">
        <f>SUMIFS('DATA 07-10-20'!$H$2:$H$1100,'DATA 07-10-20'!$D$2:$D$1100,IES!$D196,'DATA 07-10-20'!$F$2:$F$1100,IES!$G$1,'DATA 07-10-20'!$G$2:$G$1100,IES!I$2)</f>
        <v>0</v>
      </c>
      <c r="J196" s="23">
        <f>SUMIFS('DATA 07-10-20'!$H$2:$H$1100,'DATA 07-10-20'!$D$2:$D$1100,IES!$D196,'DATA 07-10-20'!$F$2:$F$1100,IES!$J$1,'DATA 07-10-20'!$G$2:$G$1100,IES!J$2)</f>
        <v>5</v>
      </c>
      <c r="K196" s="23">
        <f>SUMIFS('DATA 07-10-20'!$H$2:$H$1100,'DATA 07-10-20'!$D$2:$D$1100,IES!$D196,'DATA 07-10-20'!$F$2:$F$1100,IES!$J$1,'DATA 07-10-20'!$G$2:$G$1100,IES!K$2)</f>
        <v>0</v>
      </c>
      <c r="L196" s="23">
        <f>SUMIFS('DATA 07-10-20'!$H$2:$H$1100,'DATA 07-10-20'!$D$2:$D$1100,IES!$D196,'DATA 07-10-20'!$F$2:$F$1100,IES!$L$1,'DATA 07-10-20'!$G$2:$G$1100,IES!L$2)</f>
        <v>0</v>
      </c>
      <c r="M196" s="23">
        <f>SUMIFS(ESPORTIUS!$L$2:$L$25,ESPORTIUS!$D$2:$D$25,IES!D196,ESPORTIUS!$J$2:$J$25,IES!$M$2)</f>
        <v>0</v>
      </c>
      <c r="N196" s="23">
        <f>SUMIFS(ESPORTIUS!$L$2:$L$25,ESPORTIUS!$D$2:$D$25,IES!D196,ESPORTIUS!$J$2:$J$25,IES!$N$2)</f>
        <v>0</v>
      </c>
      <c r="O196" s="20">
        <f t="shared" ref="O196:O259" si="6">F196+G196+H196+J196+K196+L196+M196</f>
        <v>22</v>
      </c>
      <c r="P196" s="27" t="str">
        <f t="shared" ref="P196:P259" si="7">IF(LEFT(E196,1)="S","C",VLOOKUP(O196,$S$2:$T$4,2,1))</f>
        <v>B</v>
      </c>
    </row>
    <row r="197" spans="1:16" x14ac:dyDescent="0.3">
      <c r="A197" s="14">
        <v>2020</v>
      </c>
      <c r="B197" s="14" t="s">
        <v>814</v>
      </c>
      <c r="C197" t="s">
        <v>329</v>
      </c>
      <c r="D197" s="14">
        <v>46000213</v>
      </c>
      <c r="E197" t="s">
        <v>330</v>
      </c>
      <c r="F197" s="23">
        <f>SUMIFS('DATA 07-10-20'!$H$2:$H$1100,'DATA 07-10-20'!$D$2:$D$1100,IES!$D197,'DATA 07-10-20'!$F$2:$F$1100,IES!$F$1,'DATA 07-10-20'!$G$2:$G$1100,IES!F$2)</f>
        <v>14</v>
      </c>
      <c r="G197" s="23">
        <f>SUMIFS('DATA 07-10-20'!$H$2:$H$1100,'DATA 07-10-20'!$D$2:$D$1100,IES!$D197,'DATA 07-10-20'!$F$2:$F$1100,IES!$G$1,'DATA 07-10-20'!$G$2:$G$1100,IES!G$2)</f>
        <v>4</v>
      </c>
      <c r="H197" s="23">
        <f>SUMIFS('DATA 07-10-20'!$H$2:$H$1100,'DATA 07-10-20'!$D$2:$D$1100,IES!$D197,'DATA 07-10-20'!$F$2:$F$1100,IES!$G$1,'DATA 07-10-20'!$G$2:$G$1100,IES!H$2)</f>
        <v>0</v>
      </c>
      <c r="I197" s="23">
        <f>SUMIFS('DATA 07-10-20'!$H$2:$H$1100,'DATA 07-10-20'!$D$2:$D$1100,IES!$D197,'DATA 07-10-20'!$F$2:$F$1100,IES!$G$1,'DATA 07-10-20'!$G$2:$G$1100,IES!I$2)</f>
        <v>0</v>
      </c>
      <c r="J197" s="23">
        <f>SUMIFS('DATA 07-10-20'!$H$2:$H$1100,'DATA 07-10-20'!$D$2:$D$1100,IES!$D197,'DATA 07-10-20'!$F$2:$F$1100,IES!$J$1,'DATA 07-10-20'!$G$2:$G$1100,IES!J$2)</f>
        <v>15</v>
      </c>
      <c r="K197" s="23">
        <f>SUMIFS('DATA 07-10-20'!$H$2:$H$1100,'DATA 07-10-20'!$D$2:$D$1100,IES!$D197,'DATA 07-10-20'!$F$2:$F$1100,IES!$J$1,'DATA 07-10-20'!$G$2:$G$1100,IES!K$2)</f>
        <v>0</v>
      </c>
      <c r="L197" s="23">
        <f>SUMIFS('DATA 07-10-20'!$H$2:$H$1100,'DATA 07-10-20'!$D$2:$D$1100,IES!$D197,'DATA 07-10-20'!$F$2:$F$1100,IES!$L$1,'DATA 07-10-20'!$G$2:$G$1100,IES!L$2)</f>
        <v>0</v>
      </c>
      <c r="M197" s="23">
        <f>SUMIFS(ESPORTIUS!$L$2:$L$25,ESPORTIUS!$D$2:$D$25,IES!D197,ESPORTIUS!$J$2:$J$25,IES!$M$2)</f>
        <v>0</v>
      </c>
      <c r="N197" s="23">
        <f>SUMIFS(ESPORTIUS!$L$2:$L$25,ESPORTIUS!$D$2:$D$25,IES!D197,ESPORTIUS!$J$2:$J$25,IES!$N$2)</f>
        <v>0</v>
      </c>
      <c r="O197" s="20">
        <f t="shared" si="6"/>
        <v>33</v>
      </c>
      <c r="P197" s="27" t="str">
        <f t="shared" si="7"/>
        <v>A</v>
      </c>
    </row>
    <row r="198" spans="1:16" x14ac:dyDescent="0.3">
      <c r="A198" s="14">
        <v>2020</v>
      </c>
      <c r="B198" s="14" t="s">
        <v>814</v>
      </c>
      <c r="C198" t="s">
        <v>331</v>
      </c>
      <c r="D198" s="14">
        <v>46022831</v>
      </c>
      <c r="E198" t="s">
        <v>332</v>
      </c>
      <c r="F198" s="23">
        <f>SUMIFS('DATA 07-10-20'!$H$2:$H$1100,'DATA 07-10-20'!$D$2:$D$1100,IES!$D198,'DATA 07-10-20'!$F$2:$F$1100,IES!$F$1,'DATA 07-10-20'!$G$2:$G$1100,IES!F$2)</f>
        <v>28</v>
      </c>
      <c r="G198" s="23">
        <f>SUMIFS('DATA 07-10-20'!$H$2:$H$1100,'DATA 07-10-20'!$D$2:$D$1100,IES!$D198,'DATA 07-10-20'!$F$2:$F$1100,IES!$G$1,'DATA 07-10-20'!$G$2:$G$1100,IES!G$2)</f>
        <v>8</v>
      </c>
      <c r="H198" s="23">
        <f>SUMIFS('DATA 07-10-20'!$H$2:$H$1100,'DATA 07-10-20'!$D$2:$D$1100,IES!$D198,'DATA 07-10-20'!$F$2:$F$1100,IES!$G$1,'DATA 07-10-20'!$G$2:$G$1100,IES!H$2)</f>
        <v>0</v>
      </c>
      <c r="I198" s="23">
        <f>SUMIFS('DATA 07-10-20'!$H$2:$H$1100,'DATA 07-10-20'!$D$2:$D$1100,IES!$D198,'DATA 07-10-20'!$F$2:$F$1100,IES!$G$1,'DATA 07-10-20'!$G$2:$G$1100,IES!I$2)</f>
        <v>0</v>
      </c>
      <c r="J198" s="23">
        <f>SUMIFS('DATA 07-10-20'!$H$2:$H$1100,'DATA 07-10-20'!$D$2:$D$1100,IES!$D198,'DATA 07-10-20'!$F$2:$F$1100,IES!$J$1,'DATA 07-10-20'!$G$2:$G$1100,IES!J$2)</f>
        <v>4</v>
      </c>
      <c r="K198" s="23">
        <f>SUMIFS('DATA 07-10-20'!$H$2:$H$1100,'DATA 07-10-20'!$D$2:$D$1100,IES!$D198,'DATA 07-10-20'!$F$2:$F$1100,IES!$J$1,'DATA 07-10-20'!$G$2:$G$1100,IES!K$2)</f>
        <v>0</v>
      </c>
      <c r="L198" s="23">
        <f>SUMIFS('DATA 07-10-20'!$H$2:$H$1100,'DATA 07-10-20'!$D$2:$D$1100,IES!$D198,'DATA 07-10-20'!$F$2:$F$1100,IES!$L$1,'DATA 07-10-20'!$G$2:$G$1100,IES!L$2)</f>
        <v>0</v>
      </c>
      <c r="M198" s="23">
        <f>SUMIFS(ESPORTIUS!$L$2:$L$25,ESPORTIUS!$D$2:$D$25,IES!D198,ESPORTIUS!$J$2:$J$25,IES!$M$2)</f>
        <v>0</v>
      </c>
      <c r="N198" s="23">
        <f>SUMIFS(ESPORTIUS!$L$2:$L$25,ESPORTIUS!$D$2:$D$25,IES!D198,ESPORTIUS!$J$2:$J$25,IES!$N$2)</f>
        <v>0</v>
      </c>
      <c r="O198" s="20">
        <f t="shared" si="6"/>
        <v>40</v>
      </c>
      <c r="P198" s="27" t="str">
        <f t="shared" si="7"/>
        <v>A</v>
      </c>
    </row>
    <row r="199" spans="1:16" x14ac:dyDescent="0.3">
      <c r="A199" s="14">
        <v>2020</v>
      </c>
      <c r="B199" s="14" t="s">
        <v>814</v>
      </c>
      <c r="C199" t="s">
        <v>333</v>
      </c>
      <c r="D199" s="14">
        <v>46022841</v>
      </c>
      <c r="E199" t="s">
        <v>334</v>
      </c>
      <c r="F199" s="23">
        <f>SUMIFS('DATA 07-10-20'!$H$2:$H$1100,'DATA 07-10-20'!$D$2:$D$1100,IES!$D199,'DATA 07-10-20'!$F$2:$F$1100,IES!$F$1,'DATA 07-10-20'!$G$2:$G$1100,IES!F$2)</f>
        <v>16</v>
      </c>
      <c r="G199" s="23">
        <f>SUMIFS('DATA 07-10-20'!$H$2:$H$1100,'DATA 07-10-20'!$D$2:$D$1100,IES!$D199,'DATA 07-10-20'!$F$2:$F$1100,IES!$G$1,'DATA 07-10-20'!$G$2:$G$1100,IES!G$2)</f>
        <v>4</v>
      </c>
      <c r="H199" s="23">
        <f>SUMIFS('DATA 07-10-20'!$H$2:$H$1100,'DATA 07-10-20'!$D$2:$D$1100,IES!$D199,'DATA 07-10-20'!$F$2:$F$1100,IES!$G$1,'DATA 07-10-20'!$G$2:$G$1100,IES!H$2)</f>
        <v>0</v>
      </c>
      <c r="I199" s="23">
        <f>SUMIFS('DATA 07-10-20'!$H$2:$H$1100,'DATA 07-10-20'!$D$2:$D$1100,IES!$D199,'DATA 07-10-20'!$F$2:$F$1100,IES!$G$1,'DATA 07-10-20'!$G$2:$G$1100,IES!I$2)</f>
        <v>0</v>
      </c>
      <c r="J199" s="23">
        <f>SUMIFS('DATA 07-10-20'!$H$2:$H$1100,'DATA 07-10-20'!$D$2:$D$1100,IES!$D199,'DATA 07-10-20'!$F$2:$F$1100,IES!$J$1,'DATA 07-10-20'!$G$2:$G$1100,IES!J$2)</f>
        <v>2</v>
      </c>
      <c r="K199" s="23">
        <f>SUMIFS('DATA 07-10-20'!$H$2:$H$1100,'DATA 07-10-20'!$D$2:$D$1100,IES!$D199,'DATA 07-10-20'!$F$2:$F$1100,IES!$J$1,'DATA 07-10-20'!$G$2:$G$1100,IES!K$2)</f>
        <v>0</v>
      </c>
      <c r="L199" s="23">
        <f>SUMIFS('DATA 07-10-20'!$H$2:$H$1100,'DATA 07-10-20'!$D$2:$D$1100,IES!$D199,'DATA 07-10-20'!$F$2:$F$1100,IES!$L$1,'DATA 07-10-20'!$G$2:$G$1100,IES!L$2)</f>
        <v>0</v>
      </c>
      <c r="M199" s="23">
        <f>SUMIFS(ESPORTIUS!$L$2:$L$25,ESPORTIUS!$D$2:$D$25,IES!D199,ESPORTIUS!$J$2:$J$25,IES!$M$2)</f>
        <v>0</v>
      </c>
      <c r="N199" s="23">
        <f>SUMIFS(ESPORTIUS!$L$2:$L$25,ESPORTIUS!$D$2:$D$25,IES!D199,ESPORTIUS!$J$2:$J$25,IES!$N$2)</f>
        <v>0</v>
      </c>
      <c r="O199" s="20">
        <f t="shared" si="6"/>
        <v>22</v>
      </c>
      <c r="P199" s="27" t="str">
        <f t="shared" si="7"/>
        <v>B</v>
      </c>
    </row>
    <row r="200" spans="1:16" x14ac:dyDescent="0.3">
      <c r="A200" s="14">
        <v>2020</v>
      </c>
      <c r="B200" s="14" t="s">
        <v>814</v>
      </c>
      <c r="C200" t="s">
        <v>335</v>
      </c>
      <c r="D200" s="14">
        <v>46021290</v>
      </c>
      <c r="E200" t="s">
        <v>336</v>
      </c>
      <c r="F200" s="23">
        <f>SUMIFS('DATA 07-10-20'!$H$2:$H$1100,'DATA 07-10-20'!$D$2:$D$1100,IES!$D200,'DATA 07-10-20'!$F$2:$F$1100,IES!$F$1,'DATA 07-10-20'!$G$2:$G$1100,IES!F$2)</f>
        <v>18</v>
      </c>
      <c r="G200" s="23">
        <f>SUMIFS('DATA 07-10-20'!$H$2:$H$1100,'DATA 07-10-20'!$D$2:$D$1100,IES!$D200,'DATA 07-10-20'!$F$2:$F$1100,IES!$G$1,'DATA 07-10-20'!$G$2:$G$1100,IES!G$2)</f>
        <v>4</v>
      </c>
      <c r="H200" s="23">
        <f>SUMIFS('DATA 07-10-20'!$H$2:$H$1100,'DATA 07-10-20'!$D$2:$D$1100,IES!$D200,'DATA 07-10-20'!$F$2:$F$1100,IES!$G$1,'DATA 07-10-20'!$G$2:$G$1100,IES!H$2)</f>
        <v>0</v>
      </c>
      <c r="I200" s="23">
        <f>SUMIFS('DATA 07-10-20'!$H$2:$H$1100,'DATA 07-10-20'!$D$2:$D$1100,IES!$D200,'DATA 07-10-20'!$F$2:$F$1100,IES!$G$1,'DATA 07-10-20'!$G$2:$G$1100,IES!I$2)</f>
        <v>0</v>
      </c>
      <c r="J200" s="23">
        <f>SUMIFS('DATA 07-10-20'!$H$2:$H$1100,'DATA 07-10-20'!$D$2:$D$1100,IES!$D200,'DATA 07-10-20'!$F$2:$F$1100,IES!$J$1,'DATA 07-10-20'!$G$2:$G$1100,IES!J$2)</f>
        <v>11</v>
      </c>
      <c r="K200" s="23">
        <f>SUMIFS('DATA 07-10-20'!$H$2:$H$1100,'DATA 07-10-20'!$D$2:$D$1100,IES!$D200,'DATA 07-10-20'!$F$2:$F$1100,IES!$J$1,'DATA 07-10-20'!$G$2:$G$1100,IES!K$2)</f>
        <v>0</v>
      </c>
      <c r="L200" s="23">
        <f>SUMIFS('DATA 07-10-20'!$H$2:$H$1100,'DATA 07-10-20'!$D$2:$D$1100,IES!$D200,'DATA 07-10-20'!$F$2:$F$1100,IES!$L$1,'DATA 07-10-20'!$G$2:$G$1100,IES!L$2)</f>
        <v>0</v>
      </c>
      <c r="M200" s="23">
        <f>SUMIFS(ESPORTIUS!$L$2:$L$25,ESPORTIUS!$D$2:$D$25,IES!D200,ESPORTIUS!$J$2:$J$25,IES!$M$2)</f>
        <v>0</v>
      </c>
      <c r="N200" s="23">
        <f>SUMIFS(ESPORTIUS!$L$2:$L$25,ESPORTIUS!$D$2:$D$25,IES!D200,ESPORTIUS!$J$2:$J$25,IES!$N$2)</f>
        <v>0</v>
      </c>
      <c r="O200" s="20">
        <f t="shared" si="6"/>
        <v>33</v>
      </c>
      <c r="P200" s="27" t="str">
        <f t="shared" si="7"/>
        <v>A</v>
      </c>
    </row>
    <row r="201" spans="1:16" x14ac:dyDescent="0.3">
      <c r="A201" s="14">
        <v>2020</v>
      </c>
      <c r="B201" s="14" t="s">
        <v>814</v>
      </c>
      <c r="C201" t="s">
        <v>815</v>
      </c>
      <c r="D201" s="14">
        <v>46014893</v>
      </c>
      <c r="E201" t="s">
        <v>337</v>
      </c>
      <c r="F201" s="23">
        <f>SUMIFS('DATA 07-10-20'!$H$2:$H$1100,'DATA 07-10-20'!$D$2:$D$1100,IES!$D201,'DATA 07-10-20'!$F$2:$F$1100,IES!$F$1,'DATA 07-10-20'!$G$2:$G$1100,IES!F$2)</f>
        <v>18</v>
      </c>
      <c r="G201" s="23">
        <f>SUMIFS('DATA 07-10-20'!$H$2:$H$1100,'DATA 07-10-20'!$D$2:$D$1100,IES!$D201,'DATA 07-10-20'!$F$2:$F$1100,IES!$G$1,'DATA 07-10-20'!$G$2:$G$1100,IES!G$2)</f>
        <v>4</v>
      </c>
      <c r="H201" s="23">
        <f>SUMIFS('DATA 07-10-20'!$H$2:$H$1100,'DATA 07-10-20'!$D$2:$D$1100,IES!$D201,'DATA 07-10-20'!$F$2:$F$1100,IES!$G$1,'DATA 07-10-20'!$G$2:$G$1100,IES!H$2)</f>
        <v>0</v>
      </c>
      <c r="I201" s="23">
        <f>SUMIFS('DATA 07-10-20'!$H$2:$H$1100,'DATA 07-10-20'!$D$2:$D$1100,IES!$D201,'DATA 07-10-20'!$F$2:$F$1100,IES!$G$1,'DATA 07-10-20'!$G$2:$G$1100,IES!I$2)</f>
        <v>0</v>
      </c>
      <c r="J201" s="23">
        <f>SUMIFS('DATA 07-10-20'!$H$2:$H$1100,'DATA 07-10-20'!$D$2:$D$1100,IES!$D201,'DATA 07-10-20'!$F$2:$F$1100,IES!$J$1,'DATA 07-10-20'!$G$2:$G$1100,IES!J$2)</f>
        <v>12</v>
      </c>
      <c r="K201" s="23">
        <f>SUMIFS('DATA 07-10-20'!$H$2:$H$1100,'DATA 07-10-20'!$D$2:$D$1100,IES!$D201,'DATA 07-10-20'!$F$2:$F$1100,IES!$J$1,'DATA 07-10-20'!$G$2:$G$1100,IES!K$2)</f>
        <v>0</v>
      </c>
      <c r="L201" s="23">
        <f>SUMIFS('DATA 07-10-20'!$H$2:$H$1100,'DATA 07-10-20'!$D$2:$D$1100,IES!$D201,'DATA 07-10-20'!$F$2:$F$1100,IES!$L$1,'DATA 07-10-20'!$G$2:$G$1100,IES!L$2)</f>
        <v>0</v>
      </c>
      <c r="M201" s="23">
        <f>SUMIFS(ESPORTIUS!$L$2:$L$25,ESPORTIUS!$D$2:$D$25,IES!D201,ESPORTIUS!$J$2:$J$25,IES!$M$2)</f>
        <v>0</v>
      </c>
      <c r="N201" s="23">
        <f>SUMIFS(ESPORTIUS!$L$2:$L$25,ESPORTIUS!$D$2:$D$25,IES!D201,ESPORTIUS!$J$2:$J$25,IES!$N$2)</f>
        <v>0</v>
      </c>
      <c r="O201" s="20">
        <f t="shared" si="6"/>
        <v>34</v>
      </c>
      <c r="P201" s="27" t="str">
        <f t="shared" si="7"/>
        <v>A</v>
      </c>
    </row>
    <row r="202" spans="1:16" x14ac:dyDescent="0.3">
      <c r="A202" s="14">
        <v>2020</v>
      </c>
      <c r="B202" s="14" t="s">
        <v>814</v>
      </c>
      <c r="C202" t="s">
        <v>338</v>
      </c>
      <c r="D202" s="14">
        <v>46024424</v>
      </c>
      <c r="E202" t="s">
        <v>339</v>
      </c>
      <c r="F202" s="23">
        <f>SUMIFS('DATA 07-10-20'!$H$2:$H$1100,'DATA 07-10-20'!$D$2:$D$1100,IES!$D202,'DATA 07-10-20'!$F$2:$F$1100,IES!$F$1,'DATA 07-10-20'!$G$2:$G$1100,IES!F$2)</f>
        <v>14</v>
      </c>
      <c r="G202" s="23">
        <f>SUMIFS('DATA 07-10-20'!$H$2:$H$1100,'DATA 07-10-20'!$D$2:$D$1100,IES!$D202,'DATA 07-10-20'!$F$2:$F$1100,IES!$G$1,'DATA 07-10-20'!$G$2:$G$1100,IES!G$2)</f>
        <v>4</v>
      </c>
      <c r="H202" s="23">
        <f>SUMIFS('DATA 07-10-20'!$H$2:$H$1100,'DATA 07-10-20'!$D$2:$D$1100,IES!$D202,'DATA 07-10-20'!$F$2:$F$1100,IES!$G$1,'DATA 07-10-20'!$G$2:$G$1100,IES!H$2)</f>
        <v>0</v>
      </c>
      <c r="I202" s="23">
        <f>SUMIFS('DATA 07-10-20'!$H$2:$H$1100,'DATA 07-10-20'!$D$2:$D$1100,IES!$D202,'DATA 07-10-20'!$F$2:$F$1100,IES!$G$1,'DATA 07-10-20'!$G$2:$G$1100,IES!I$2)</f>
        <v>0</v>
      </c>
      <c r="J202" s="23">
        <f>SUMIFS('DATA 07-10-20'!$H$2:$H$1100,'DATA 07-10-20'!$D$2:$D$1100,IES!$D202,'DATA 07-10-20'!$F$2:$F$1100,IES!$J$1,'DATA 07-10-20'!$G$2:$G$1100,IES!J$2)</f>
        <v>0</v>
      </c>
      <c r="K202" s="23">
        <f>SUMIFS('DATA 07-10-20'!$H$2:$H$1100,'DATA 07-10-20'!$D$2:$D$1100,IES!$D202,'DATA 07-10-20'!$F$2:$F$1100,IES!$J$1,'DATA 07-10-20'!$G$2:$G$1100,IES!K$2)</f>
        <v>0</v>
      </c>
      <c r="L202" s="23">
        <f>SUMIFS('DATA 07-10-20'!$H$2:$H$1100,'DATA 07-10-20'!$D$2:$D$1100,IES!$D202,'DATA 07-10-20'!$F$2:$F$1100,IES!$L$1,'DATA 07-10-20'!$G$2:$G$1100,IES!L$2)</f>
        <v>0</v>
      </c>
      <c r="M202" s="23">
        <f>SUMIFS(ESPORTIUS!$L$2:$L$25,ESPORTIUS!$D$2:$D$25,IES!D202,ESPORTIUS!$J$2:$J$25,IES!$M$2)</f>
        <v>0</v>
      </c>
      <c r="N202" s="23">
        <f>SUMIFS(ESPORTIUS!$L$2:$L$25,ESPORTIUS!$D$2:$D$25,IES!D202,ESPORTIUS!$J$2:$J$25,IES!$N$2)</f>
        <v>0</v>
      </c>
      <c r="O202" s="20">
        <f t="shared" si="6"/>
        <v>18</v>
      </c>
      <c r="P202" s="27" t="str">
        <f t="shared" si="7"/>
        <v>B</v>
      </c>
    </row>
    <row r="203" spans="1:16" x14ac:dyDescent="0.3">
      <c r="A203" s="14">
        <v>2020</v>
      </c>
      <c r="B203" s="14" t="s">
        <v>814</v>
      </c>
      <c r="C203" t="s">
        <v>340</v>
      </c>
      <c r="D203" s="14">
        <v>46021320</v>
      </c>
      <c r="E203" t="s">
        <v>341</v>
      </c>
      <c r="F203" s="23">
        <f>SUMIFS('DATA 07-10-20'!$H$2:$H$1100,'DATA 07-10-20'!$D$2:$D$1100,IES!$D203,'DATA 07-10-20'!$F$2:$F$1100,IES!$F$1,'DATA 07-10-20'!$G$2:$G$1100,IES!F$2)</f>
        <v>15</v>
      </c>
      <c r="G203" s="23">
        <f>SUMIFS('DATA 07-10-20'!$H$2:$H$1100,'DATA 07-10-20'!$D$2:$D$1100,IES!$D203,'DATA 07-10-20'!$F$2:$F$1100,IES!$G$1,'DATA 07-10-20'!$G$2:$G$1100,IES!G$2)</f>
        <v>4</v>
      </c>
      <c r="H203" s="23">
        <f>SUMIFS('DATA 07-10-20'!$H$2:$H$1100,'DATA 07-10-20'!$D$2:$D$1100,IES!$D203,'DATA 07-10-20'!$F$2:$F$1100,IES!$G$1,'DATA 07-10-20'!$G$2:$G$1100,IES!H$2)</f>
        <v>0</v>
      </c>
      <c r="I203" s="23">
        <f>SUMIFS('DATA 07-10-20'!$H$2:$H$1100,'DATA 07-10-20'!$D$2:$D$1100,IES!$D203,'DATA 07-10-20'!$F$2:$F$1100,IES!$G$1,'DATA 07-10-20'!$G$2:$G$1100,IES!I$2)</f>
        <v>0</v>
      </c>
      <c r="J203" s="23">
        <f>SUMIFS('DATA 07-10-20'!$H$2:$H$1100,'DATA 07-10-20'!$D$2:$D$1100,IES!$D203,'DATA 07-10-20'!$F$2:$F$1100,IES!$J$1,'DATA 07-10-20'!$G$2:$G$1100,IES!J$2)</f>
        <v>4</v>
      </c>
      <c r="K203" s="23">
        <f>SUMIFS('DATA 07-10-20'!$H$2:$H$1100,'DATA 07-10-20'!$D$2:$D$1100,IES!$D203,'DATA 07-10-20'!$F$2:$F$1100,IES!$J$1,'DATA 07-10-20'!$G$2:$G$1100,IES!K$2)</f>
        <v>0</v>
      </c>
      <c r="L203" s="23">
        <f>SUMIFS('DATA 07-10-20'!$H$2:$H$1100,'DATA 07-10-20'!$D$2:$D$1100,IES!$D203,'DATA 07-10-20'!$F$2:$F$1100,IES!$L$1,'DATA 07-10-20'!$G$2:$G$1100,IES!L$2)</f>
        <v>0</v>
      </c>
      <c r="M203" s="23">
        <f>SUMIFS(ESPORTIUS!$L$2:$L$25,ESPORTIUS!$D$2:$D$25,IES!D203,ESPORTIUS!$J$2:$J$25,IES!$M$2)</f>
        <v>0</v>
      </c>
      <c r="N203" s="23">
        <f>SUMIFS(ESPORTIUS!$L$2:$L$25,ESPORTIUS!$D$2:$D$25,IES!D203,ESPORTIUS!$J$2:$J$25,IES!$N$2)</f>
        <v>0</v>
      </c>
      <c r="O203" s="20">
        <f t="shared" si="6"/>
        <v>23</v>
      </c>
      <c r="P203" s="27" t="str">
        <f t="shared" si="7"/>
        <v>B</v>
      </c>
    </row>
    <row r="204" spans="1:16" s="29" customFormat="1" x14ac:dyDescent="0.3">
      <c r="A204" s="14">
        <v>2020</v>
      </c>
      <c r="B204" s="14" t="s">
        <v>814</v>
      </c>
      <c r="C204" t="s">
        <v>342</v>
      </c>
      <c r="D204" s="14">
        <v>46024382</v>
      </c>
      <c r="E204" t="s">
        <v>951</v>
      </c>
      <c r="F204" s="23">
        <f>SUMIFS('DATA 07-10-20'!$H$2:$H$1100,'DATA 07-10-20'!$D$2:$D$1100,IES!$D204,'DATA 07-10-20'!$F$2:$F$1100,IES!$F$1,'DATA 07-10-20'!$G$2:$G$1100,IES!F$2)</f>
        <v>9</v>
      </c>
      <c r="G204" s="23">
        <f>SUMIFS('DATA 07-10-20'!$H$2:$H$1100,'DATA 07-10-20'!$D$2:$D$1100,IES!$D204,'DATA 07-10-20'!$F$2:$F$1100,IES!$G$1,'DATA 07-10-20'!$G$2:$G$1100,IES!G$2)</f>
        <v>0</v>
      </c>
      <c r="H204" s="23">
        <f>SUMIFS('DATA 07-10-20'!$H$2:$H$1100,'DATA 07-10-20'!$D$2:$D$1100,IES!$D204,'DATA 07-10-20'!$F$2:$F$1100,IES!$G$1,'DATA 07-10-20'!$G$2:$G$1100,IES!H$2)</f>
        <v>0</v>
      </c>
      <c r="I204" s="23">
        <f>SUMIFS('DATA 07-10-20'!$H$2:$H$1100,'DATA 07-10-20'!$D$2:$D$1100,IES!$D204,'DATA 07-10-20'!$F$2:$F$1100,IES!$G$1,'DATA 07-10-20'!$G$2:$G$1100,IES!I$2)</f>
        <v>0</v>
      </c>
      <c r="J204" s="23">
        <f>SUMIFS('DATA 07-10-20'!$H$2:$H$1100,'DATA 07-10-20'!$D$2:$D$1100,IES!$D204,'DATA 07-10-20'!$F$2:$F$1100,IES!$J$1,'DATA 07-10-20'!$G$2:$G$1100,IES!J$2)</f>
        <v>6</v>
      </c>
      <c r="K204" s="23">
        <f>SUMIFS('DATA 07-10-20'!$H$2:$H$1100,'DATA 07-10-20'!$D$2:$D$1100,IES!$D204,'DATA 07-10-20'!$F$2:$F$1100,IES!$J$1,'DATA 07-10-20'!$G$2:$G$1100,IES!K$2)</f>
        <v>0</v>
      </c>
      <c r="L204" s="23">
        <f>SUMIFS('DATA 07-10-20'!$H$2:$H$1100,'DATA 07-10-20'!$D$2:$D$1100,IES!$D204,'DATA 07-10-20'!$F$2:$F$1100,IES!$L$1,'DATA 07-10-20'!$G$2:$G$1100,IES!L$2)</f>
        <v>0</v>
      </c>
      <c r="M204" s="23">
        <f>SUMIFS(ESPORTIUS!$L$2:$L$25,ESPORTIUS!$D$2:$D$25,IES!D204,ESPORTIUS!$J$2:$J$25,IES!$M$2)</f>
        <v>0</v>
      </c>
      <c r="N204" s="23">
        <f>SUMIFS(ESPORTIUS!$L$2:$L$25,ESPORTIUS!$D$2:$D$25,IES!D204,ESPORTIUS!$J$2:$J$25,IES!$N$2)</f>
        <v>0</v>
      </c>
      <c r="O204" s="20">
        <f t="shared" si="6"/>
        <v>15</v>
      </c>
      <c r="P204" s="27" t="str">
        <f t="shared" si="7"/>
        <v>B</v>
      </c>
    </row>
    <row r="205" spans="1:16" x14ac:dyDescent="0.3">
      <c r="A205" s="14">
        <v>2020</v>
      </c>
      <c r="B205" s="14" t="s">
        <v>814</v>
      </c>
      <c r="C205" t="s">
        <v>344</v>
      </c>
      <c r="D205" s="14">
        <v>46016038</v>
      </c>
      <c r="E205" t="s">
        <v>345</v>
      </c>
      <c r="F205" s="23">
        <f>SUMIFS('DATA 07-10-20'!$H$2:$H$1100,'DATA 07-10-20'!$D$2:$D$1100,IES!$D205,'DATA 07-10-20'!$F$2:$F$1100,IES!$F$1,'DATA 07-10-20'!$G$2:$G$1100,IES!F$2)</f>
        <v>22</v>
      </c>
      <c r="G205" s="23">
        <f>SUMIFS('DATA 07-10-20'!$H$2:$H$1100,'DATA 07-10-20'!$D$2:$D$1100,IES!$D205,'DATA 07-10-20'!$F$2:$F$1100,IES!$G$1,'DATA 07-10-20'!$G$2:$G$1100,IES!G$2)</f>
        <v>8</v>
      </c>
      <c r="H205" s="23">
        <f>SUMIFS('DATA 07-10-20'!$H$2:$H$1100,'DATA 07-10-20'!$D$2:$D$1100,IES!$D205,'DATA 07-10-20'!$F$2:$F$1100,IES!$G$1,'DATA 07-10-20'!$G$2:$G$1100,IES!H$2)</f>
        <v>0</v>
      </c>
      <c r="I205" s="23">
        <f>SUMIFS('DATA 07-10-20'!$H$2:$H$1100,'DATA 07-10-20'!$D$2:$D$1100,IES!$D205,'DATA 07-10-20'!$F$2:$F$1100,IES!$G$1,'DATA 07-10-20'!$G$2:$G$1100,IES!I$2)</f>
        <v>0</v>
      </c>
      <c r="J205" s="23">
        <f>SUMIFS('DATA 07-10-20'!$H$2:$H$1100,'DATA 07-10-20'!$D$2:$D$1100,IES!$D205,'DATA 07-10-20'!$F$2:$F$1100,IES!$J$1,'DATA 07-10-20'!$G$2:$G$1100,IES!J$2)</f>
        <v>24</v>
      </c>
      <c r="K205" s="23">
        <f>SUMIFS('DATA 07-10-20'!$H$2:$H$1100,'DATA 07-10-20'!$D$2:$D$1100,IES!$D205,'DATA 07-10-20'!$F$2:$F$1100,IES!$J$1,'DATA 07-10-20'!$G$2:$G$1100,IES!K$2)</f>
        <v>0</v>
      </c>
      <c r="L205" s="23">
        <f>SUMIFS('DATA 07-10-20'!$H$2:$H$1100,'DATA 07-10-20'!$D$2:$D$1100,IES!$D205,'DATA 07-10-20'!$F$2:$F$1100,IES!$L$1,'DATA 07-10-20'!$G$2:$G$1100,IES!L$2)</f>
        <v>0</v>
      </c>
      <c r="M205" s="23">
        <f>SUMIFS(ESPORTIUS!$L$2:$L$25,ESPORTIUS!$D$2:$D$25,IES!D205,ESPORTIUS!$J$2:$J$25,IES!$M$2)</f>
        <v>0</v>
      </c>
      <c r="N205" s="23">
        <f>SUMIFS(ESPORTIUS!$L$2:$L$25,ESPORTIUS!$D$2:$D$25,IES!D205,ESPORTIUS!$J$2:$J$25,IES!$N$2)</f>
        <v>0</v>
      </c>
      <c r="O205" s="20">
        <f t="shared" si="6"/>
        <v>54</v>
      </c>
      <c r="P205" s="27" t="str">
        <f t="shared" si="7"/>
        <v>A</v>
      </c>
    </row>
    <row r="206" spans="1:16" x14ac:dyDescent="0.3">
      <c r="A206" s="14">
        <v>2020</v>
      </c>
      <c r="B206" s="14" t="s">
        <v>814</v>
      </c>
      <c r="C206" t="s">
        <v>344</v>
      </c>
      <c r="D206" s="14">
        <v>46020406</v>
      </c>
      <c r="E206" t="s">
        <v>347</v>
      </c>
      <c r="F206" s="23">
        <f>SUMIFS('DATA 07-10-20'!$H$2:$H$1100,'DATA 07-10-20'!$D$2:$D$1100,IES!$D206,'DATA 07-10-20'!$F$2:$F$1100,IES!$F$1,'DATA 07-10-20'!$G$2:$G$1100,IES!F$2)</f>
        <v>14</v>
      </c>
      <c r="G206" s="23">
        <f>SUMIFS('DATA 07-10-20'!$H$2:$H$1100,'DATA 07-10-20'!$D$2:$D$1100,IES!$D206,'DATA 07-10-20'!$F$2:$F$1100,IES!$G$1,'DATA 07-10-20'!$G$2:$G$1100,IES!G$2)</f>
        <v>4</v>
      </c>
      <c r="H206" s="23">
        <f>SUMIFS('DATA 07-10-20'!$H$2:$H$1100,'DATA 07-10-20'!$D$2:$D$1100,IES!$D206,'DATA 07-10-20'!$F$2:$F$1100,IES!$G$1,'DATA 07-10-20'!$G$2:$G$1100,IES!H$2)</f>
        <v>0</v>
      </c>
      <c r="I206" s="23">
        <f>SUMIFS('DATA 07-10-20'!$H$2:$H$1100,'DATA 07-10-20'!$D$2:$D$1100,IES!$D206,'DATA 07-10-20'!$F$2:$F$1100,IES!$G$1,'DATA 07-10-20'!$G$2:$G$1100,IES!I$2)</f>
        <v>0</v>
      </c>
      <c r="J206" s="23">
        <f>SUMIFS('DATA 07-10-20'!$H$2:$H$1100,'DATA 07-10-20'!$D$2:$D$1100,IES!$D206,'DATA 07-10-20'!$F$2:$F$1100,IES!$J$1,'DATA 07-10-20'!$G$2:$G$1100,IES!J$2)</f>
        <v>2</v>
      </c>
      <c r="K206" s="23">
        <f>SUMIFS('DATA 07-10-20'!$H$2:$H$1100,'DATA 07-10-20'!$D$2:$D$1100,IES!$D206,'DATA 07-10-20'!$F$2:$F$1100,IES!$J$1,'DATA 07-10-20'!$G$2:$G$1100,IES!K$2)</f>
        <v>0</v>
      </c>
      <c r="L206" s="23">
        <f>SUMIFS('DATA 07-10-20'!$H$2:$H$1100,'DATA 07-10-20'!$D$2:$D$1100,IES!$D206,'DATA 07-10-20'!$F$2:$F$1100,IES!$L$1,'DATA 07-10-20'!$G$2:$G$1100,IES!L$2)</f>
        <v>0</v>
      </c>
      <c r="M206" s="23">
        <f>SUMIFS(ESPORTIUS!$L$2:$L$25,ESPORTIUS!$D$2:$D$25,IES!D206,ESPORTIUS!$J$2:$J$25,IES!$M$2)</f>
        <v>0</v>
      </c>
      <c r="N206" s="23">
        <f>SUMIFS(ESPORTIUS!$L$2:$L$25,ESPORTIUS!$D$2:$D$25,IES!D206,ESPORTIUS!$J$2:$J$25,IES!$N$2)</f>
        <v>0</v>
      </c>
      <c r="O206" s="20">
        <f t="shared" si="6"/>
        <v>20</v>
      </c>
      <c r="P206" s="27" t="str">
        <f t="shared" si="7"/>
        <v>B</v>
      </c>
    </row>
    <row r="207" spans="1:16" x14ac:dyDescent="0.3">
      <c r="A207" s="14">
        <v>2020</v>
      </c>
      <c r="B207" s="14" t="s">
        <v>814</v>
      </c>
      <c r="C207" t="s">
        <v>344</v>
      </c>
      <c r="D207" s="14">
        <v>46022853</v>
      </c>
      <c r="E207" t="s">
        <v>348</v>
      </c>
      <c r="F207" s="23">
        <f>SUMIFS('DATA 07-10-20'!$H$2:$H$1100,'DATA 07-10-20'!$D$2:$D$1100,IES!$D207,'DATA 07-10-20'!$F$2:$F$1100,IES!$F$1,'DATA 07-10-20'!$G$2:$G$1100,IES!F$2)</f>
        <v>19</v>
      </c>
      <c r="G207" s="23">
        <f>SUMIFS('DATA 07-10-20'!$H$2:$H$1100,'DATA 07-10-20'!$D$2:$D$1100,IES!$D207,'DATA 07-10-20'!$F$2:$F$1100,IES!$G$1,'DATA 07-10-20'!$G$2:$G$1100,IES!G$2)</f>
        <v>3</v>
      </c>
      <c r="H207" s="23">
        <f>SUMIFS('DATA 07-10-20'!$H$2:$H$1100,'DATA 07-10-20'!$D$2:$D$1100,IES!$D207,'DATA 07-10-20'!$F$2:$F$1100,IES!$G$1,'DATA 07-10-20'!$G$2:$G$1100,IES!H$2)</f>
        <v>0</v>
      </c>
      <c r="I207" s="23">
        <f>SUMIFS('DATA 07-10-20'!$H$2:$H$1100,'DATA 07-10-20'!$D$2:$D$1100,IES!$D207,'DATA 07-10-20'!$F$2:$F$1100,IES!$G$1,'DATA 07-10-20'!$G$2:$G$1100,IES!I$2)</f>
        <v>0</v>
      </c>
      <c r="J207" s="23">
        <f>SUMIFS('DATA 07-10-20'!$H$2:$H$1100,'DATA 07-10-20'!$D$2:$D$1100,IES!$D207,'DATA 07-10-20'!$F$2:$F$1100,IES!$J$1,'DATA 07-10-20'!$G$2:$G$1100,IES!J$2)</f>
        <v>0</v>
      </c>
      <c r="K207" s="23">
        <f>SUMIFS('DATA 07-10-20'!$H$2:$H$1100,'DATA 07-10-20'!$D$2:$D$1100,IES!$D207,'DATA 07-10-20'!$F$2:$F$1100,IES!$J$1,'DATA 07-10-20'!$G$2:$G$1100,IES!K$2)</f>
        <v>0</v>
      </c>
      <c r="L207" s="23">
        <f>SUMIFS('DATA 07-10-20'!$H$2:$H$1100,'DATA 07-10-20'!$D$2:$D$1100,IES!$D207,'DATA 07-10-20'!$F$2:$F$1100,IES!$L$1,'DATA 07-10-20'!$G$2:$G$1100,IES!L$2)</f>
        <v>0</v>
      </c>
      <c r="M207" s="23">
        <f>SUMIFS(ESPORTIUS!$L$2:$L$25,ESPORTIUS!$D$2:$D$25,IES!D207,ESPORTIUS!$J$2:$J$25,IES!$M$2)</f>
        <v>0</v>
      </c>
      <c r="N207" s="23">
        <f>SUMIFS(ESPORTIUS!$L$2:$L$25,ESPORTIUS!$D$2:$D$25,IES!D207,ESPORTIUS!$J$2:$J$25,IES!$N$2)</f>
        <v>0</v>
      </c>
      <c r="O207" s="20">
        <f t="shared" si="6"/>
        <v>22</v>
      </c>
      <c r="P207" s="27" t="str">
        <f t="shared" si="7"/>
        <v>B</v>
      </c>
    </row>
    <row r="208" spans="1:16" x14ac:dyDescent="0.3">
      <c r="A208" s="14">
        <v>2020</v>
      </c>
      <c r="B208" s="14" t="s">
        <v>814</v>
      </c>
      <c r="C208" t="s">
        <v>349</v>
      </c>
      <c r="D208" s="14">
        <v>46016713</v>
      </c>
      <c r="E208" t="s">
        <v>350</v>
      </c>
      <c r="F208" s="23">
        <f>SUMIFS('DATA 07-10-20'!$H$2:$H$1100,'DATA 07-10-20'!$D$2:$D$1100,IES!$D208,'DATA 07-10-20'!$F$2:$F$1100,IES!$F$1,'DATA 07-10-20'!$G$2:$G$1100,IES!F$2)</f>
        <v>15</v>
      </c>
      <c r="G208" s="23">
        <f>SUMIFS('DATA 07-10-20'!$H$2:$H$1100,'DATA 07-10-20'!$D$2:$D$1100,IES!$D208,'DATA 07-10-20'!$F$2:$F$1100,IES!$G$1,'DATA 07-10-20'!$G$2:$G$1100,IES!G$2)</f>
        <v>4</v>
      </c>
      <c r="H208" s="23">
        <f>SUMIFS('DATA 07-10-20'!$H$2:$H$1100,'DATA 07-10-20'!$D$2:$D$1100,IES!$D208,'DATA 07-10-20'!$F$2:$F$1100,IES!$G$1,'DATA 07-10-20'!$G$2:$G$1100,IES!H$2)</f>
        <v>0</v>
      </c>
      <c r="I208" s="23">
        <f>SUMIFS('DATA 07-10-20'!$H$2:$H$1100,'DATA 07-10-20'!$D$2:$D$1100,IES!$D208,'DATA 07-10-20'!$F$2:$F$1100,IES!$G$1,'DATA 07-10-20'!$G$2:$G$1100,IES!I$2)</f>
        <v>0</v>
      </c>
      <c r="J208" s="23">
        <f>SUMIFS('DATA 07-10-20'!$H$2:$H$1100,'DATA 07-10-20'!$D$2:$D$1100,IES!$D208,'DATA 07-10-20'!$F$2:$F$1100,IES!$J$1,'DATA 07-10-20'!$G$2:$G$1100,IES!J$2)</f>
        <v>7</v>
      </c>
      <c r="K208" s="23">
        <f>SUMIFS('DATA 07-10-20'!$H$2:$H$1100,'DATA 07-10-20'!$D$2:$D$1100,IES!$D208,'DATA 07-10-20'!$F$2:$F$1100,IES!$J$1,'DATA 07-10-20'!$G$2:$G$1100,IES!K$2)</f>
        <v>0</v>
      </c>
      <c r="L208" s="23">
        <f>SUMIFS('DATA 07-10-20'!$H$2:$H$1100,'DATA 07-10-20'!$D$2:$D$1100,IES!$D208,'DATA 07-10-20'!$F$2:$F$1100,IES!$L$1,'DATA 07-10-20'!$G$2:$G$1100,IES!L$2)</f>
        <v>0</v>
      </c>
      <c r="M208" s="23">
        <f>SUMIFS(ESPORTIUS!$L$2:$L$25,ESPORTIUS!$D$2:$D$25,IES!D208,ESPORTIUS!$J$2:$J$25,IES!$M$2)</f>
        <v>0</v>
      </c>
      <c r="N208" s="23">
        <f>SUMIFS(ESPORTIUS!$L$2:$L$25,ESPORTIUS!$D$2:$D$25,IES!D208,ESPORTIUS!$J$2:$J$25,IES!$N$2)</f>
        <v>0</v>
      </c>
      <c r="O208" s="20">
        <f t="shared" si="6"/>
        <v>26</v>
      </c>
      <c r="P208" s="27" t="str">
        <f t="shared" si="7"/>
        <v>A</v>
      </c>
    </row>
    <row r="209" spans="1:16" x14ac:dyDescent="0.3">
      <c r="A209" s="14">
        <v>2020</v>
      </c>
      <c r="B209" s="14" t="s">
        <v>814</v>
      </c>
      <c r="C209" t="s">
        <v>351</v>
      </c>
      <c r="D209" s="14">
        <v>46001199</v>
      </c>
      <c r="E209" t="s">
        <v>352</v>
      </c>
      <c r="F209" s="23">
        <f>SUMIFS('DATA 07-10-20'!$H$2:$H$1100,'DATA 07-10-20'!$D$2:$D$1100,IES!$D209,'DATA 07-10-20'!$F$2:$F$1100,IES!$F$1,'DATA 07-10-20'!$G$2:$G$1100,IES!F$2)</f>
        <v>9</v>
      </c>
      <c r="G209" s="23">
        <f>SUMIFS('DATA 07-10-20'!$H$2:$H$1100,'DATA 07-10-20'!$D$2:$D$1100,IES!$D209,'DATA 07-10-20'!$F$2:$F$1100,IES!$G$1,'DATA 07-10-20'!$G$2:$G$1100,IES!G$2)</f>
        <v>4</v>
      </c>
      <c r="H209" s="23">
        <f>SUMIFS('DATA 07-10-20'!$H$2:$H$1100,'DATA 07-10-20'!$D$2:$D$1100,IES!$D209,'DATA 07-10-20'!$F$2:$F$1100,IES!$G$1,'DATA 07-10-20'!$G$2:$G$1100,IES!H$2)</f>
        <v>0</v>
      </c>
      <c r="I209" s="23">
        <f>SUMIFS('DATA 07-10-20'!$H$2:$H$1100,'DATA 07-10-20'!$D$2:$D$1100,IES!$D209,'DATA 07-10-20'!$F$2:$F$1100,IES!$G$1,'DATA 07-10-20'!$G$2:$G$1100,IES!I$2)</f>
        <v>0</v>
      </c>
      <c r="J209" s="23">
        <f>SUMIFS('DATA 07-10-20'!$H$2:$H$1100,'DATA 07-10-20'!$D$2:$D$1100,IES!$D209,'DATA 07-10-20'!$F$2:$F$1100,IES!$J$1,'DATA 07-10-20'!$G$2:$G$1100,IES!J$2)</f>
        <v>8</v>
      </c>
      <c r="K209" s="23">
        <f>SUMIFS('DATA 07-10-20'!$H$2:$H$1100,'DATA 07-10-20'!$D$2:$D$1100,IES!$D209,'DATA 07-10-20'!$F$2:$F$1100,IES!$J$1,'DATA 07-10-20'!$G$2:$G$1100,IES!K$2)</f>
        <v>0</v>
      </c>
      <c r="L209" s="23">
        <f>SUMIFS('DATA 07-10-20'!$H$2:$H$1100,'DATA 07-10-20'!$D$2:$D$1100,IES!$D209,'DATA 07-10-20'!$F$2:$F$1100,IES!$L$1,'DATA 07-10-20'!$G$2:$G$1100,IES!L$2)</f>
        <v>0</v>
      </c>
      <c r="M209" s="23">
        <f>SUMIFS(ESPORTIUS!$L$2:$L$25,ESPORTIUS!$D$2:$D$25,IES!D209,ESPORTIUS!$J$2:$J$25,IES!$M$2)</f>
        <v>0</v>
      </c>
      <c r="N209" s="23">
        <f>SUMIFS(ESPORTIUS!$L$2:$L$25,ESPORTIUS!$D$2:$D$25,IES!D209,ESPORTIUS!$J$2:$J$25,IES!$N$2)</f>
        <v>0</v>
      </c>
      <c r="O209" s="20">
        <f t="shared" si="6"/>
        <v>21</v>
      </c>
      <c r="P209" s="27" t="str">
        <f t="shared" si="7"/>
        <v>B</v>
      </c>
    </row>
    <row r="210" spans="1:16" x14ac:dyDescent="0.3">
      <c r="A210" s="14">
        <v>2020</v>
      </c>
      <c r="B210" s="14" t="s">
        <v>814</v>
      </c>
      <c r="C210" t="s">
        <v>351</v>
      </c>
      <c r="D210" s="14">
        <v>46001217</v>
      </c>
      <c r="E210" t="s">
        <v>353</v>
      </c>
      <c r="F210" s="23">
        <f>SUMIFS('DATA 07-10-20'!$H$2:$H$1100,'DATA 07-10-20'!$D$2:$D$1100,IES!$D210,'DATA 07-10-20'!$F$2:$F$1100,IES!$F$1,'DATA 07-10-20'!$G$2:$G$1100,IES!F$2)</f>
        <v>11</v>
      </c>
      <c r="G210" s="23">
        <f>SUMIFS('DATA 07-10-20'!$H$2:$H$1100,'DATA 07-10-20'!$D$2:$D$1100,IES!$D210,'DATA 07-10-20'!$F$2:$F$1100,IES!$G$1,'DATA 07-10-20'!$G$2:$G$1100,IES!G$2)</f>
        <v>6</v>
      </c>
      <c r="H210" s="23">
        <f>SUMIFS('DATA 07-10-20'!$H$2:$H$1100,'DATA 07-10-20'!$D$2:$D$1100,IES!$D210,'DATA 07-10-20'!$F$2:$F$1100,IES!$G$1,'DATA 07-10-20'!$G$2:$G$1100,IES!H$2)</f>
        <v>0</v>
      </c>
      <c r="I210" s="23">
        <f>SUMIFS('DATA 07-10-20'!$H$2:$H$1100,'DATA 07-10-20'!$D$2:$D$1100,IES!$D210,'DATA 07-10-20'!$F$2:$F$1100,IES!$G$1,'DATA 07-10-20'!$G$2:$G$1100,IES!I$2)</f>
        <v>0</v>
      </c>
      <c r="J210" s="23">
        <f>SUMIFS('DATA 07-10-20'!$H$2:$H$1100,'DATA 07-10-20'!$D$2:$D$1100,IES!$D210,'DATA 07-10-20'!$F$2:$F$1100,IES!$J$1,'DATA 07-10-20'!$G$2:$G$1100,IES!J$2)</f>
        <v>13</v>
      </c>
      <c r="K210" s="23">
        <f>SUMIFS('DATA 07-10-20'!$H$2:$H$1100,'DATA 07-10-20'!$D$2:$D$1100,IES!$D210,'DATA 07-10-20'!$F$2:$F$1100,IES!$J$1,'DATA 07-10-20'!$G$2:$G$1100,IES!K$2)</f>
        <v>0</v>
      </c>
      <c r="L210" s="23">
        <f>SUMIFS('DATA 07-10-20'!$H$2:$H$1100,'DATA 07-10-20'!$D$2:$D$1100,IES!$D210,'DATA 07-10-20'!$F$2:$F$1100,IES!$L$1,'DATA 07-10-20'!$G$2:$G$1100,IES!L$2)</f>
        <v>0</v>
      </c>
      <c r="M210" s="23">
        <f>SUMIFS(ESPORTIUS!$L$2:$L$25,ESPORTIUS!$D$2:$D$25,IES!D210,ESPORTIUS!$J$2:$J$25,IES!$M$2)</f>
        <v>0</v>
      </c>
      <c r="N210" s="23">
        <f>SUMIFS(ESPORTIUS!$L$2:$L$25,ESPORTIUS!$D$2:$D$25,IES!D210,ESPORTIUS!$J$2:$J$25,IES!$N$2)</f>
        <v>0</v>
      </c>
      <c r="O210" s="20">
        <f t="shared" si="6"/>
        <v>30</v>
      </c>
      <c r="P210" s="27" t="str">
        <f t="shared" si="7"/>
        <v>A</v>
      </c>
    </row>
    <row r="211" spans="1:16" x14ac:dyDescent="0.3">
      <c r="A211" s="14">
        <v>2020</v>
      </c>
      <c r="B211" s="14" t="s">
        <v>814</v>
      </c>
      <c r="C211" t="s">
        <v>355</v>
      </c>
      <c r="D211" s="14">
        <v>46020421</v>
      </c>
      <c r="E211" t="s">
        <v>356</v>
      </c>
      <c r="F211" s="23">
        <f>SUMIFS('DATA 07-10-20'!$H$2:$H$1100,'DATA 07-10-20'!$D$2:$D$1100,IES!$D211,'DATA 07-10-20'!$F$2:$F$1100,IES!$F$1,'DATA 07-10-20'!$G$2:$G$1100,IES!F$2)</f>
        <v>17</v>
      </c>
      <c r="G211" s="23">
        <f>SUMIFS('DATA 07-10-20'!$H$2:$H$1100,'DATA 07-10-20'!$D$2:$D$1100,IES!$D211,'DATA 07-10-20'!$F$2:$F$1100,IES!$G$1,'DATA 07-10-20'!$G$2:$G$1100,IES!G$2)</f>
        <v>4</v>
      </c>
      <c r="H211" s="23">
        <f>SUMIFS('DATA 07-10-20'!$H$2:$H$1100,'DATA 07-10-20'!$D$2:$D$1100,IES!$D211,'DATA 07-10-20'!$F$2:$F$1100,IES!$G$1,'DATA 07-10-20'!$G$2:$G$1100,IES!H$2)</f>
        <v>0</v>
      </c>
      <c r="I211" s="23">
        <f>SUMIFS('DATA 07-10-20'!$H$2:$H$1100,'DATA 07-10-20'!$D$2:$D$1100,IES!$D211,'DATA 07-10-20'!$F$2:$F$1100,IES!$G$1,'DATA 07-10-20'!$G$2:$G$1100,IES!I$2)</f>
        <v>0</v>
      </c>
      <c r="J211" s="23">
        <f>SUMIFS('DATA 07-10-20'!$H$2:$H$1100,'DATA 07-10-20'!$D$2:$D$1100,IES!$D211,'DATA 07-10-20'!$F$2:$F$1100,IES!$J$1,'DATA 07-10-20'!$G$2:$G$1100,IES!J$2)</f>
        <v>3</v>
      </c>
      <c r="K211" s="23">
        <f>SUMIFS('DATA 07-10-20'!$H$2:$H$1100,'DATA 07-10-20'!$D$2:$D$1100,IES!$D211,'DATA 07-10-20'!$F$2:$F$1100,IES!$J$1,'DATA 07-10-20'!$G$2:$G$1100,IES!K$2)</f>
        <v>0</v>
      </c>
      <c r="L211" s="23">
        <f>SUMIFS('DATA 07-10-20'!$H$2:$H$1100,'DATA 07-10-20'!$D$2:$D$1100,IES!$D211,'DATA 07-10-20'!$F$2:$F$1100,IES!$L$1,'DATA 07-10-20'!$G$2:$G$1100,IES!L$2)</f>
        <v>0</v>
      </c>
      <c r="M211" s="23">
        <f>SUMIFS(ESPORTIUS!$L$2:$L$25,ESPORTIUS!$D$2:$D$25,IES!D211,ESPORTIUS!$J$2:$J$25,IES!$M$2)</f>
        <v>0</v>
      </c>
      <c r="N211" s="23">
        <f>SUMIFS(ESPORTIUS!$L$2:$L$25,ESPORTIUS!$D$2:$D$25,IES!D211,ESPORTIUS!$J$2:$J$25,IES!$N$2)</f>
        <v>0</v>
      </c>
      <c r="O211" s="20">
        <f t="shared" si="6"/>
        <v>24</v>
      </c>
      <c r="P211" s="27" t="str">
        <f t="shared" si="7"/>
        <v>B</v>
      </c>
    </row>
    <row r="212" spans="1:16" x14ac:dyDescent="0.3">
      <c r="A212" s="14">
        <v>2020</v>
      </c>
      <c r="B212" s="14" t="s">
        <v>814</v>
      </c>
      <c r="C212" t="s">
        <v>357</v>
      </c>
      <c r="D212" s="14">
        <v>46022609</v>
      </c>
      <c r="E212" t="s">
        <v>358</v>
      </c>
      <c r="F212" s="23">
        <f>SUMIFS('DATA 07-10-20'!$H$2:$H$1100,'DATA 07-10-20'!$D$2:$D$1100,IES!$D212,'DATA 07-10-20'!$F$2:$F$1100,IES!$F$1,'DATA 07-10-20'!$G$2:$G$1100,IES!F$2)</f>
        <v>15</v>
      </c>
      <c r="G212" s="23">
        <f>SUMIFS('DATA 07-10-20'!$H$2:$H$1100,'DATA 07-10-20'!$D$2:$D$1100,IES!$D212,'DATA 07-10-20'!$F$2:$F$1100,IES!$G$1,'DATA 07-10-20'!$G$2:$G$1100,IES!G$2)</f>
        <v>4</v>
      </c>
      <c r="H212" s="23">
        <f>SUMIFS('DATA 07-10-20'!$H$2:$H$1100,'DATA 07-10-20'!$D$2:$D$1100,IES!$D212,'DATA 07-10-20'!$F$2:$F$1100,IES!$G$1,'DATA 07-10-20'!$G$2:$G$1100,IES!H$2)</f>
        <v>0</v>
      </c>
      <c r="I212" s="23">
        <f>SUMIFS('DATA 07-10-20'!$H$2:$H$1100,'DATA 07-10-20'!$D$2:$D$1100,IES!$D212,'DATA 07-10-20'!$F$2:$F$1100,IES!$G$1,'DATA 07-10-20'!$G$2:$G$1100,IES!I$2)</f>
        <v>0</v>
      </c>
      <c r="J212" s="23">
        <f>SUMIFS('DATA 07-10-20'!$H$2:$H$1100,'DATA 07-10-20'!$D$2:$D$1100,IES!$D212,'DATA 07-10-20'!$F$2:$F$1100,IES!$J$1,'DATA 07-10-20'!$G$2:$G$1100,IES!J$2)</f>
        <v>12</v>
      </c>
      <c r="K212" s="23">
        <f>SUMIFS('DATA 07-10-20'!$H$2:$H$1100,'DATA 07-10-20'!$D$2:$D$1100,IES!$D212,'DATA 07-10-20'!$F$2:$F$1100,IES!$J$1,'DATA 07-10-20'!$G$2:$G$1100,IES!K$2)</f>
        <v>0</v>
      </c>
      <c r="L212" s="23">
        <f>SUMIFS('DATA 07-10-20'!$H$2:$H$1100,'DATA 07-10-20'!$D$2:$D$1100,IES!$D212,'DATA 07-10-20'!$F$2:$F$1100,IES!$L$1,'DATA 07-10-20'!$G$2:$G$1100,IES!L$2)</f>
        <v>0</v>
      </c>
      <c r="M212" s="23">
        <f>SUMIFS(ESPORTIUS!$L$2:$L$25,ESPORTIUS!$D$2:$D$25,IES!D212,ESPORTIUS!$J$2:$J$25,IES!$M$2)</f>
        <v>0</v>
      </c>
      <c r="N212" s="23">
        <f>SUMIFS(ESPORTIUS!$L$2:$L$25,ESPORTIUS!$D$2:$D$25,IES!D212,ESPORTIUS!$J$2:$J$25,IES!$N$2)</f>
        <v>0</v>
      </c>
      <c r="O212" s="20">
        <f t="shared" si="6"/>
        <v>31</v>
      </c>
      <c r="P212" s="27" t="str">
        <f t="shared" si="7"/>
        <v>A</v>
      </c>
    </row>
    <row r="213" spans="1:16" x14ac:dyDescent="0.3">
      <c r="A213" s="14">
        <v>2020</v>
      </c>
      <c r="B213" s="14" t="s">
        <v>814</v>
      </c>
      <c r="C213" t="s">
        <v>359</v>
      </c>
      <c r="D213" s="14">
        <v>46022440</v>
      </c>
      <c r="E213" t="s">
        <v>360</v>
      </c>
      <c r="F213" s="23">
        <f>SUMIFS('DATA 07-10-20'!$H$2:$H$1100,'DATA 07-10-20'!$D$2:$D$1100,IES!$D213,'DATA 07-10-20'!$F$2:$F$1100,IES!$F$1,'DATA 07-10-20'!$G$2:$G$1100,IES!F$2)</f>
        <v>4</v>
      </c>
      <c r="G213" s="23">
        <f>SUMIFS('DATA 07-10-20'!$H$2:$H$1100,'DATA 07-10-20'!$D$2:$D$1100,IES!$D213,'DATA 07-10-20'!$F$2:$F$1100,IES!$G$1,'DATA 07-10-20'!$G$2:$G$1100,IES!G$2)</f>
        <v>0</v>
      </c>
      <c r="H213" s="23">
        <f>SUMIFS('DATA 07-10-20'!$H$2:$H$1100,'DATA 07-10-20'!$D$2:$D$1100,IES!$D213,'DATA 07-10-20'!$F$2:$F$1100,IES!$G$1,'DATA 07-10-20'!$G$2:$G$1100,IES!H$2)</f>
        <v>0</v>
      </c>
      <c r="I213" s="23">
        <f>SUMIFS('DATA 07-10-20'!$H$2:$H$1100,'DATA 07-10-20'!$D$2:$D$1100,IES!$D213,'DATA 07-10-20'!$F$2:$F$1100,IES!$G$1,'DATA 07-10-20'!$G$2:$G$1100,IES!I$2)</f>
        <v>0</v>
      </c>
      <c r="J213" s="23">
        <f>SUMIFS('DATA 07-10-20'!$H$2:$H$1100,'DATA 07-10-20'!$D$2:$D$1100,IES!$D213,'DATA 07-10-20'!$F$2:$F$1100,IES!$J$1,'DATA 07-10-20'!$G$2:$G$1100,IES!J$2)</f>
        <v>0</v>
      </c>
      <c r="K213" s="23">
        <f>SUMIFS('DATA 07-10-20'!$H$2:$H$1100,'DATA 07-10-20'!$D$2:$D$1100,IES!$D213,'DATA 07-10-20'!$F$2:$F$1100,IES!$J$1,'DATA 07-10-20'!$G$2:$G$1100,IES!K$2)</f>
        <v>0</v>
      </c>
      <c r="L213" s="23">
        <f>SUMIFS('DATA 07-10-20'!$H$2:$H$1100,'DATA 07-10-20'!$D$2:$D$1100,IES!$D213,'DATA 07-10-20'!$F$2:$F$1100,IES!$L$1,'DATA 07-10-20'!$G$2:$G$1100,IES!L$2)</f>
        <v>0</v>
      </c>
      <c r="M213" s="23">
        <f>SUMIFS(ESPORTIUS!$L$2:$L$25,ESPORTIUS!$D$2:$D$25,IES!D213,ESPORTIUS!$J$2:$J$25,IES!$M$2)</f>
        <v>0</v>
      </c>
      <c r="N213" s="23">
        <f>SUMIFS(ESPORTIUS!$L$2:$L$25,ESPORTIUS!$D$2:$D$25,IES!D213,ESPORTIUS!$J$2:$J$25,IES!$N$2)</f>
        <v>0</v>
      </c>
      <c r="O213" s="20">
        <f t="shared" si="6"/>
        <v>4</v>
      </c>
      <c r="P213" s="27" t="str">
        <f t="shared" si="7"/>
        <v>C</v>
      </c>
    </row>
    <row r="214" spans="1:16" x14ac:dyDescent="0.3">
      <c r="A214" s="14">
        <v>2020</v>
      </c>
      <c r="B214" s="14" t="s">
        <v>814</v>
      </c>
      <c r="C214" t="s">
        <v>361</v>
      </c>
      <c r="D214" s="14">
        <v>46000705</v>
      </c>
      <c r="E214" t="s">
        <v>362</v>
      </c>
      <c r="F214" s="23">
        <f>SUMIFS('DATA 07-10-20'!$H$2:$H$1100,'DATA 07-10-20'!$D$2:$D$1100,IES!$D214,'DATA 07-10-20'!$F$2:$F$1100,IES!$F$1,'DATA 07-10-20'!$G$2:$G$1100,IES!F$2)</f>
        <v>24</v>
      </c>
      <c r="G214" s="23">
        <f>SUMIFS('DATA 07-10-20'!$H$2:$H$1100,'DATA 07-10-20'!$D$2:$D$1100,IES!$D214,'DATA 07-10-20'!$F$2:$F$1100,IES!$G$1,'DATA 07-10-20'!$G$2:$G$1100,IES!G$2)</f>
        <v>5</v>
      </c>
      <c r="H214" s="23">
        <f>SUMIFS('DATA 07-10-20'!$H$2:$H$1100,'DATA 07-10-20'!$D$2:$D$1100,IES!$D214,'DATA 07-10-20'!$F$2:$F$1100,IES!$G$1,'DATA 07-10-20'!$G$2:$G$1100,IES!H$2)</f>
        <v>0</v>
      </c>
      <c r="I214" s="23">
        <f>SUMIFS('DATA 07-10-20'!$H$2:$H$1100,'DATA 07-10-20'!$D$2:$D$1100,IES!$D214,'DATA 07-10-20'!$F$2:$F$1100,IES!$G$1,'DATA 07-10-20'!$G$2:$G$1100,IES!I$2)</f>
        <v>0</v>
      </c>
      <c r="J214" s="23">
        <f>SUMIFS('DATA 07-10-20'!$H$2:$H$1100,'DATA 07-10-20'!$D$2:$D$1100,IES!$D214,'DATA 07-10-20'!$F$2:$F$1100,IES!$J$1,'DATA 07-10-20'!$G$2:$G$1100,IES!J$2)</f>
        <v>4</v>
      </c>
      <c r="K214" s="23">
        <f>SUMIFS('DATA 07-10-20'!$H$2:$H$1100,'DATA 07-10-20'!$D$2:$D$1100,IES!$D214,'DATA 07-10-20'!$F$2:$F$1100,IES!$J$1,'DATA 07-10-20'!$G$2:$G$1100,IES!K$2)</f>
        <v>0</v>
      </c>
      <c r="L214" s="23">
        <f>SUMIFS('DATA 07-10-20'!$H$2:$H$1100,'DATA 07-10-20'!$D$2:$D$1100,IES!$D214,'DATA 07-10-20'!$F$2:$F$1100,IES!$L$1,'DATA 07-10-20'!$G$2:$G$1100,IES!L$2)</f>
        <v>0</v>
      </c>
      <c r="M214" s="23">
        <f>SUMIFS(ESPORTIUS!$L$2:$L$25,ESPORTIUS!$D$2:$D$25,IES!D214,ESPORTIUS!$J$2:$J$25,IES!$M$2)</f>
        <v>0</v>
      </c>
      <c r="N214" s="23">
        <f>SUMIFS(ESPORTIUS!$L$2:$L$25,ESPORTIUS!$D$2:$D$25,IES!D214,ESPORTIUS!$J$2:$J$25,IES!$N$2)</f>
        <v>0</v>
      </c>
      <c r="O214" s="20">
        <f t="shared" si="6"/>
        <v>33</v>
      </c>
      <c r="P214" s="27" t="str">
        <f t="shared" si="7"/>
        <v>A</v>
      </c>
    </row>
    <row r="215" spans="1:16" x14ac:dyDescent="0.3">
      <c r="A215" s="14">
        <v>2020</v>
      </c>
      <c r="B215" s="14" t="s">
        <v>814</v>
      </c>
      <c r="C215" t="s">
        <v>361</v>
      </c>
      <c r="D215" s="14">
        <v>46000717</v>
      </c>
      <c r="E215" t="s">
        <v>363</v>
      </c>
      <c r="F215" s="23">
        <f>SUMIFS('DATA 07-10-20'!$H$2:$H$1100,'DATA 07-10-20'!$D$2:$D$1100,IES!$D215,'DATA 07-10-20'!$F$2:$F$1100,IES!$F$1,'DATA 07-10-20'!$G$2:$G$1100,IES!F$2)</f>
        <v>14</v>
      </c>
      <c r="G215" s="23">
        <f>SUMIFS('DATA 07-10-20'!$H$2:$H$1100,'DATA 07-10-20'!$D$2:$D$1100,IES!$D215,'DATA 07-10-20'!$F$2:$F$1100,IES!$G$1,'DATA 07-10-20'!$G$2:$G$1100,IES!G$2)</f>
        <v>5</v>
      </c>
      <c r="H215" s="23">
        <f>SUMIFS('DATA 07-10-20'!$H$2:$H$1100,'DATA 07-10-20'!$D$2:$D$1100,IES!$D215,'DATA 07-10-20'!$F$2:$F$1100,IES!$G$1,'DATA 07-10-20'!$G$2:$G$1100,IES!H$2)</f>
        <v>2</v>
      </c>
      <c r="I215" s="23">
        <f>SUMIFS('DATA 07-10-20'!$H$2:$H$1100,'DATA 07-10-20'!$D$2:$D$1100,IES!$D215,'DATA 07-10-20'!$F$2:$F$1100,IES!$G$1,'DATA 07-10-20'!$G$2:$G$1100,IES!I$2)</f>
        <v>0</v>
      </c>
      <c r="J215" s="23">
        <f>SUMIFS('DATA 07-10-20'!$H$2:$H$1100,'DATA 07-10-20'!$D$2:$D$1100,IES!$D215,'DATA 07-10-20'!$F$2:$F$1100,IES!$J$1,'DATA 07-10-20'!$G$2:$G$1100,IES!J$2)</f>
        <v>2</v>
      </c>
      <c r="K215" s="23">
        <f>SUMIFS('DATA 07-10-20'!$H$2:$H$1100,'DATA 07-10-20'!$D$2:$D$1100,IES!$D215,'DATA 07-10-20'!$F$2:$F$1100,IES!$J$1,'DATA 07-10-20'!$G$2:$G$1100,IES!K$2)</f>
        <v>0</v>
      </c>
      <c r="L215" s="23">
        <f>SUMIFS('DATA 07-10-20'!$H$2:$H$1100,'DATA 07-10-20'!$D$2:$D$1100,IES!$D215,'DATA 07-10-20'!$F$2:$F$1100,IES!$L$1,'DATA 07-10-20'!$G$2:$G$1100,IES!L$2)</f>
        <v>0</v>
      </c>
      <c r="M215" s="23">
        <f>SUMIFS(ESPORTIUS!$L$2:$L$25,ESPORTIUS!$D$2:$D$25,IES!D215,ESPORTIUS!$J$2:$J$25,IES!$M$2)</f>
        <v>0</v>
      </c>
      <c r="N215" s="23">
        <f>SUMIFS(ESPORTIUS!$L$2:$L$25,ESPORTIUS!$D$2:$D$25,IES!D215,ESPORTIUS!$J$2:$J$25,IES!$N$2)</f>
        <v>0</v>
      </c>
      <c r="O215" s="20">
        <f t="shared" si="6"/>
        <v>23</v>
      </c>
      <c r="P215" s="27" t="str">
        <f t="shared" si="7"/>
        <v>B</v>
      </c>
    </row>
    <row r="216" spans="1:16" x14ac:dyDescent="0.3">
      <c r="A216" s="14">
        <v>2020</v>
      </c>
      <c r="B216" s="14" t="s">
        <v>814</v>
      </c>
      <c r="C216" t="s">
        <v>361</v>
      </c>
      <c r="D216" s="14">
        <v>46000754</v>
      </c>
      <c r="E216" t="s">
        <v>364</v>
      </c>
      <c r="F216" s="23">
        <f>SUMIFS('DATA 07-10-20'!$H$2:$H$1100,'DATA 07-10-20'!$D$2:$D$1100,IES!$D216,'DATA 07-10-20'!$F$2:$F$1100,IES!$F$1,'DATA 07-10-20'!$G$2:$G$1100,IES!F$2)</f>
        <v>0</v>
      </c>
      <c r="G216" s="23">
        <f>SUMIFS('DATA 07-10-20'!$H$2:$H$1100,'DATA 07-10-20'!$D$2:$D$1100,IES!$D216,'DATA 07-10-20'!$F$2:$F$1100,IES!$G$1,'DATA 07-10-20'!$G$2:$G$1100,IES!G$2)</f>
        <v>0</v>
      </c>
      <c r="H216" s="23">
        <f>SUMIFS('DATA 07-10-20'!$H$2:$H$1100,'DATA 07-10-20'!$D$2:$D$1100,IES!$D216,'DATA 07-10-20'!$F$2:$F$1100,IES!$G$1,'DATA 07-10-20'!$G$2:$G$1100,IES!H$2)</f>
        <v>0</v>
      </c>
      <c r="I216" s="23">
        <f>SUMIFS('DATA 07-10-20'!$H$2:$H$1100,'DATA 07-10-20'!$D$2:$D$1100,IES!$D216,'DATA 07-10-20'!$F$2:$F$1100,IES!$G$1,'DATA 07-10-20'!$G$2:$G$1100,IES!I$2)</f>
        <v>0</v>
      </c>
      <c r="J216" s="23">
        <f>SUMIFS('DATA 07-10-20'!$H$2:$H$1100,'DATA 07-10-20'!$D$2:$D$1100,IES!$D216,'DATA 07-10-20'!$F$2:$F$1100,IES!$J$1,'DATA 07-10-20'!$G$2:$G$1100,IES!J$2)</f>
        <v>27</v>
      </c>
      <c r="K216" s="23">
        <f>SUMIFS('DATA 07-10-20'!$H$2:$H$1100,'DATA 07-10-20'!$D$2:$D$1100,IES!$D216,'DATA 07-10-20'!$F$2:$F$1100,IES!$J$1,'DATA 07-10-20'!$G$2:$G$1100,IES!K$2)</f>
        <v>0</v>
      </c>
      <c r="L216" s="23">
        <f>SUMIFS('DATA 07-10-20'!$H$2:$H$1100,'DATA 07-10-20'!$D$2:$D$1100,IES!$D216,'DATA 07-10-20'!$F$2:$F$1100,IES!$L$1,'DATA 07-10-20'!$G$2:$G$1100,IES!L$2)</f>
        <v>0</v>
      </c>
      <c r="M216" s="23">
        <f>SUMIFS(ESPORTIUS!$L$2:$L$25,ESPORTIUS!$D$2:$D$25,IES!D216,ESPORTIUS!$J$2:$J$25,IES!$M$2)</f>
        <v>0</v>
      </c>
      <c r="N216" s="23">
        <f>SUMIFS(ESPORTIUS!$L$2:$L$25,ESPORTIUS!$D$2:$D$25,IES!D216,ESPORTIUS!$J$2:$J$25,IES!$N$2)</f>
        <v>0</v>
      </c>
      <c r="O216" s="20">
        <f t="shared" si="6"/>
        <v>27</v>
      </c>
      <c r="P216" s="27" t="str">
        <f t="shared" si="7"/>
        <v>A</v>
      </c>
    </row>
    <row r="217" spans="1:16" x14ac:dyDescent="0.3">
      <c r="A217" s="14">
        <v>2020</v>
      </c>
      <c r="B217" s="14" t="s">
        <v>814</v>
      </c>
      <c r="C217" t="s">
        <v>361</v>
      </c>
      <c r="D217" s="14">
        <v>46024953</v>
      </c>
      <c r="E217" t="s">
        <v>365</v>
      </c>
      <c r="F217" s="23">
        <f>SUMIFS('DATA 07-10-20'!$H$2:$H$1100,'DATA 07-10-20'!$D$2:$D$1100,IES!$D217,'DATA 07-10-20'!$F$2:$F$1100,IES!$F$1,'DATA 07-10-20'!$G$2:$G$1100,IES!F$2)</f>
        <v>16</v>
      </c>
      <c r="G217" s="23">
        <f>SUMIFS('DATA 07-10-20'!$H$2:$H$1100,'DATA 07-10-20'!$D$2:$D$1100,IES!$D217,'DATA 07-10-20'!$F$2:$F$1100,IES!$G$1,'DATA 07-10-20'!$G$2:$G$1100,IES!G$2)</f>
        <v>5</v>
      </c>
      <c r="H217" s="23">
        <f>SUMIFS('DATA 07-10-20'!$H$2:$H$1100,'DATA 07-10-20'!$D$2:$D$1100,IES!$D217,'DATA 07-10-20'!$F$2:$F$1100,IES!$G$1,'DATA 07-10-20'!$G$2:$G$1100,IES!H$2)</f>
        <v>0</v>
      </c>
      <c r="I217" s="23">
        <f>SUMIFS('DATA 07-10-20'!$H$2:$H$1100,'DATA 07-10-20'!$D$2:$D$1100,IES!$D217,'DATA 07-10-20'!$F$2:$F$1100,IES!$G$1,'DATA 07-10-20'!$G$2:$G$1100,IES!I$2)</f>
        <v>0</v>
      </c>
      <c r="J217" s="23">
        <f>SUMIFS('DATA 07-10-20'!$H$2:$H$1100,'DATA 07-10-20'!$D$2:$D$1100,IES!$D217,'DATA 07-10-20'!$F$2:$F$1100,IES!$J$1,'DATA 07-10-20'!$G$2:$G$1100,IES!J$2)</f>
        <v>2</v>
      </c>
      <c r="K217" s="23">
        <f>SUMIFS('DATA 07-10-20'!$H$2:$H$1100,'DATA 07-10-20'!$D$2:$D$1100,IES!$D217,'DATA 07-10-20'!$F$2:$F$1100,IES!$J$1,'DATA 07-10-20'!$G$2:$G$1100,IES!K$2)</f>
        <v>0</v>
      </c>
      <c r="L217" s="23">
        <f>SUMIFS('DATA 07-10-20'!$H$2:$H$1100,'DATA 07-10-20'!$D$2:$D$1100,IES!$D217,'DATA 07-10-20'!$F$2:$F$1100,IES!$L$1,'DATA 07-10-20'!$G$2:$G$1100,IES!L$2)</f>
        <v>0</v>
      </c>
      <c r="M217" s="23">
        <f>SUMIFS(ESPORTIUS!$L$2:$L$25,ESPORTIUS!$D$2:$D$25,IES!D217,ESPORTIUS!$J$2:$J$25,IES!$M$2)</f>
        <v>0</v>
      </c>
      <c r="N217" s="23">
        <f>SUMIFS(ESPORTIUS!$L$2:$L$25,ESPORTIUS!$D$2:$D$25,IES!D217,ESPORTIUS!$J$2:$J$25,IES!$N$2)</f>
        <v>0</v>
      </c>
      <c r="O217" s="20">
        <f t="shared" si="6"/>
        <v>23</v>
      </c>
      <c r="P217" s="27" t="str">
        <f t="shared" si="7"/>
        <v>B</v>
      </c>
    </row>
    <row r="218" spans="1:16" x14ac:dyDescent="0.3">
      <c r="A218" s="14">
        <v>2020</v>
      </c>
      <c r="B218" s="14" t="s">
        <v>814</v>
      </c>
      <c r="C218" t="s">
        <v>366</v>
      </c>
      <c r="D218" s="14">
        <v>46015733</v>
      </c>
      <c r="E218" t="s">
        <v>367</v>
      </c>
      <c r="F218" s="23">
        <f>SUMIFS('DATA 07-10-20'!$H$2:$H$1100,'DATA 07-10-20'!$D$2:$D$1100,IES!$D218,'DATA 07-10-20'!$F$2:$F$1100,IES!$F$1,'DATA 07-10-20'!$G$2:$G$1100,IES!F$2)</f>
        <v>9</v>
      </c>
      <c r="G218" s="23">
        <f>SUMIFS('DATA 07-10-20'!$H$2:$H$1100,'DATA 07-10-20'!$D$2:$D$1100,IES!$D218,'DATA 07-10-20'!$F$2:$F$1100,IES!$G$1,'DATA 07-10-20'!$G$2:$G$1100,IES!G$2)</f>
        <v>4</v>
      </c>
      <c r="H218" s="23">
        <f>SUMIFS('DATA 07-10-20'!$H$2:$H$1100,'DATA 07-10-20'!$D$2:$D$1100,IES!$D218,'DATA 07-10-20'!$F$2:$F$1100,IES!$G$1,'DATA 07-10-20'!$G$2:$G$1100,IES!H$2)</f>
        <v>0</v>
      </c>
      <c r="I218" s="23">
        <f>SUMIFS('DATA 07-10-20'!$H$2:$H$1100,'DATA 07-10-20'!$D$2:$D$1100,IES!$D218,'DATA 07-10-20'!$F$2:$F$1100,IES!$G$1,'DATA 07-10-20'!$G$2:$G$1100,IES!I$2)</f>
        <v>0</v>
      </c>
      <c r="J218" s="23">
        <f>SUMIFS('DATA 07-10-20'!$H$2:$H$1100,'DATA 07-10-20'!$D$2:$D$1100,IES!$D218,'DATA 07-10-20'!$F$2:$F$1100,IES!$J$1,'DATA 07-10-20'!$G$2:$G$1100,IES!J$2)</f>
        <v>4</v>
      </c>
      <c r="K218" s="23">
        <f>SUMIFS('DATA 07-10-20'!$H$2:$H$1100,'DATA 07-10-20'!$D$2:$D$1100,IES!$D218,'DATA 07-10-20'!$F$2:$F$1100,IES!$J$1,'DATA 07-10-20'!$G$2:$G$1100,IES!K$2)</f>
        <v>0</v>
      </c>
      <c r="L218" s="23">
        <f>SUMIFS('DATA 07-10-20'!$H$2:$H$1100,'DATA 07-10-20'!$D$2:$D$1100,IES!$D218,'DATA 07-10-20'!$F$2:$F$1100,IES!$L$1,'DATA 07-10-20'!$G$2:$G$1100,IES!L$2)</f>
        <v>0</v>
      </c>
      <c r="M218" s="23">
        <f>SUMIFS(ESPORTIUS!$L$2:$L$25,ESPORTIUS!$D$2:$D$25,IES!D218,ESPORTIUS!$J$2:$J$25,IES!$M$2)</f>
        <v>0</v>
      </c>
      <c r="N218" s="23">
        <f>SUMIFS(ESPORTIUS!$L$2:$L$25,ESPORTIUS!$D$2:$D$25,IES!D218,ESPORTIUS!$J$2:$J$25,IES!$N$2)</f>
        <v>0</v>
      </c>
      <c r="O218" s="20">
        <f t="shared" si="6"/>
        <v>17</v>
      </c>
      <c r="P218" s="27" t="str">
        <f t="shared" si="7"/>
        <v>B</v>
      </c>
    </row>
    <row r="219" spans="1:16" x14ac:dyDescent="0.3">
      <c r="A219" s="14">
        <v>2020</v>
      </c>
      <c r="B219" s="14" t="s">
        <v>814</v>
      </c>
      <c r="C219" t="s">
        <v>369</v>
      </c>
      <c r="D219" s="14">
        <v>46020479</v>
      </c>
      <c r="E219" t="s">
        <v>370</v>
      </c>
      <c r="F219" s="23">
        <f>SUMIFS('DATA 07-10-20'!$H$2:$H$1100,'DATA 07-10-20'!$D$2:$D$1100,IES!$D219,'DATA 07-10-20'!$F$2:$F$1100,IES!$F$1,'DATA 07-10-20'!$G$2:$G$1100,IES!F$2)</f>
        <v>24</v>
      </c>
      <c r="G219" s="23">
        <f>SUMIFS('DATA 07-10-20'!$H$2:$H$1100,'DATA 07-10-20'!$D$2:$D$1100,IES!$D219,'DATA 07-10-20'!$F$2:$F$1100,IES!$G$1,'DATA 07-10-20'!$G$2:$G$1100,IES!G$2)</f>
        <v>6</v>
      </c>
      <c r="H219" s="23">
        <f>SUMIFS('DATA 07-10-20'!$H$2:$H$1100,'DATA 07-10-20'!$D$2:$D$1100,IES!$D219,'DATA 07-10-20'!$F$2:$F$1100,IES!$G$1,'DATA 07-10-20'!$G$2:$G$1100,IES!H$2)</f>
        <v>0</v>
      </c>
      <c r="I219" s="23">
        <f>SUMIFS('DATA 07-10-20'!$H$2:$H$1100,'DATA 07-10-20'!$D$2:$D$1100,IES!$D219,'DATA 07-10-20'!$F$2:$F$1100,IES!$G$1,'DATA 07-10-20'!$G$2:$G$1100,IES!I$2)</f>
        <v>0</v>
      </c>
      <c r="J219" s="23">
        <f>SUMIFS('DATA 07-10-20'!$H$2:$H$1100,'DATA 07-10-20'!$D$2:$D$1100,IES!$D219,'DATA 07-10-20'!$F$2:$F$1100,IES!$J$1,'DATA 07-10-20'!$G$2:$G$1100,IES!J$2)</f>
        <v>6</v>
      </c>
      <c r="K219" s="23">
        <f>SUMIFS('DATA 07-10-20'!$H$2:$H$1100,'DATA 07-10-20'!$D$2:$D$1100,IES!$D219,'DATA 07-10-20'!$F$2:$F$1100,IES!$J$1,'DATA 07-10-20'!$G$2:$G$1100,IES!K$2)</f>
        <v>0</v>
      </c>
      <c r="L219" s="23">
        <f>SUMIFS('DATA 07-10-20'!$H$2:$H$1100,'DATA 07-10-20'!$D$2:$D$1100,IES!$D219,'DATA 07-10-20'!$F$2:$F$1100,IES!$L$1,'DATA 07-10-20'!$G$2:$G$1100,IES!L$2)</f>
        <v>0</v>
      </c>
      <c r="M219" s="23">
        <f>SUMIFS(ESPORTIUS!$L$2:$L$25,ESPORTIUS!$D$2:$D$25,IES!D219,ESPORTIUS!$J$2:$J$25,IES!$M$2)</f>
        <v>0</v>
      </c>
      <c r="N219" s="23">
        <f>SUMIFS(ESPORTIUS!$L$2:$L$25,ESPORTIUS!$D$2:$D$25,IES!D219,ESPORTIUS!$J$2:$J$25,IES!$N$2)</f>
        <v>0</v>
      </c>
      <c r="O219" s="20">
        <f t="shared" si="6"/>
        <v>36</v>
      </c>
      <c r="P219" s="27" t="str">
        <f t="shared" si="7"/>
        <v>A</v>
      </c>
    </row>
    <row r="220" spans="1:16" x14ac:dyDescent="0.3">
      <c r="A220" s="14">
        <v>2020</v>
      </c>
      <c r="B220" s="14" t="s">
        <v>814</v>
      </c>
      <c r="C220" t="s">
        <v>371</v>
      </c>
      <c r="D220" s="14">
        <v>46020261</v>
      </c>
      <c r="E220" t="s">
        <v>372</v>
      </c>
      <c r="F220" s="23">
        <f>SUMIFS('DATA 07-10-20'!$H$2:$H$1100,'DATA 07-10-20'!$D$2:$D$1100,IES!$D220,'DATA 07-10-20'!$F$2:$F$1100,IES!$F$1,'DATA 07-10-20'!$G$2:$G$1100,IES!F$2)</f>
        <v>10</v>
      </c>
      <c r="G220" s="23">
        <f>SUMIFS('DATA 07-10-20'!$H$2:$H$1100,'DATA 07-10-20'!$D$2:$D$1100,IES!$D220,'DATA 07-10-20'!$F$2:$F$1100,IES!$G$1,'DATA 07-10-20'!$G$2:$G$1100,IES!G$2)</f>
        <v>3</v>
      </c>
      <c r="H220" s="23">
        <f>SUMIFS('DATA 07-10-20'!$H$2:$H$1100,'DATA 07-10-20'!$D$2:$D$1100,IES!$D220,'DATA 07-10-20'!$F$2:$F$1100,IES!$G$1,'DATA 07-10-20'!$G$2:$G$1100,IES!H$2)</f>
        <v>0</v>
      </c>
      <c r="I220" s="23">
        <f>SUMIFS('DATA 07-10-20'!$H$2:$H$1100,'DATA 07-10-20'!$D$2:$D$1100,IES!$D220,'DATA 07-10-20'!$F$2:$F$1100,IES!$G$1,'DATA 07-10-20'!$G$2:$G$1100,IES!I$2)</f>
        <v>0</v>
      </c>
      <c r="J220" s="23">
        <f>SUMIFS('DATA 07-10-20'!$H$2:$H$1100,'DATA 07-10-20'!$D$2:$D$1100,IES!$D220,'DATA 07-10-20'!$F$2:$F$1100,IES!$J$1,'DATA 07-10-20'!$G$2:$G$1100,IES!J$2)</f>
        <v>2</v>
      </c>
      <c r="K220" s="23">
        <f>SUMIFS('DATA 07-10-20'!$H$2:$H$1100,'DATA 07-10-20'!$D$2:$D$1100,IES!$D220,'DATA 07-10-20'!$F$2:$F$1100,IES!$J$1,'DATA 07-10-20'!$G$2:$G$1100,IES!K$2)</f>
        <v>0</v>
      </c>
      <c r="L220" s="23">
        <f>SUMIFS('DATA 07-10-20'!$H$2:$H$1100,'DATA 07-10-20'!$D$2:$D$1100,IES!$D220,'DATA 07-10-20'!$F$2:$F$1100,IES!$L$1,'DATA 07-10-20'!$G$2:$G$1100,IES!L$2)</f>
        <v>0</v>
      </c>
      <c r="M220" s="23">
        <f>SUMIFS(ESPORTIUS!$L$2:$L$25,ESPORTIUS!$D$2:$D$25,IES!D220,ESPORTIUS!$J$2:$J$25,IES!$M$2)</f>
        <v>0</v>
      </c>
      <c r="N220" s="23">
        <f>SUMIFS(ESPORTIUS!$L$2:$L$25,ESPORTIUS!$D$2:$D$25,IES!D220,ESPORTIUS!$J$2:$J$25,IES!$N$2)</f>
        <v>0</v>
      </c>
      <c r="O220" s="20">
        <f t="shared" si="6"/>
        <v>15</v>
      </c>
      <c r="P220" s="27" t="str">
        <f t="shared" si="7"/>
        <v>B</v>
      </c>
    </row>
    <row r="221" spans="1:16" x14ac:dyDescent="0.3">
      <c r="A221" s="14">
        <v>2020</v>
      </c>
      <c r="B221" s="14" t="s">
        <v>814</v>
      </c>
      <c r="C221" t="s">
        <v>373</v>
      </c>
      <c r="D221" s="14">
        <v>46026160</v>
      </c>
      <c r="E221" t="s">
        <v>374</v>
      </c>
      <c r="F221" s="23">
        <f>SUMIFS('DATA 07-10-20'!$H$2:$H$1100,'DATA 07-10-20'!$D$2:$D$1100,IES!$D221,'DATA 07-10-20'!$F$2:$F$1100,IES!$F$1,'DATA 07-10-20'!$G$2:$G$1100,IES!F$2)</f>
        <v>22</v>
      </c>
      <c r="G221" s="23">
        <f>SUMIFS('DATA 07-10-20'!$H$2:$H$1100,'DATA 07-10-20'!$D$2:$D$1100,IES!$D221,'DATA 07-10-20'!$F$2:$F$1100,IES!$G$1,'DATA 07-10-20'!$G$2:$G$1100,IES!G$2)</f>
        <v>6</v>
      </c>
      <c r="H221" s="23">
        <f>SUMIFS('DATA 07-10-20'!$H$2:$H$1100,'DATA 07-10-20'!$D$2:$D$1100,IES!$D221,'DATA 07-10-20'!$F$2:$F$1100,IES!$G$1,'DATA 07-10-20'!$G$2:$G$1100,IES!H$2)</f>
        <v>0</v>
      </c>
      <c r="I221" s="23">
        <f>SUMIFS('DATA 07-10-20'!$H$2:$H$1100,'DATA 07-10-20'!$D$2:$D$1100,IES!$D221,'DATA 07-10-20'!$F$2:$F$1100,IES!$G$1,'DATA 07-10-20'!$G$2:$G$1100,IES!I$2)</f>
        <v>0</v>
      </c>
      <c r="J221" s="23">
        <f>SUMIFS('DATA 07-10-20'!$H$2:$H$1100,'DATA 07-10-20'!$D$2:$D$1100,IES!$D221,'DATA 07-10-20'!$F$2:$F$1100,IES!$J$1,'DATA 07-10-20'!$G$2:$G$1100,IES!J$2)</f>
        <v>0</v>
      </c>
      <c r="K221" s="23">
        <f>SUMIFS('DATA 07-10-20'!$H$2:$H$1100,'DATA 07-10-20'!$D$2:$D$1100,IES!$D221,'DATA 07-10-20'!$F$2:$F$1100,IES!$J$1,'DATA 07-10-20'!$G$2:$G$1100,IES!K$2)</f>
        <v>0</v>
      </c>
      <c r="L221" s="23">
        <f>SUMIFS('DATA 07-10-20'!$H$2:$H$1100,'DATA 07-10-20'!$D$2:$D$1100,IES!$D221,'DATA 07-10-20'!$F$2:$F$1100,IES!$L$1,'DATA 07-10-20'!$G$2:$G$1100,IES!L$2)</f>
        <v>0</v>
      </c>
      <c r="M221" s="23">
        <f>SUMIFS(ESPORTIUS!$L$2:$L$25,ESPORTIUS!$D$2:$D$25,IES!D221,ESPORTIUS!$J$2:$J$25,IES!$M$2)</f>
        <v>0</v>
      </c>
      <c r="N221" s="23">
        <f>SUMIFS(ESPORTIUS!$L$2:$L$25,ESPORTIUS!$D$2:$D$25,IES!D221,ESPORTIUS!$J$2:$J$25,IES!$N$2)</f>
        <v>0</v>
      </c>
      <c r="O221" s="20">
        <f t="shared" si="6"/>
        <v>28</v>
      </c>
      <c r="P221" s="27" t="str">
        <f t="shared" si="7"/>
        <v>A</v>
      </c>
    </row>
    <row r="222" spans="1:16" x14ac:dyDescent="0.3">
      <c r="A222" s="14">
        <v>2020</v>
      </c>
      <c r="B222" s="14" t="s">
        <v>814</v>
      </c>
      <c r="C222" t="s">
        <v>375</v>
      </c>
      <c r="D222" s="14">
        <v>46016312</v>
      </c>
      <c r="E222" t="s">
        <v>376</v>
      </c>
      <c r="F222" s="23">
        <f>SUMIFS('DATA 07-10-20'!$H$2:$H$1100,'DATA 07-10-20'!$D$2:$D$1100,IES!$D222,'DATA 07-10-20'!$F$2:$F$1100,IES!$F$1,'DATA 07-10-20'!$G$2:$G$1100,IES!F$2)</f>
        <v>12</v>
      </c>
      <c r="G222" s="23">
        <f>SUMIFS('DATA 07-10-20'!$H$2:$H$1100,'DATA 07-10-20'!$D$2:$D$1100,IES!$D222,'DATA 07-10-20'!$F$2:$F$1100,IES!$G$1,'DATA 07-10-20'!$G$2:$G$1100,IES!G$2)</f>
        <v>3</v>
      </c>
      <c r="H222" s="23">
        <f>SUMIFS('DATA 07-10-20'!$H$2:$H$1100,'DATA 07-10-20'!$D$2:$D$1100,IES!$D222,'DATA 07-10-20'!$F$2:$F$1100,IES!$G$1,'DATA 07-10-20'!$G$2:$G$1100,IES!H$2)</f>
        <v>0</v>
      </c>
      <c r="I222" s="23">
        <f>SUMIFS('DATA 07-10-20'!$H$2:$H$1100,'DATA 07-10-20'!$D$2:$D$1100,IES!$D222,'DATA 07-10-20'!$F$2:$F$1100,IES!$G$1,'DATA 07-10-20'!$G$2:$G$1100,IES!I$2)</f>
        <v>0</v>
      </c>
      <c r="J222" s="23">
        <f>SUMIFS('DATA 07-10-20'!$H$2:$H$1100,'DATA 07-10-20'!$D$2:$D$1100,IES!$D222,'DATA 07-10-20'!$F$2:$F$1100,IES!$J$1,'DATA 07-10-20'!$G$2:$G$1100,IES!J$2)</f>
        <v>3</v>
      </c>
      <c r="K222" s="23">
        <f>SUMIFS('DATA 07-10-20'!$H$2:$H$1100,'DATA 07-10-20'!$D$2:$D$1100,IES!$D222,'DATA 07-10-20'!$F$2:$F$1100,IES!$J$1,'DATA 07-10-20'!$G$2:$G$1100,IES!K$2)</f>
        <v>0</v>
      </c>
      <c r="L222" s="23">
        <f>SUMIFS('DATA 07-10-20'!$H$2:$H$1100,'DATA 07-10-20'!$D$2:$D$1100,IES!$D222,'DATA 07-10-20'!$F$2:$F$1100,IES!$L$1,'DATA 07-10-20'!$G$2:$G$1100,IES!L$2)</f>
        <v>0</v>
      </c>
      <c r="M222" s="23">
        <f>SUMIFS(ESPORTIUS!$L$2:$L$25,ESPORTIUS!$D$2:$D$25,IES!D222,ESPORTIUS!$J$2:$J$25,IES!$M$2)</f>
        <v>0</v>
      </c>
      <c r="N222" s="23">
        <f>SUMIFS(ESPORTIUS!$L$2:$L$25,ESPORTIUS!$D$2:$D$25,IES!D222,ESPORTIUS!$J$2:$J$25,IES!$N$2)</f>
        <v>0</v>
      </c>
      <c r="O222" s="20">
        <f t="shared" si="6"/>
        <v>18</v>
      </c>
      <c r="P222" s="27" t="str">
        <f t="shared" si="7"/>
        <v>B</v>
      </c>
    </row>
    <row r="223" spans="1:16" x14ac:dyDescent="0.3">
      <c r="A223" s="14">
        <v>2020</v>
      </c>
      <c r="B223" s="14" t="s">
        <v>814</v>
      </c>
      <c r="C223" t="s">
        <v>377</v>
      </c>
      <c r="D223" s="14">
        <v>46020273</v>
      </c>
      <c r="E223" t="s">
        <v>378</v>
      </c>
      <c r="F223" s="23">
        <f>SUMIFS('DATA 07-10-20'!$H$2:$H$1100,'DATA 07-10-20'!$D$2:$D$1100,IES!$D223,'DATA 07-10-20'!$F$2:$F$1100,IES!$F$1,'DATA 07-10-20'!$G$2:$G$1100,IES!F$2)</f>
        <v>14</v>
      </c>
      <c r="G223" s="23">
        <f>SUMIFS('DATA 07-10-20'!$H$2:$H$1100,'DATA 07-10-20'!$D$2:$D$1100,IES!$D223,'DATA 07-10-20'!$F$2:$F$1100,IES!$G$1,'DATA 07-10-20'!$G$2:$G$1100,IES!G$2)</f>
        <v>3</v>
      </c>
      <c r="H223" s="23">
        <f>SUMIFS('DATA 07-10-20'!$H$2:$H$1100,'DATA 07-10-20'!$D$2:$D$1100,IES!$D223,'DATA 07-10-20'!$F$2:$F$1100,IES!$G$1,'DATA 07-10-20'!$G$2:$G$1100,IES!H$2)</f>
        <v>0</v>
      </c>
      <c r="I223" s="23">
        <f>SUMIFS('DATA 07-10-20'!$H$2:$H$1100,'DATA 07-10-20'!$D$2:$D$1100,IES!$D223,'DATA 07-10-20'!$F$2:$F$1100,IES!$G$1,'DATA 07-10-20'!$G$2:$G$1100,IES!I$2)</f>
        <v>0</v>
      </c>
      <c r="J223" s="23">
        <f>SUMIFS('DATA 07-10-20'!$H$2:$H$1100,'DATA 07-10-20'!$D$2:$D$1100,IES!$D223,'DATA 07-10-20'!$F$2:$F$1100,IES!$J$1,'DATA 07-10-20'!$G$2:$G$1100,IES!J$2)</f>
        <v>2</v>
      </c>
      <c r="K223" s="23">
        <f>SUMIFS('DATA 07-10-20'!$H$2:$H$1100,'DATA 07-10-20'!$D$2:$D$1100,IES!$D223,'DATA 07-10-20'!$F$2:$F$1100,IES!$J$1,'DATA 07-10-20'!$G$2:$G$1100,IES!K$2)</f>
        <v>0</v>
      </c>
      <c r="L223" s="23">
        <f>SUMIFS('DATA 07-10-20'!$H$2:$H$1100,'DATA 07-10-20'!$D$2:$D$1100,IES!$D223,'DATA 07-10-20'!$F$2:$F$1100,IES!$L$1,'DATA 07-10-20'!$G$2:$G$1100,IES!L$2)</f>
        <v>0</v>
      </c>
      <c r="M223" s="23">
        <f>SUMIFS(ESPORTIUS!$L$2:$L$25,ESPORTIUS!$D$2:$D$25,IES!D223,ESPORTIUS!$J$2:$J$25,IES!$M$2)</f>
        <v>0</v>
      </c>
      <c r="N223" s="23">
        <f>SUMIFS(ESPORTIUS!$L$2:$L$25,ESPORTIUS!$D$2:$D$25,IES!D223,ESPORTIUS!$J$2:$J$25,IES!$N$2)</f>
        <v>0</v>
      </c>
      <c r="O223" s="20">
        <f t="shared" si="6"/>
        <v>19</v>
      </c>
      <c r="P223" s="27" t="str">
        <f t="shared" si="7"/>
        <v>B</v>
      </c>
    </row>
    <row r="224" spans="1:16" x14ac:dyDescent="0.3">
      <c r="A224" s="14">
        <v>2020</v>
      </c>
      <c r="B224" s="14" t="s">
        <v>814</v>
      </c>
      <c r="C224" t="s">
        <v>379</v>
      </c>
      <c r="D224" s="14">
        <v>46022531</v>
      </c>
      <c r="E224" t="s">
        <v>380</v>
      </c>
      <c r="F224" s="23">
        <f>SUMIFS('DATA 07-10-20'!$H$2:$H$1100,'DATA 07-10-20'!$D$2:$D$1100,IES!$D224,'DATA 07-10-20'!$F$2:$F$1100,IES!$F$1,'DATA 07-10-20'!$G$2:$G$1100,IES!F$2)</f>
        <v>15</v>
      </c>
      <c r="G224" s="23">
        <f>SUMIFS('DATA 07-10-20'!$H$2:$H$1100,'DATA 07-10-20'!$D$2:$D$1100,IES!$D224,'DATA 07-10-20'!$F$2:$F$1100,IES!$G$1,'DATA 07-10-20'!$G$2:$G$1100,IES!G$2)</f>
        <v>4</v>
      </c>
      <c r="H224" s="23">
        <f>SUMIFS('DATA 07-10-20'!$H$2:$H$1100,'DATA 07-10-20'!$D$2:$D$1100,IES!$D224,'DATA 07-10-20'!$F$2:$F$1100,IES!$G$1,'DATA 07-10-20'!$G$2:$G$1100,IES!H$2)</f>
        <v>0</v>
      </c>
      <c r="I224" s="23">
        <f>SUMIFS('DATA 07-10-20'!$H$2:$H$1100,'DATA 07-10-20'!$D$2:$D$1100,IES!$D224,'DATA 07-10-20'!$F$2:$F$1100,IES!$G$1,'DATA 07-10-20'!$G$2:$G$1100,IES!I$2)</f>
        <v>0</v>
      </c>
      <c r="J224" s="23">
        <f>SUMIFS('DATA 07-10-20'!$H$2:$H$1100,'DATA 07-10-20'!$D$2:$D$1100,IES!$D224,'DATA 07-10-20'!$F$2:$F$1100,IES!$J$1,'DATA 07-10-20'!$G$2:$G$1100,IES!J$2)</f>
        <v>6</v>
      </c>
      <c r="K224" s="23">
        <f>SUMIFS('DATA 07-10-20'!$H$2:$H$1100,'DATA 07-10-20'!$D$2:$D$1100,IES!$D224,'DATA 07-10-20'!$F$2:$F$1100,IES!$J$1,'DATA 07-10-20'!$G$2:$G$1100,IES!K$2)</f>
        <v>0</v>
      </c>
      <c r="L224" s="23">
        <f>SUMIFS('DATA 07-10-20'!$H$2:$H$1100,'DATA 07-10-20'!$D$2:$D$1100,IES!$D224,'DATA 07-10-20'!$F$2:$F$1100,IES!$L$1,'DATA 07-10-20'!$G$2:$G$1100,IES!L$2)</f>
        <v>0</v>
      </c>
      <c r="M224" s="23">
        <f>SUMIFS(ESPORTIUS!$L$2:$L$25,ESPORTIUS!$D$2:$D$25,IES!D224,ESPORTIUS!$J$2:$J$25,IES!$M$2)</f>
        <v>0</v>
      </c>
      <c r="N224" s="23">
        <f>SUMIFS(ESPORTIUS!$L$2:$L$25,ESPORTIUS!$D$2:$D$25,IES!D224,ESPORTIUS!$J$2:$J$25,IES!$N$2)</f>
        <v>0</v>
      </c>
      <c r="O224" s="20">
        <f t="shared" si="6"/>
        <v>25</v>
      </c>
      <c r="P224" s="27" t="str">
        <f t="shared" si="7"/>
        <v>A</v>
      </c>
    </row>
    <row r="225" spans="1:16" x14ac:dyDescent="0.3">
      <c r="A225" s="14">
        <v>2020</v>
      </c>
      <c r="B225" s="14" t="s">
        <v>814</v>
      </c>
      <c r="C225" t="s">
        <v>382</v>
      </c>
      <c r="D225" s="14">
        <v>46017882</v>
      </c>
      <c r="E225" t="s">
        <v>383</v>
      </c>
      <c r="F225" s="23">
        <f>SUMIFS('DATA 07-10-20'!$H$2:$H$1100,'DATA 07-10-20'!$D$2:$D$1100,IES!$D225,'DATA 07-10-20'!$F$2:$F$1100,IES!$F$1,'DATA 07-10-20'!$G$2:$G$1100,IES!F$2)</f>
        <v>29</v>
      </c>
      <c r="G225" s="23">
        <f>SUMIFS('DATA 07-10-20'!$H$2:$H$1100,'DATA 07-10-20'!$D$2:$D$1100,IES!$D225,'DATA 07-10-20'!$F$2:$F$1100,IES!$G$1,'DATA 07-10-20'!$G$2:$G$1100,IES!G$2)</f>
        <v>5</v>
      </c>
      <c r="H225" s="23">
        <f>SUMIFS('DATA 07-10-20'!$H$2:$H$1100,'DATA 07-10-20'!$D$2:$D$1100,IES!$D225,'DATA 07-10-20'!$F$2:$F$1100,IES!$G$1,'DATA 07-10-20'!$G$2:$G$1100,IES!H$2)</f>
        <v>0</v>
      </c>
      <c r="I225" s="23">
        <f>SUMIFS('DATA 07-10-20'!$H$2:$H$1100,'DATA 07-10-20'!$D$2:$D$1100,IES!$D225,'DATA 07-10-20'!$F$2:$F$1100,IES!$G$1,'DATA 07-10-20'!$G$2:$G$1100,IES!I$2)</f>
        <v>0</v>
      </c>
      <c r="J225" s="23">
        <f>SUMIFS('DATA 07-10-20'!$H$2:$H$1100,'DATA 07-10-20'!$D$2:$D$1100,IES!$D225,'DATA 07-10-20'!$F$2:$F$1100,IES!$J$1,'DATA 07-10-20'!$G$2:$G$1100,IES!J$2)</f>
        <v>14</v>
      </c>
      <c r="K225" s="23">
        <f>SUMIFS('DATA 07-10-20'!$H$2:$H$1100,'DATA 07-10-20'!$D$2:$D$1100,IES!$D225,'DATA 07-10-20'!$F$2:$F$1100,IES!$J$1,'DATA 07-10-20'!$G$2:$G$1100,IES!K$2)</f>
        <v>0</v>
      </c>
      <c r="L225" s="23">
        <f>SUMIFS('DATA 07-10-20'!$H$2:$H$1100,'DATA 07-10-20'!$D$2:$D$1100,IES!$D225,'DATA 07-10-20'!$F$2:$F$1100,IES!$L$1,'DATA 07-10-20'!$G$2:$G$1100,IES!L$2)</f>
        <v>0</v>
      </c>
      <c r="M225" s="23">
        <f>SUMIFS(ESPORTIUS!$L$2:$L$25,ESPORTIUS!$D$2:$D$25,IES!D225,ESPORTIUS!$J$2:$J$25,IES!$M$2)</f>
        <v>0</v>
      </c>
      <c r="N225" s="23">
        <f>SUMIFS(ESPORTIUS!$L$2:$L$25,ESPORTIUS!$D$2:$D$25,IES!D225,ESPORTIUS!$J$2:$J$25,IES!$N$2)</f>
        <v>0</v>
      </c>
      <c r="O225" s="20">
        <f t="shared" si="6"/>
        <v>48</v>
      </c>
      <c r="P225" s="27" t="str">
        <f t="shared" si="7"/>
        <v>A</v>
      </c>
    </row>
    <row r="226" spans="1:16" x14ac:dyDescent="0.3">
      <c r="A226" s="14">
        <v>2020</v>
      </c>
      <c r="B226" s="14" t="s">
        <v>814</v>
      </c>
      <c r="C226" t="s">
        <v>384</v>
      </c>
      <c r="D226" s="14">
        <v>46020285</v>
      </c>
      <c r="E226" t="s">
        <v>385</v>
      </c>
      <c r="F226" s="23">
        <f>SUMIFS('DATA 07-10-20'!$H$2:$H$1100,'DATA 07-10-20'!$D$2:$D$1100,IES!$D226,'DATA 07-10-20'!$F$2:$F$1100,IES!$F$1,'DATA 07-10-20'!$G$2:$G$1100,IES!F$2)</f>
        <v>7</v>
      </c>
      <c r="G226" s="23">
        <f>SUMIFS('DATA 07-10-20'!$H$2:$H$1100,'DATA 07-10-20'!$D$2:$D$1100,IES!$D226,'DATA 07-10-20'!$F$2:$F$1100,IES!$G$1,'DATA 07-10-20'!$G$2:$G$1100,IES!G$2)</f>
        <v>2</v>
      </c>
      <c r="H226" s="23">
        <f>SUMIFS('DATA 07-10-20'!$H$2:$H$1100,'DATA 07-10-20'!$D$2:$D$1100,IES!$D226,'DATA 07-10-20'!$F$2:$F$1100,IES!$G$1,'DATA 07-10-20'!$G$2:$G$1100,IES!H$2)</f>
        <v>0</v>
      </c>
      <c r="I226" s="23">
        <f>SUMIFS('DATA 07-10-20'!$H$2:$H$1100,'DATA 07-10-20'!$D$2:$D$1100,IES!$D226,'DATA 07-10-20'!$F$2:$F$1100,IES!$G$1,'DATA 07-10-20'!$G$2:$G$1100,IES!I$2)</f>
        <v>0</v>
      </c>
      <c r="J226" s="23">
        <f>SUMIFS('DATA 07-10-20'!$H$2:$H$1100,'DATA 07-10-20'!$D$2:$D$1100,IES!$D226,'DATA 07-10-20'!$F$2:$F$1100,IES!$J$1,'DATA 07-10-20'!$G$2:$G$1100,IES!J$2)</f>
        <v>2</v>
      </c>
      <c r="K226" s="23">
        <f>SUMIFS('DATA 07-10-20'!$H$2:$H$1100,'DATA 07-10-20'!$D$2:$D$1100,IES!$D226,'DATA 07-10-20'!$F$2:$F$1100,IES!$J$1,'DATA 07-10-20'!$G$2:$G$1100,IES!K$2)</f>
        <v>0</v>
      </c>
      <c r="L226" s="23">
        <f>SUMIFS('DATA 07-10-20'!$H$2:$H$1100,'DATA 07-10-20'!$D$2:$D$1100,IES!$D226,'DATA 07-10-20'!$F$2:$F$1100,IES!$L$1,'DATA 07-10-20'!$G$2:$G$1100,IES!L$2)</f>
        <v>0</v>
      </c>
      <c r="M226" s="23">
        <f>SUMIFS(ESPORTIUS!$L$2:$L$25,ESPORTIUS!$D$2:$D$25,IES!D226,ESPORTIUS!$J$2:$J$25,IES!$M$2)</f>
        <v>0</v>
      </c>
      <c r="N226" s="23">
        <f>SUMIFS(ESPORTIUS!$L$2:$L$25,ESPORTIUS!$D$2:$D$25,IES!D226,ESPORTIUS!$J$2:$J$25,IES!$N$2)</f>
        <v>0</v>
      </c>
      <c r="O226" s="20">
        <f t="shared" si="6"/>
        <v>11</v>
      </c>
      <c r="P226" s="27" t="str">
        <f t="shared" si="7"/>
        <v>C</v>
      </c>
    </row>
    <row r="227" spans="1:16" x14ac:dyDescent="0.3">
      <c r="A227" s="14">
        <v>2020</v>
      </c>
      <c r="B227" s="14" t="s">
        <v>814</v>
      </c>
      <c r="C227" t="s">
        <v>386</v>
      </c>
      <c r="D227" s="14">
        <v>46002179</v>
      </c>
      <c r="E227" t="s">
        <v>387</v>
      </c>
      <c r="F227" s="23">
        <f>SUMIFS('DATA 07-10-20'!$H$2:$H$1100,'DATA 07-10-20'!$D$2:$D$1100,IES!$D227,'DATA 07-10-20'!$F$2:$F$1100,IES!$F$1,'DATA 07-10-20'!$G$2:$G$1100,IES!F$2)</f>
        <v>25</v>
      </c>
      <c r="G227" s="23">
        <f>SUMIFS('DATA 07-10-20'!$H$2:$H$1100,'DATA 07-10-20'!$D$2:$D$1100,IES!$D227,'DATA 07-10-20'!$F$2:$F$1100,IES!$G$1,'DATA 07-10-20'!$G$2:$G$1100,IES!G$2)</f>
        <v>6</v>
      </c>
      <c r="H227" s="23">
        <f>SUMIFS('DATA 07-10-20'!$H$2:$H$1100,'DATA 07-10-20'!$D$2:$D$1100,IES!$D227,'DATA 07-10-20'!$F$2:$F$1100,IES!$G$1,'DATA 07-10-20'!$G$2:$G$1100,IES!H$2)</f>
        <v>0</v>
      </c>
      <c r="I227" s="23">
        <f>SUMIFS('DATA 07-10-20'!$H$2:$H$1100,'DATA 07-10-20'!$D$2:$D$1100,IES!$D227,'DATA 07-10-20'!$F$2:$F$1100,IES!$G$1,'DATA 07-10-20'!$G$2:$G$1100,IES!I$2)</f>
        <v>0</v>
      </c>
      <c r="J227" s="23">
        <f>SUMIFS('DATA 07-10-20'!$H$2:$H$1100,'DATA 07-10-20'!$D$2:$D$1100,IES!$D227,'DATA 07-10-20'!$F$2:$F$1100,IES!$J$1,'DATA 07-10-20'!$G$2:$G$1100,IES!J$2)</f>
        <v>5</v>
      </c>
      <c r="K227" s="23">
        <f>SUMIFS('DATA 07-10-20'!$H$2:$H$1100,'DATA 07-10-20'!$D$2:$D$1100,IES!$D227,'DATA 07-10-20'!$F$2:$F$1100,IES!$J$1,'DATA 07-10-20'!$G$2:$G$1100,IES!K$2)</f>
        <v>0</v>
      </c>
      <c r="L227" s="23">
        <f>SUMIFS('DATA 07-10-20'!$H$2:$H$1100,'DATA 07-10-20'!$D$2:$D$1100,IES!$D227,'DATA 07-10-20'!$F$2:$F$1100,IES!$L$1,'DATA 07-10-20'!$G$2:$G$1100,IES!L$2)</f>
        <v>0</v>
      </c>
      <c r="M227" s="23">
        <f>SUMIFS(ESPORTIUS!$L$2:$L$25,ESPORTIUS!$D$2:$D$25,IES!D227,ESPORTIUS!$J$2:$J$25,IES!$M$2)</f>
        <v>0</v>
      </c>
      <c r="N227" s="23">
        <f>SUMIFS(ESPORTIUS!$L$2:$L$25,ESPORTIUS!$D$2:$D$25,IES!D227,ESPORTIUS!$J$2:$J$25,IES!$N$2)</f>
        <v>0</v>
      </c>
      <c r="O227" s="20">
        <f t="shared" si="6"/>
        <v>36</v>
      </c>
      <c r="P227" s="27" t="str">
        <f t="shared" si="7"/>
        <v>A</v>
      </c>
    </row>
    <row r="228" spans="1:16" x14ac:dyDescent="0.3">
      <c r="A228" s="14">
        <v>2020</v>
      </c>
      <c r="B228" s="14" t="s">
        <v>814</v>
      </c>
      <c r="C228" t="s">
        <v>388</v>
      </c>
      <c r="D228" s="14">
        <v>46017493</v>
      </c>
      <c r="E228" t="s">
        <v>389</v>
      </c>
      <c r="F228" s="23">
        <f>SUMIFS('DATA 07-10-20'!$H$2:$H$1100,'DATA 07-10-20'!$D$2:$D$1100,IES!$D228,'DATA 07-10-20'!$F$2:$F$1100,IES!$F$1,'DATA 07-10-20'!$G$2:$G$1100,IES!F$2)</f>
        <v>11</v>
      </c>
      <c r="G228" s="23">
        <f>SUMIFS('DATA 07-10-20'!$H$2:$H$1100,'DATA 07-10-20'!$D$2:$D$1100,IES!$D228,'DATA 07-10-20'!$F$2:$F$1100,IES!$G$1,'DATA 07-10-20'!$G$2:$G$1100,IES!G$2)</f>
        <v>5</v>
      </c>
      <c r="H228" s="23">
        <f>SUMIFS('DATA 07-10-20'!$H$2:$H$1100,'DATA 07-10-20'!$D$2:$D$1100,IES!$D228,'DATA 07-10-20'!$F$2:$F$1100,IES!$G$1,'DATA 07-10-20'!$G$2:$G$1100,IES!H$2)</f>
        <v>0</v>
      </c>
      <c r="I228" s="23">
        <f>SUMIFS('DATA 07-10-20'!$H$2:$H$1100,'DATA 07-10-20'!$D$2:$D$1100,IES!$D228,'DATA 07-10-20'!$F$2:$F$1100,IES!$G$1,'DATA 07-10-20'!$G$2:$G$1100,IES!I$2)</f>
        <v>0</v>
      </c>
      <c r="J228" s="23">
        <f>SUMIFS('DATA 07-10-20'!$H$2:$H$1100,'DATA 07-10-20'!$D$2:$D$1100,IES!$D228,'DATA 07-10-20'!$F$2:$F$1100,IES!$J$1,'DATA 07-10-20'!$G$2:$G$1100,IES!J$2)</f>
        <v>0</v>
      </c>
      <c r="K228" s="23">
        <f>SUMIFS('DATA 07-10-20'!$H$2:$H$1100,'DATA 07-10-20'!$D$2:$D$1100,IES!$D228,'DATA 07-10-20'!$F$2:$F$1100,IES!$J$1,'DATA 07-10-20'!$G$2:$G$1100,IES!K$2)</f>
        <v>0</v>
      </c>
      <c r="L228" s="23">
        <f>SUMIFS('DATA 07-10-20'!$H$2:$H$1100,'DATA 07-10-20'!$D$2:$D$1100,IES!$D228,'DATA 07-10-20'!$F$2:$F$1100,IES!$L$1,'DATA 07-10-20'!$G$2:$G$1100,IES!L$2)</f>
        <v>0</v>
      </c>
      <c r="M228" s="23">
        <f>SUMIFS(ESPORTIUS!$L$2:$L$25,ESPORTIUS!$D$2:$D$25,IES!D228,ESPORTIUS!$J$2:$J$25,IES!$M$2)</f>
        <v>0</v>
      </c>
      <c r="N228" s="23">
        <f>SUMIFS(ESPORTIUS!$L$2:$L$25,ESPORTIUS!$D$2:$D$25,IES!D228,ESPORTIUS!$J$2:$J$25,IES!$N$2)</f>
        <v>0</v>
      </c>
      <c r="O228" s="20">
        <f t="shared" si="6"/>
        <v>16</v>
      </c>
      <c r="P228" s="27" t="str">
        <f t="shared" si="7"/>
        <v>B</v>
      </c>
    </row>
    <row r="229" spans="1:16" x14ac:dyDescent="0.3">
      <c r="A229" s="14">
        <v>2020</v>
      </c>
      <c r="B229" s="14" t="s">
        <v>814</v>
      </c>
      <c r="C229" t="s">
        <v>388</v>
      </c>
      <c r="D229" s="14">
        <v>46017501</v>
      </c>
      <c r="E229" t="s">
        <v>390</v>
      </c>
      <c r="F229" s="23">
        <f>SUMIFS('DATA 07-10-20'!$H$2:$H$1100,'DATA 07-10-20'!$D$2:$D$1100,IES!$D229,'DATA 07-10-20'!$F$2:$F$1100,IES!$F$1,'DATA 07-10-20'!$G$2:$G$1100,IES!F$2)</f>
        <v>9</v>
      </c>
      <c r="G229" s="23">
        <f>SUMIFS('DATA 07-10-20'!$H$2:$H$1100,'DATA 07-10-20'!$D$2:$D$1100,IES!$D229,'DATA 07-10-20'!$F$2:$F$1100,IES!$G$1,'DATA 07-10-20'!$G$2:$G$1100,IES!G$2)</f>
        <v>2</v>
      </c>
      <c r="H229" s="23">
        <f>SUMIFS('DATA 07-10-20'!$H$2:$H$1100,'DATA 07-10-20'!$D$2:$D$1100,IES!$D229,'DATA 07-10-20'!$F$2:$F$1100,IES!$G$1,'DATA 07-10-20'!$G$2:$G$1100,IES!H$2)</f>
        <v>0</v>
      </c>
      <c r="I229" s="23">
        <f>SUMIFS('DATA 07-10-20'!$H$2:$H$1100,'DATA 07-10-20'!$D$2:$D$1100,IES!$D229,'DATA 07-10-20'!$F$2:$F$1100,IES!$G$1,'DATA 07-10-20'!$G$2:$G$1100,IES!I$2)</f>
        <v>0</v>
      </c>
      <c r="J229" s="23">
        <f>SUMIFS('DATA 07-10-20'!$H$2:$H$1100,'DATA 07-10-20'!$D$2:$D$1100,IES!$D229,'DATA 07-10-20'!$F$2:$F$1100,IES!$J$1,'DATA 07-10-20'!$G$2:$G$1100,IES!J$2)</f>
        <v>31</v>
      </c>
      <c r="K229" s="23">
        <f>SUMIFS('DATA 07-10-20'!$H$2:$H$1100,'DATA 07-10-20'!$D$2:$D$1100,IES!$D229,'DATA 07-10-20'!$F$2:$F$1100,IES!$J$1,'DATA 07-10-20'!$G$2:$G$1100,IES!K$2)</f>
        <v>0</v>
      </c>
      <c r="L229" s="23">
        <f>SUMIFS('DATA 07-10-20'!$H$2:$H$1100,'DATA 07-10-20'!$D$2:$D$1100,IES!$D229,'DATA 07-10-20'!$F$2:$F$1100,IES!$L$1,'DATA 07-10-20'!$G$2:$G$1100,IES!L$2)</f>
        <v>0</v>
      </c>
      <c r="M229" s="23">
        <f>SUMIFS(ESPORTIUS!$L$2:$L$25,ESPORTIUS!$D$2:$D$25,IES!D229,ESPORTIUS!$J$2:$J$25,IES!$M$2)</f>
        <v>0</v>
      </c>
      <c r="N229" s="23">
        <f>SUMIFS(ESPORTIUS!$L$2:$L$25,ESPORTIUS!$D$2:$D$25,IES!D229,ESPORTIUS!$J$2:$J$25,IES!$N$2)</f>
        <v>0</v>
      </c>
      <c r="O229" s="20">
        <f t="shared" si="6"/>
        <v>42</v>
      </c>
      <c r="P229" s="27" t="str">
        <f t="shared" si="7"/>
        <v>A</v>
      </c>
    </row>
    <row r="230" spans="1:16" x14ac:dyDescent="0.3">
      <c r="A230" s="14">
        <v>2020</v>
      </c>
      <c r="B230" s="14" t="s">
        <v>814</v>
      </c>
      <c r="C230" t="s">
        <v>388</v>
      </c>
      <c r="D230" s="14">
        <v>46022865</v>
      </c>
      <c r="E230" t="s">
        <v>391</v>
      </c>
      <c r="F230" s="23">
        <f>SUMIFS('DATA 07-10-20'!$H$2:$H$1100,'DATA 07-10-20'!$D$2:$D$1100,IES!$D230,'DATA 07-10-20'!$F$2:$F$1100,IES!$F$1,'DATA 07-10-20'!$G$2:$G$1100,IES!F$2)</f>
        <v>18</v>
      </c>
      <c r="G230" s="23">
        <f>SUMIFS('DATA 07-10-20'!$H$2:$H$1100,'DATA 07-10-20'!$D$2:$D$1100,IES!$D230,'DATA 07-10-20'!$F$2:$F$1100,IES!$G$1,'DATA 07-10-20'!$G$2:$G$1100,IES!G$2)</f>
        <v>4</v>
      </c>
      <c r="H230" s="23">
        <f>SUMIFS('DATA 07-10-20'!$H$2:$H$1100,'DATA 07-10-20'!$D$2:$D$1100,IES!$D230,'DATA 07-10-20'!$F$2:$F$1100,IES!$G$1,'DATA 07-10-20'!$G$2:$G$1100,IES!H$2)</f>
        <v>0</v>
      </c>
      <c r="I230" s="23">
        <f>SUMIFS('DATA 07-10-20'!$H$2:$H$1100,'DATA 07-10-20'!$D$2:$D$1100,IES!$D230,'DATA 07-10-20'!$F$2:$F$1100,IES!$G$1,'DATA 07-10-20'!$G$2:$G$1100,IES!I$2)</f>
        <v>0</v>
      </c>
      <c r="J230" s="23">
        <f>SUMIFS('DATA 07-10-20'!$H$2:$H$1100,'DATA 07-10-20'!$D$2:$D$1100,IES!$D230,'DATA 07-10-20'!$F$2:$F$1100,IES!$J$1,'DATA 07-10-20'!$G$2:$G$1100,IES!J$2)</f>
        <v>0</v>
      </c>
      <c r="K230" s="23">
        <f>SUMIFS('DATA 07-10-20'!$H$2:$H$1100,'DATA 07-10-20'!$D$2:$D$1100,IES!$D230,'DATA 07-10-20'!$F$2:$F$1100,IES!$J$1,'DATA 07-10-20'!$G$2:$G$1100,IES!K$2)</f>
        <v>0</v>
      </c>
      <c r="L230" s="23">
        <f>SUMIFS('DATA 07-10-20'!$H$2:$H$1100,'DATA 07-10-20'!$D$2:$D$1100,IES!$D230,'DATA 07-10-20'!$F$2:$F$1100,IES!$L$1,'DATA 07-10-20'!$G$2:$G$1100,IES!L$2)</f>
        <v>0</v>
      </c>
      <c r="M230" s="23">
        <f>SUMIFS(ESPORTIUS!$L$2:$L$25,ESPORTIUS!$D$2:$D$25,IES!D230,ESPORTIUS!$J$2:$J$25,IES!$M$2)</f>
        <v>0</v>
      </c>
      <c r="N230" s="23">
        <f>SUMIFS(ESPORTIUS!$L$2:$L$25,ESPORTIUS!$D$2:$D$25,IES!D230,ESPORTIUS!$J$2:$J$25,IES!$N$2)</f>
        <v>0</v>
      </c>
      <c r="O230" s="20">
        <f t="shared" si="6"/>
        <v>22</v>
      </c>
      <c r="P230" s="27" t="str">
        <f t="shared" si="7"/>
        <v>B</v>
      </c>
    </row>
    <row r="231" spans="1:16" x14ac:dyDescent="0.3">
      <c r="A231" s="14">
        <v>2020</v>
      </c>
      <c r="B231" s="14" t="s">
        <v>814</v>
      </c>
      <c r="C231" t="s">
        <v>388</v>
      </c>
      <c r="D231" s="14">
        <v>46024801</v>
      </c>
      <c r="E231" t="s">
        <v>392</v>
      </c>
      <c r="F231" s="23">
        <f>SUMIFS('DATA 07-10-20'!$H$2:$H$1100,'DATA 07-10-20'!$D$2:$D$1100,IES!$D231,'DATA 07-10-20'!$F$2:$F$1100,IES!$F$1,'DATA 07-10-20'!$G$2:$G$1100,IES!F$2)</f>
        <v>12</v>
      </c>
      <c r="G231" s="23">
        <f>SUMIFS('DATA 07-10-20'!$H$2:$H$1100,'DATA 07-10-20'!$D$2:$D$1100,IES!$D231,'DATA 07-10-20'!$F$2:$F$1100,IES!$G$1,'DATA 07-10-20'!$G$2:$G$1100,IES!G$2)</f>
        <v>0</v>
      </c>
      <c r="H231" s="23">
        <f>SUMIFS('DATA 07-10-20'!$H$2:$H$1100,'DATA 07-10-20'!$D$2:$D$1100,IES!$D231,'DATA 07-10-20'!$F$2:$F$1100,IES!$G$1,'DATA 07-10-20'!$G$2:$G$1100,IES!H$2)</f>
        <v>0</v>
      </c>
      <c r="I231" s="23">
        <f>SUMIFS('DATA 07-10-20'!$H$2:$H$1100,'DATA 07-10-20'!$D$2:$D$1100,IES!$D231,'DATA 07-10-20'!$F$2:$F$1100,IES!$G$1,'DATA 07-10-20'!$G$2:$G$1100,IES!I$2)</f>
        <v>0</v>
      </c>
      <c r="J231" s="23">
        <f>SUMIFS('DATA 07-10-20'!$H$2:$H$1100,'DATA 07-10-20'!$D$2:$D$1100,IES!$D231,'DATA 07-10-20'!$F$2:$F$1100,IES!$J$1,'DATA 07-10-20'!$G$2:$G$1100,IES!J$2)</f>
        <v>0</v>
      </c>
      <c r="K231" s="23">
        <f>SUMIFS('DATA 07-10-20'!$H$2:$H$1100,'DATA 07-10-20'!$D$2:$D$1100,IES!$D231,'DATA 07-10-20'!$F$2:$F$1100,IES!$J$1,'DATA 07-10-20'!$G$2:$G$1100,IES!K$2)</f>
        <v>0</v>
      </c>
      <c r="L231" s="23">
        <f>SUMIFS('DATA 07-10-20'!$H$2:$H$1100,'DATA 07-10-20'!$D$2:$D$1100,IES!$D231,'DATA 07-10-20'!$F$2:$F$1100,IES!$L$1,'DATA 07-10-20'!$G$2:$G$1100,IES!L$2)</f>
        <v>4</v>
      </c>
      <c r="M231" s="23">
        <f>SUMIFS(ESPORTIUS!$L$2:$L$25,ESPORTIUS!$D$2:$D$25,IES!D231,ESPORTIUS!$J$2:$J$25,IES!$M$2)</f>
        <v>0</v>
      </c>
      <c r="N231" s="23">
        <f>SUMIFS(ESPORTIUS!$L$2:$L$25,ESPORTIUS!$D$2:$D$25,IES!D231,ESPORTIUS!$J$2:$J$25,IES!$N$2)</f>
        <v>0</v>
      </c>
      <c r="O231" s="20">
        <f t="shared" si="6"/>
        <v>16</v>
      </c>
      <c r="P231" s="27" t="str">
        <f t="shared" si="7"/>
        <v>C</v>
      </c>
    </row>
    <row r="232" spans="1:16" x14ac:dyDescent="0.3">
      <c r="A232" s="14">
        <v>2020</v>
      </c>
      <c r="B232" s="14" t="s">
        <v>814</v>
      </c>
      <c r="C232" t="s">
        <v>394</v>
      </c>
      <c r="D232" s="14">
        <v>46002571</v>
      </c>
      <c r="E232" t="s">
        <v>395</v>
      </c>
      <c r="F232" s="23">
        <f>SUMIFS('DATA 07-10-20'!$H$2:$H$1100,'DATA 07-10-20'!$D$2:$D$1100,IES!$D232,'DATA 07-10-20'!$F$2:$F$1100,IES!$F$1,'DATA 07-10-20'!$G$2:$G$1100,IES!F$2)</f>
        <v>10</v>
      </c>
      <c r="G232" s="23">
        <f>SUMIFS('DATA 07-10-20'!$H$2:$H$1100,'DATA 07-10-20'!$D$2:$D$1100,IES!$D232,'DATA 07-10-20'!$F$2:$F$1100,IES!$G$1,'DATA 07-10-20'!$G$2:$G$1100,IES!G$2)</f>
        <v>4</v>
      </c>
      <c r="H232" s="23">
        <f>SUMIFS('DATA 07-10-20'!$H$2:$H$1100,'DATA 07-10-20'!$D$2:$D$1100,IES!$D232,'DATA 07-10-20'!$F$2:$F$1100,IES!$G$1,'DATA 07-10-20'!$G$2:$G$1100,IES!H$2)</f>
        <v>0</v>
      </c>
      <c r="I232" s="23">
        <f>SUMIFS('DATA 07-10-20'!$H$2:$H$1100,'DATA 07-10-20'!$D$2:$D$1100,IES!$D232,'DATA 07-10-20'!$F$2:$F$1100,IES!$G$1,'DATA 07-10-20'!$G$2:$G$1100,IES!I$2)</f>
        <v>0</v>
      </c>
      <c r="J232" s="23">
        <f>SUMIFS('DATA 07-10-20'!$H$2:$H$1100,'DATA 07-10-20'!$D$2:$D$1100,IES!$D232,'DATA 07-10-20'!$F$2:$F$1100,IES!$J$1,'DATA 07-10-20'!$G$2:$G$1100,IES!J$2)</f>
        <v>5</v>
      </c>
      <c r="K232" s="23">
        <f>SUMIFS('DATA 07-10-20'!$H$2:$H$1100,'DATA 07-10-20'!$D$2:$D$1100,IES!$D232,'DATA 07-10-20'!$F$2:$F$1100,IES!$J$1,'DATA 07-10-20'!$G$2:$G$1100,IES!K$2)</f>
        <v>0</v>
      </c>
      <c r="L232" s="23">
        <f>SUMIFS('DATA 07-10-20'!$H$2:$H$1100,'DATA 07-10-20'!$D$2:$D$1100,IES!$D232,'DATA 07-10-20'!$F$2:$F$1100,IES!$L$1,'DATA 07-10-20'!$G$2:$G$1100,IES!L$2)</f>
        <v>0</v>
      </c>
      <c r="M232" s="23">
        <f>SUMIFS(ESPORTIUS!$L$2:$L$25,ESPORTIUS!$D$2:$D$25,IES!D232,ESPORTIUS!$J$2:$J$25,IES!$M$2)</f>
        <v>0</v>
      </c>
      <c r="N232" s="23">
        <f>SUMIFS(ESPORTIUS!$L$2:$L$25,ESPORTIUS!$D$2:$D$25,IES!D232,ESPORTIUS!$J$2:$J$25,IES!$N$2)</f>
        <v>0</v>
      </c>
      <c r="O232" s="20">
        <f t="shared" si="6"/>
        <v>19</v>
      </c>
      <c r="P232" s="27" t="str">
        <f t="shared" si="7"/>
        <v>B</v>
      </c>
    </row>
    <row r="233" spans="1:16" x14ac:dyDescent="0.3">
      <c r="A233" s="14">
        <v>2020</v>
      </c>
      <c r="B233" s="14" t="s">
        <v>814</v>
      </c>
      <c r="C233" t="s">
        <v>394</v>
      </c>
      <c r="D233" s="14">
        <v>46020480</v>
      </c>
      <c r="E233" t="s">
        <v>396</v>
      </c>
      <c r="F233" s="23">
        <f>SUMIFS('DATA 07-10-20'!$H$2:$H$1100,'DATA 07-10-20'!$D$2:$D$1100,IES!$D233,'DATA 07-10-20'!$F$2:$F$1100,IES!$F$1,'DATA 07-10-20'!$G$2:$G$1100,IES!F$2)</f>
        <v>11</v>
      </c>
      <c r="G233" s="23">
        <f>SUMIFS('DATA 07-10-20'!$H$2:$H$1100,'DATA 07-10-20'!$D$2:$D$1100,IES!$D233,'DATA 07-10-20'!$F$2:$F$1100,IES!$G$1,'DATA 07-10-20'!$G$2:$G$1100,IES!G$2)</f>
        <v>4</v>
      </c>
      <c r="H233" s="23">
        <f>SUMIFS('DATA 07-10-20'!$H$2:$H$1100,'DATA 07-10-20'!$D$2:$D$1100,IES!$D233,'DATA 07-10-20'!$F$2:$F$1100,IES!$G$1,'DATA 07-10-20'!$G$2:$G$1100,IES!H$2)</f>
        <v>0</v>
      </c>
      <c r="I233" s="23">
        <f>SUMIFS('DATA 07-10-20'!$H$2:$H$1100,'DATA 07-10-20'!$D$2:$D$1100,IES!$D233,'DATA 07-10-20'!$F$2:$F$1100,IES!$G$1,'DATA 07-10-20'!$G$2:$G$1100,IES!I$2)</f>
        <v>0</v>
      </c>
      <c r="J233" s="23">
        <f>SUMIFS('DATA 07-10-20'!$H$2:$H$1100,'DATA 07-10-20'!$D$2:$D$1100,IES!$D233,'DATA 07-10-20'!$F$2:$F$1100,IES!$J$1,'DATA 07-10-20'!$G$2:$G$1100,IES!J$2)</f>
        <v>4</v>
      </c>
      <c r="K233" s="23">
        <f>SUMIFS('DATA 07-10-20'!$H$2:$H$1100,'DATA 07-10-20'!$D$2:$D$1100,IES!$D233,'DATA 07-10-20'!$F$2:$F$1100,IES!$J$1,'DATA 07-10-20'!$G$2:$G$1100,IES!K$2)</f>
        <v>0</v>
      </c>
      <c r="L233" s="23">
        <f>SUMIFS('DATA 07-10-20'!$H$2:$H$1100,'DATA 07-10-20'!$D$2:$D$1100,IES!$D233,'DATA 07-10-20'!$F$2:$F$1100,IES!$L$1,'DATA 07-10-20'!$G$2:$G$1100,IES!L$2)</f>
        <v>0</v>
      </c>
      <c r="M233" s="23">
        <f>SUMIFS(ESPORTIUS!$L$2:$L$25,ESPORTIUS!$D$2:$D$25,IES!D233,ESPORTIUS!$J$2:$J$25,IES!$M$2)</f>
        <v>0</v>
      </c>
      <c r="N233" s="23">
        <f>SUMIFS(ESPORTIUS!$L$2:$L$25,ESPORTIUS!$D$2:$D$25,IES!D233,ESPORTIUS!$J$2:$J$25,IES!$N$2)</f>
        <v>0</v>
      </c>
      <c r="O233" s="20">
        <f t="shared" si="6"/>
        <v>19</v>
      </c>
      <c r="P233" s="27" t="str">
        <f t="shared" si="7"/>
        <v>B</v>
      </c>
    </row>
    <row r="234" spans="1:16" x14ac:dyDescent="0.3">
      <c r="A234" s="14">
        <v>2020</v>
      </c>
      <c r="B234" s="14" t="s">
        <v>814</v>
      </c>
      <c r="C234" t="s">
        <v>397</v>
      </c>
      <c r="D234" s="14">
        <v>46021629</v>
      </c>
      <c r="E234" t="s">
        <v>400</v>
      </c>
      <c r="F234" s="23">
        <f>SUMIFS('DATA 07-10-20'!$H$2:$H$1100,'DATA 07-10-20'!$D$2:$D$1100,IES!$D234,'DATA 07-10-20'!$F$2:$F$1100,IES!$F$1,'DATA 07-10-20'!$G$2:$G$1100,IES!F$2)</f>
        <v>19</v>
      </c>
      <c r="G234" s="23">
        <f>SUMIFS('DATA 07-10-20'!$H$2:$H$1100,'DATA 07-10-20'!$D$2:$D$1100,IES!$D234,'DATA 07-10-20'!$F$2:$F$1100,IES!$G$1,'DATA 07-10-20'!$G$2:$G$1100,IES!G$2)</f>
        <v>4</v>
      </c>
      <c r="H234" s="23">
        <f>SUMIFS('DATA 07-10-20'!$H$2:$H$1100,'DATA 07-10-20'!$D$2:$D$1100,IES!$D234,'DATA 07-10-20'!$F$2:$F$1100,IES!$G$1,'DATA 07-10-20'!$G$2:$G$1100,IES!H$2)</f>
        <v>0</v>
      </c>
      <c r="I234" s="23">
        <f>SUMIFS('DATA 07-10-20'!$H$2:$H$1100,'DATA 07-10-20'!$D$2:$D$1100,IES!$D234,'DATA 07-10-20'!$F$2:$F$1100,IES!$G$1,'DATA 07-10-20'!$G$2:$G$1100,IES!I$2)</f>
        <v>0</v>
      </c>
      <c r="J234" s="23">
        <f>SUMIFS('DATA 07-10-20'!$H$2:$H$1100,'DATA 07-10-20'!$D$2:$D$1100,IES!$D234,'DATA 07-10-20'!$F$2:$F$1100,IES!$J$1,'DATA 07-10-20'!$G$2:$G$1100,IES!J$2)</f>
        <v>18</v>
      </c>
      <c r="K234" s="23">
        <f>SUMIFS('DATA 07-10-20'!$H$2:$H$1100,'DATA 07-10-20'!$D$2:$D$1100,IES!$D234,'DATA 07-10-20'!$F$2:$F$1100,IES!$J$1,'DATA 07-10-20'!$G$2:$G$1100,IES!K$2)</f>
        <v>0</v>
      </c>
      <c r="L234" s="23">
        <f>SUMIFS('DATA 07-10-20'!$H$2:$H$1100,'DATA 07-10-20'!$D$2:$D$1100,IES!$D234,'DATA 07-10-20'!$F$2:$F$1100,IES!$L$1,'DATA 07-10-20'!$G$2:$G$1100,IES!L$2)</f>
        <v>0</v>
      </c>
      <c r="M234" s="23">
        <f>SUMIFS(ESPORTIUS!$L$2:$L$25,ESPORTIUS!$D$2:$D$25,IES!D234,ESPORTIUS!$J$2:$J$25,IES!$M$2)</f>
        <v>0</v>
      </c>
      <c r="N234" s="23">
        <f>SUMIFS(ESPORTIUS!$L$2:$L$25,ESPORTIUS!$D$2:$D$25,IES!D234,ESPORTIUS!$J$2:$J$25,IES!$N$2)</f>
        <v>0</v>
      </c>
      <c r="O234" s="20">
        <f t="shared" si="6"/>
        <v>41</v>
      </c>
      <c r="P234" s="27" t="str">
        <f t="shared" si="7"/>
        <v>A</v>
      </c>
    </row>
    <row r="235" spans="1:16" x14ac:dyDescent="0.3">
      <c r="A235" s="14">
        <v>2020</v>
      </c>
      <c r="B235" s="14" t="s">
        <v>814</v>
      </c>
      <c r="C235" t="s">
        <v>401</v>
      </c>
      <c r="D235" s="14">
        <v>46023523</v>
      </c>
      <c r="E235" t="s">
        <v>402</v>
      </c>
      <c r="F235" s="23">
        <f>SUMIFS('DATA 07-10-20'!$H$2:$H$1100,'DATA 07-10-20'!$D$2:$D$1100,IES!$D235,'DATA 07-10-20'!$F$2:$F$1100,IES!$F$1,'DATA 07-10-20'!$G$2:$G$1100,IES!F$2)</f>
        <v>13</v>
      </c>
      <c r="G235" s="23">
        <f>SUMIFS('DATA 07-10-20'!$H$2:$H$1100,'DATA 07-10-20'!$D$2:$D$1100,IES!$D235,'DATA 07-10-20'!$F$2:$F$1100,IES!$G$1,'DATA 07-10-20'!$G$2:$G$1100,IES!G$2)</f>
        <v>3</v>
      </c>
      <c r="H235" s="23">
        <f>SUMIFS('DATA 07-10-20'!$H$2:$H$1100,'DATA 07-10-20'!$D$2:$D$1100,IES!$D235,'DATA 07-10-20'!$F$2:$F$1100,IES!$G$1,'DATA 07-10-20'!$G$2:$G$1100,IES!H$2)</f>
        <v>0</v>
      </c>
      <c r="I235" s="23">
        <f>SUMIFS('DATA 07-10-20'!$H$2:$H$1100,'DATA 07-10-20'!$D$2:$D$1100,IES!$D235,'DATA 07-10-20'!$F$2:$F$1100,IES!$G$1,'DATA 07-10-20'!$G$2:$G$1100,IES!I$2)</f>
        <v>0</v>
      </c>
      <c r="J235" s="23">
        <f>SUMIFS('DATA 07-10-20'!$H$2:$H$1100,'DATA 07-10-20'!$D$2:$D$1100,IES!$D235,'DATA 07-10-20'!$F$2:$F$1100,IES!$J$1,'DATA 07-10-20'!$G$2:$G$1100,IES!J$2)</f>
        <v>2</v>
      </c>
      <c r="K235" s="23">
        <f>SUMIFS('DATA 07-10-20'!$H$2:$H$1100,'DATA 07-10-20'!$D$2:$D$1100,IES!$D235,'DATA 07-10-20'!$F$2:$F$1100,IES!$J$1,'DATA 07-10-20'!$G$2:$G$1100,IES!K$2)</f>
        <v>0</v>
      </c>
      <c r="L235" s="23">
        <f>SUMIFS('DATA 07-10-20'!$H$2:$H$1100,'DATA 07-10-20'!$D$2:$D$1100,IES!$D235,'DATA 07-10-20'!$F$2:$F$1100,IES!$L$1,'DATA 07-10-20'!$G$2:$G$1100,IES!L$2)</f>
        <v>0</v>
      </c>
      <c r="M235" s="23">
        <f>SUMIFS(ESPORTIUS!$L$2:$L$25,ESPORTIUS!$D$2:$D$25,IES!D235,ESPORTIUS!$J$2:$J$25,IES!$M$2)</f>
        <v>0</v>
      </c>
      <c r="N235" s="23">
        <f>SUMIFS(ESPORTIUS!$L$2:$L$25,ESPORTIUS!$D$2:$D$25,IES!D235,ESPORTIUS!$J$2:$J$25,IES!$N$2)</f>
        <v>0</v>
      </c>
      <c r="O235" s="20">
        <f t="shared" si="6"/>
        <v>18</v>
      </c>
      <c r="P235" s="27" t="str">
        <f t="shared" si="7"/>
        <v>B</v>
      </c>
    </row>
    <row r="236" spans="1:16" x14ac:dyDescent="0.3">
      <c r="A236" s="14">
        <v>2020</v>
      </c>
      <c r="B236" s="14" t="s">
        <v>814</v>
      </c>
      <c r="C236" t="s">
        <v>403</v>
      </c>
      <c r="D236" s="14">
        <v>46002775</v>
      </c>
      <c r="E236" t="s">
        <v>404</v>
      </c>
      <c r="F236" s="23">
        <f>SUMIFS('DATA 07-10-20'!$H$2:$H$1100,'DATA 07-10-20'!$D$2:$D$1100,IES!$D236,'DATA 07-10-20'!$F$2:$F$1100,IES!$F$1,'DATA 07-10-20'!$G$2:$G$1100,IES!F$2)</f>
        <v>18</v>
      </c>
      <c r="G236" s="23">
        <f>SUMIFS('DATA 07-10-20'!$H$2:$H$1100,'DATA 07-10-20'!$D$2:$D$1100,IES!$D236,'DATA 07-10-20'!$F$2:$F$1100,IES!$G$1,'DATA 07-10-20'!$G$2:$G$1100,IES!G$2)</f>
        <v>4</v>
      </c>
      <c r="H236" s="23">
        <f>SUMIFS('DATA 07-10-20'!$H$2:$H$1100,'DATA 07-10-20'!$D$2:$D$1100,IES!$D236,'DATA 07-10-20'!$F$2:$F$1100,IES!$G$1,'DATA 07-10-20'!$G$2:$G$1100,IES!H$2)</f>
        <v>0</v>
      </c>
      <c r="I236" s="23">
        <f>SUMIFS('DATA 07-10-20'!$H$2:$H$1100,'DATA 07-10-20'!$D$2:$D$1100,IES!$D236,'DATA 07-10-20'!$F$2:$F$1100,IES!$G$1,'DATA 07-10-20'!$G$2:$G$1100,IES!I$2)</f>
        <v>0</v>
      </c>
      <c r="J236" s="23">
        <f>SUMIFS('DATA 07-10-20'!$H$2:$H$1100,'DATA 07-10-20'!$D$2:$D$1100,IES!$D236,'DATA 07-10-20'!$F$2:$F$1100,IES!$J$1,'DATA 07-10-20'!$G$2:$G$1100,IES!J$2)</f>
        <v>11</v>
      </c>
      <c r="K236" s="23">
        <f>SUMIFS('DATA 07-10-20'!$H$2:$H$1100,'DATA 07-10-20'!$D$2:$D$1100,IES!$D236,'DATA 07-10-20'!$F$2:$F$1100,IES!$J$1,'DATA 07-10-20'!$G$2:$G$1100,IES!K$2)</f>
        <v>0</v>
      </c>
      <c r="L236" s="23">
        <f>SUMIFS('DATA 07-10-20'!$H$2:$H$1100,'DATA 07-10-20'!$D$2:$D$1100,IES!$D236,'DATA 07-10-20'!$F$2:$F$1100,IES!$L$1,'DATA 07-10-20'!$G$2:$G$1100,IES!L$2)</f>
        <v>0</v>
      </c>
      <c r="M236" s="23">
        <f>SUMIFS(ESPORTIUS!$L$2:$L$25,ESPORTIUS!$D$2:$D$25,IES!D236,ESPORTIUS!$J$2:$J$25,IES!$M$2)</f>
        <v>0</v>
      </c>
      <c r="N236" s="23">
        <f>SUMIFS(ESPORTIUS!$L$2:$L$25,ESPORTIUS!$D$2:$D$25,IES!D236,ESPORTIUS!$J$2:$J$25,IES!$N$2)</f>
        <v>0</v>
      </c>
      <c r="O236" s="20">
        <f t="shared" si="6"/>
        <v>33</v>
      </c>
      <c r="P236" s="27" t="str">
        <f t="shared" si="7"/>
        <v>A</v>
      </c>
    </row>
    <row r="237" spans="1:16" x14ac:dyDescent="0.3">
      <c r="A237" s="14">
        <v>2020</v>
      </c>
      <c r="B237" s="14" t="s">
        <v>814</v>
      </c>
      <c r="C237" t="s">
        <v>403</v>
      </c>
      <c r="D237" s="14">
        <v>46002787</v>
      </c>
      <c r="E237" t="s">
        <v>405</v>
      </c>
      <c r="F237" s="23">
        <f>SUMIFS('DATA 07-10-20'!$H$2:$H$1100,'DATA 07-10-20'!$D$2:$D$1100,IES!$D237,'DATA 07-10-20'!$F$2:$F$1100,IES!$F$1,'DATA 07-10-20'!$G$2:$G$1100,IES!F$2)</f>
        <v>9</v>
      </c>
      <c r="G237" s="23">
        <f>SUMIFS('DATA 07-10-20'!$H$2:$H$1100,'DATA 07-10-20'!$D$2:$D$1100,IES!$D237,'DATA 07-10-20'!$F$2:$F$1100,IES!$G$1,'DATA 07-10-20'!$G$2:$G$1100,IES!G$2)</f>
        <v>2</v>
      </c>
      <c r="H237" s="23">
        <f>SUMIFS('DATA 07-10-20'!$H$2:$H$1100,'DATA 07-10-20'!$D$2:$D$1100,IES!$D237,'DATA 07-10-20'!$F$2:$F$1100,IES!$G$1,'DATA 07-10-20'!$G$2:$G$1100,IES!H$2)</f>
        <v>0</v>
      </c>
      <c r="I237" s="23">
        <f>SUMIFS('DATA 07-10-20'!$H$2:$H$1100,'DATA 07-10-20'!$D$2:$D$1100,IES!$D237,'DATA 07-10-20'!$F$2:$F$1100,IES!$G$1,'DATA 07-10-20'!$G$2:$G$1100,IES!I$2)</f>
        <v>0</v>
      </c>
      <c r="J237" s="23">
        <f>SUMIFS('DATA 07-10-20'!$H$2:$H$1100,'DATA 07-10-20'!$D$2:$D$1100,IES!$D237,'DATA 07-10-20'!$F$2:$F$1100,IES!$J$1,'DATA 07-10-20'!$G$2:$G$1100,IES!J$2)</f>
        <v>18</v>
      </c>
      <c r="K237" s="23">
        <f>SUMIFS('DATA 07-10-20'!$H$2:$H$1100,'DATA 07-10-20'!$D$2:$D$1100,IES!$D237,'DATA 07-10-20'!$F$2:$F$1100,IES!$J$1,'DATA 07-10-20'!$G$2:$G$1100,IES!K$2)</f>
        <v>0</v>
      </c>
      <c r="L237" s="23">
        <f>SUMIFS('DATA 07-10-20'!$H$2:$H$1100,'DATA 07-10-20'!$D$2:$D$1100,IES!$D237,'DATA 07-10-20'!$F$2:$F$1100,IES!$L$1,'DATA 07-10-20'!$G$2:$G$1100,IES!L$2)</f>
        <v>0</v>
      </c>
      <c r="M237" s="23">
        <f>SUMIFS(ESPORTIUS!$L$2:$L$25,ESPORTIUS!$D$2:$D$25,IES!D237,ESPORTIUS!$J$2:$J$25,IES!$M$2)</f>
        <v>0</v>
      </c>
      <c r="N237" s="23">
        <f>SUMIFS(ESPORTIUS!$L$2:$L$25,ESPORTIUS!$D$2:$D$25,IES!D237,ESPORTIUS!$J$2:$J$25,IES!$N$2)</f>
        <v>0</v>
      </c>
      <c r="O237" s="20">
        <f t="shared" si="6"/>
        <v>29</v>
      </c>
      <c r="P237" s="27" t="str">
        <f t="shared" si="7"/>
        <v>A</v>
      </c>
    </row>
    <row r="238" spans="1:16" x14ac:dyDescent="0.3">
      <c r="A238" s="14">
        <v>2020</v>
      </c>
      <c r="B238" s="14" t="s">
        <v>814</v>
      </c>
      <c r="C238" t="s">
        <v>319</v>
      </c>
      <c r="D238" s="14">
        <v>46015721</v>
      </c>
      <c r="E238" t="s">
        <v>609</v>
      </c>
      <c r="F238" s="23">
        <f>SUMIFS('DATA 07-10-20'!$H$2:$H$1100,'DATA 07-10-20'!$D$2:$D$1100,IES!$D238,'DATA 07-10-20'!$F$2:$F$1100,IES!$F$1,'DATA 07-10-20'!$G$2:$G$1100,IES!F$2)</f>
        <v>8</v>
      </c>
      <c r="G238" s="23">
        <f>SUMIFS('DATA 07-10-20'!$H$2:$H$1100,'DATA 07-10-20'!$D$2:$D$1100,IES!$D238,'DATA 07-10-20'!$F$2:$F$1100,IES!$G$1,'DATA 07-10-20'!$G$2:$G$1100,IES!G$2)</f>
        <v>4</v>
      </c>
      <c r="H238" s="23">
        <f>SUMIFS('DATA 07-10-20'!$H$2:$H$1100,'DATA 07-10-20'!$D$2:$D$1100,IES!$D238,'DATA 07-10-20'!$F$2:$F$1100,IES!$G$1,'DATA 07-10-20'!$G$2:$G$1100,IES!H$2)</f>
        <v>0</v>
      </c>
      <c r="I238" s="23">
        <f>SUMIFS('DATA 07-10-20'!$H$2:$H$1100,'DATA 07-10-20'!$D$2:$D$1100,IES!$D238,'DATA 07-10-20'!$F$2:$F$1100,IES!$G$1,'DATA 07-10-20'!$G$2:$G$1100,IES!I$2)</f>
        <v>0</v>
      </c>
      <c r="J238" s="23">
        <f>SUMIFS('DATA 07-10-20'!$H$2:$H$1100,'DATA 07-10-20'!$D$2:$D$1100,IES!$D238,'DATA 07-10-20'!$F$2:$F$1100,IES!$J$1,'DATA 07-10-20'!$G$2:$G$1100,IES!J$2)</f>
        <v>6</v>
      </c>
      <c r="K238" s="23">
        <f>SUMIFS('DATA 07-10-20'!$H$2:$H$1100,'DATA 07-10-20'!$D$2:$D$1100,IES!$D238,'DATA 07-10-20'!$F$2:$F$1100,IES!$J$1,'DATA 07-10-20'!$G$2:$G$1100,IES!K$2)</f>
        <v>0</v>
      </c>
      <c r="L238" s="23">
        <f>SUMIFS('DATA 07-10-20'!$H$2:$H$1100,'DATA 07-10-20'!$D$2:$D$1100,IES!$D238,'DATA 07-10-20'!$F$2:$F$1100,IES!$L$1,'DATA 07-10-20'!$G$2:$G$1100,IES!L$2)</f>
        <v>0</v>
      </c>
      <c r="M238" s="23">
        <f>SUMIFS(ESPORTIUS!$L$2:$L$25,ESPORTIUS!$D$2:$D$25,IES!D238,ESPORTIUS!$J$2:$J$25,IES!$M$2)</f>
        <v>0</v>
      </c>
      <c r="N238" s="23">
        <f>SUMIFS(ESPORTIUS!$L$2:$L$25,ESPORTIUS!$D$2:$D$25,IES!D238,ESPORTIUS!$J$2:$J$25,IES!$N$2)</f>
        <v>0</v>
      </c>
      <c r="O238" s="20">
        <f t="shared" si="6"/>
        <v>18</v>
      </c>
      <c r="P238" s="27" t="str">
        <f t="shared" si="7"/>
        <v>B</v>
      </c>
    </row>
    <row r="239" spans="1:16" x14ac:dyDescent="0.3">
      <c r="A239" s="14">
        <v>2020</v>
      </c>
      <c r="B239" s="14" t="s">
        <v>814</v>
      </c>
      <c r="C239" t="s">
        <v>407</v>
      </c>
      <c r="D239" s="14">
        <v>46022129</v>
      </c>
      <c r="E239" t="s">
        <v>408</v>
      </c>
      <c r="F239" s="23">
        <f>SUMIFS('DATA 07-10-20'!$H$2:$H$1100,'DATA 07-10-20'!$D$2:$D$1100,IES!$D239,'DATA 07-10-20'!$F$2:$F$1100,IES!$F$1,'DATA 07-10-20'!$G$2:$G$1100,IES!F$2)</f>
        <v>8</v>
      </c>
      <c r="G239" s="23">
        <f>SUMIFS('DATA 07-10-20'!$H$2:$H$1100,'DATA 07-10-20'!$D$2:$D$1100,IES!$D239,'DATA 07-10-20'!$F$2:$F$1100,IES!$G$1,'DATA 07-10-20'!$G$2:$G$1100,IES!G$2)</f>
        <v>2</v>
      </c>
      <c r="H239" s="23">
        <f>SUMIFS('DATA 07-10-20'!$H$2:$H$1100,'DATA 07-10-20'!$D$2:$D$1100,IES!$D239,'DATA 07-10-20'!$F$2:$F$1100,IES!$G$1,'DATA 07-10-20'!$G$2:$G$1100,IES!H$2)</f>
        <v>0</v>
      </c>
      <c r="I239" s="23">
        <f>SUMIFS('DATA 07-10-20'!$H$2:$H$1100,'DATA 07-10-20'!$D$2:$D$1100,IES!$D239,'DATA 07-10-20'!$F$2:$F$1100,IES!$G$1,'DATA 07-10-20'!$G$2:$G$1100,IES!I$2)</f>
        <v>0</v>
      </c>
      <c r="J239" s="23">
        <f>SUMIFS('DATA 07-10-20'!$H$2:$H$1100,'DATA 07-10-20'!$D$2:$D$1100,IES!$D239,'DATA 07-10-20'!$F$2:$F$1100,IES!$J$1,'DATA 07-10-20'!$G$2:$G$1100,IES!J$2)</f>
        <v>2</v>
      </c>
      <c r="K239" s="23">
        <f>SUMIFS('DATA 07-10-20'!$H$2:$H$1100,'DATA 07-10-20'!$D$2:$D$1100,IES!$D239,'DATA 07-10-20'!$F$2:$F$1100,IES!$J$1,'DATA 07-10-20'!$G$2:$G$1100,IES!K$2)</f>
        <v>0</v>
      </c>
      <c r="L239" s="23">
        <f>SUMIFS('DATA 07-10-20'!$H$2:$H$1100,'DATA 07-10-20'!$D$2:$D$1100,IES!$D239,'DATA 07-10-20'!$F$2:$F$1100,IES!$L$1,'DATA 07-10-20'!$G$2:$G$1100,IES!L$2)</f>
        <v>0</v>
      </c>
      <c r="M239" s="23">
        <f>SUMIFS(ESPORTIUS!$L$2:$L$25,ESPORTIUS!$D$2:$D$25,IES!D239,ESPORTIUS!$J$2:$J$25,IES!$M$2)</f>
        <v>0</v>
      </c>
      <c r="N239" s="23">
        <f>SUMIFS(ESPORTIUS!$L$2:$L$25,ESPORTIUS!$D$2:$D$25,IES!D239,ESPORTIUS!$J$2:$J$25,IES!$N$2)</f>
        <v>0</v>
      </c>
      <c r="O239" s="20">
        <f t="shared" si="6"/>
        <v>12</v>
      </c>
      <c r="P239" s="27" t="str">
        <f t="shared" si="7"/>
        <v>B</v>
      </c>
    </row>
    <row r="240" spans="1:16" x14ac:dyDescent="0.3">
      <c r="A240" s="14">
        <v>2020</v>
      </c>
      <c r="B240" s="14" t="s">
        <v>814</v>
      </c>
      <c r="C240" t="s">
        <v>409</v>
      </c>
      <c r="D240" s="14">
        <v>46023250</v>
      </c>
      <c r="E240" t="s">
        <v>410</v>
      </c>
      <c r="F240" s="23">
        <f>SUMIFS('DATA 07-10-20'!$H$2:$H$1100,'DATA 07-10-20'!$D$2:$D$1100,IES!$D240,'DATA 07-10-20'!$F$2:$F$1100,IES!$F$1,'DATA 07-10-20'!$G$2:$G$1100,IES!F$2)</f>
        <v>10</v>
      </c>
      <c r="G240" s="23">
        <f>SUMIFS('DATA 07-10-20'!$H$2:$H$1100,'DATA 07-10-20'!$D$2:$D$1100,IES!$D240,'DATA 07-10-20'!$F$2:$F$1100,IES!$G$1,'DATA 07-10-20'!$G$2:$G$1100,IES!G$2)</f>
        <v>3</v>
      </c>
      <c r="H240" s="23">
        <f>SUMIFS('DATA 07-10-20'!$H$2:$H$1100,'DATA 07-10-20'!$D$2:$D$1100,IES!$D240,'DATA 07-10-20'!$F$2:$F$1100,IES!$G$1,'DATA 07-10-20'!$G$2:$G$1100,IES!H$2)</f>
        <v>0</v>
      </c>
      <c r="I240" s="23">
        <f>SUMIFS('DATA 07-10-20'!$H$2:$H$1100,'DATA 07-10-20'!$D$2:$D$1100,IES!$D240,'DATA 07-10-20'!$F$2:$F$1100,IES!$G$1,'DATA 07-10-20'!$G$2:$G$1100,IES!I$2)</f>
        <v>0</v>
      </c>
      <c r="J240" s="23">
        <f>SUMIFS('DATA 07-10-20'!$H$2:$H$1100,'DATA 07-10-20'!$D$2:$D$1100,IES!$D240,'DATA 07-10-20'!$F$2:$F$1100,IES!$J$1,'DATA 07-10-20'!$G$2:$G$1100,IES!J$2)</f>
        <v>4</v>
      </c>
      <c r="K240" s="23">
        <f>SUMIFS('DATA 07-10-20'!$H$2:$H$1100,'DATA 07-10-20'!$D$2:$D$1100,IES!$D240,'DATA 07-10-20'!$F$2:$F$1100,IES!$J$1,'DATA 07-10-20'!$G$2:$G$1100,IES!K$2)</f>
        <v>0</v>
      </c>
      <c r="L240" s="23">
        <f>SUMIFS('DATA 07-10-20'!$H$2:$H$1100,'DATA 07-10-20'!$D$2:$D$1100,IES!$D240,'DATA 07-10-20'!$F$2:$F$1100,IES!$L$1,'DATA 07-10-20'!$G$2:$G$1100,IES!L$2)</f>
        <v>0</v>
      </c>
      <c r="M240" s="23">
        <f>SUMIFS(ESPORTIUS!$L$2:$L$25,ESPORTIUS!$D$2:$D$25,IES!D240,ESPORTIUS!$J$2:$J$25,IES!$M$2)</f>
        <v>0</v>
      </c>
      <c r="N240" s="23">
        <f>SUMIFS(ESPORTIUS!$L$2:$L$25,ESPORTIUS!$D$2:$D$25,IES!D240,ESPORTIUS!$J$2:$J$25,IES!$N$2)</f>
        <v>0</v>
      </c>
      <c r="O240" s="20">
        <f t="shared" si="6"/>
        <v>17</v>
      </c>
      <c r="P240" s="27" t="str">
        <f t="shared" si="7"/>
        <v>B</v>
      </c>
    </row>
    <row r="241" spans="1:16" x14ac:dyDescent="0.3">
      <c r="A241" s="14">
        <v>2020</v>
      </c>
      <c r="B241" s="14" t="s">
        <v>814</v>
      </c>
      <c r="C241" t="s">
        <v>411</v>
      </c>
      <c r="D241" s="14">
        <v>46002969</v>
      </c>
      <c r="E241" t="s">
        <v>412</v>
      </c>
      <c r="F241" s="23">
        <f>SUMIFS('DATA 07-10-20'!$H$2:$H$1100,'DATA 07-10-20'!$D$2:$D$1100,IES!$D241,'DATA 07-10-20'!$F$2:$F$1100,IES!$F$1,'DATA 07-10-20'!$G$2:$G$1100,IES!F$2)</f>
        <v>24</v>
      </c>
      <c r="G241" s="23">
        <f>SUMIFS('DATA 07-10-20'!$H$2:$H$1100,'DATA 07-10-20'!$D$2:$D$1100,IES!$D241,'DATA 07-10-20'!$F$2:$F$1100,IES!$G$1,'DATA 07-10-20'!$G$2:$G$1100,IES!G$2)</f>
        <v>6</v>
      </c>
      <c r="H241" s="23">
        <f>SUMIFS('DATA 07-10-20'!$H$2:$H$1100,'DATA 07-10-20'!$D$2:$D$1100,IES!$D241,'DATA 07-10-20'!$F$2:$F$1100,IES!$G$1,'DATA 07-10-20'!$G$2:$G$1100,IES!H$2)</f>
        <v>0</v>
      </c>
      <c r="I241" s="23">
        <f>SUMIFS('DATA 07-10-20'!$H$2:$H$1100,'DATA 07-10-20'!$D$2:$D$1100,IES!$D241,'DATA 07-10-20'!$F$2:$F$1100,IES!$G$1,'DATA 07-10-20'!$G$2:$G$1100,IES!I$2)</f>
        <v>0</v>
      </c>
      <c r="J241" s="23">
        <f>SUMIFS('DATA 07-10-20'!$H$2:$H$1100,'DATA 07-10-20'!$D$2:$D$1100,IES!$D241,'DATA 07-10-20'!$F$2:$F$1100,IES!$J$1,'DATA 07-10-20'!$G$2:$G$1100,IES!J$2)</f>
        <v>14</v>
      </c>
      <c r="K241" s="23">
        <f>SUMIFS('DATA 07-10-20'!$H$2:$H$1100,'DATA 07-10-20'!$D$2:$D$1100,IES!$D241,'DATA 07-10-20'!$F$2:$F$1100,IES!$J$1,'DATA 07-10-20'!$G$2:$G$1100,IES!K$2)</f>
        <v>0</v>
      </c>
      <c r="L241" s="23">
        <f>SUMIFS('DATA 07-10-20'!$H$2:$H$1100,'DATA 07-10-20'!$D$2:$D$1100,IES!$D241,'DATA 07-10-20'!$F$2:$F$1100,IES!$L$1,'DATA 07-10-20'!$G$2:$G$1100,IES!L$2)</f>
        <v>0</v>
      </c>
      <c r="M241" s="23">
        <f>SUMIFS(ESPORTIUS!$L$2:$L$25,ESPORTIUS!$D$2:$D$25,IES!D241,ESPORTIUS!$J$2:$J$25,IES!$M$2)</f>
        <v>0</v>
      </c>
      <c r="N241" s="23">
        <f>SUMIFS(ESPORTIUS!$L$2:$L$25,ESPORTIUS!$D$2:$D$25,IES!D241,ESPORTIUS!$J$2:$J$25,IES!$N$2)</f>
        <v>0</v>
      </c>
      <c r="O241" s="20">
        <f t="shared" si="6"/>
        <v>44</v>
      </c>
      <c r="P241" s="27" t="str">
        <f t="shared" si="7"/>
        <v>A</v>
      </c>
    </row>
    <row r="242" spans="1:16" x14ac:dyDescent="0.3">
      <c r="A242" s="14">
        <v>2020</v>
      </c>
      <c r="B242" s="14" t="s">
        <v>814</v>
      </c>
      <c r="C242" t="s">
        <v>411</v>
      </c>
      <c r="D242" s="14">
        <v>46031672</v>
      </c>
      <c r="E242" t="s">
        <v>414</v>
      </c>
      <c r="F242" s="23">
        <f>SUMIFS('DATA 07-10-20'!$H$2:$H$1100,'DATA 07-10-20'!$D$2:$D$1100,IES!$D242,'DATA 07-10-20'!$F$2:$F$1100,IES!$F$1,'DATA 07-10-20'!$G$2:$G$1100,IES!F$2)</f>
        <v>0</v>
      </c>
      <c r="G242" s="23">
        <f>SUMIFS('DATA 07-10-20'!$H$2:$H$1100,'DATA 07-10-20'!$D$2:$D$1100,IES!$D242,'DATA 07-10-20'!$F$2:$F$1100,IES!$G$1,'DATA 07-10-20'!$G$2:$G$1100,IES!G$2)</f>
        <v>0</v>
      </c>
      <c r="H242" s="23">
        <f>SUMIFS('DATA 07-10-20'!$H$2:$H$1100,'DATA 07-10-20'!$D$2:$D$1100,IES!$D242,'DATA 07-10-20'!$F$2:$F$1100,IES!$G$1,'DATA 07-10-20'!$G$2:$G$1100,IES!H$2)</f>
        <v>0</v>
      </c>
      <c r="I242" s="23">
        <f>SUMIFS('DATA 07-10-20'!$H$2:$H$1100,'DATA 07-10-20'!$D$2:$D$1100,IES!$D242,'DATA 07-10-20'!$F$2:$F$1100,IES!$G$1,'DATA 07-10-20'!$G$2:$G$1100,IES!I$2)</f>
        <v>0</v>
      </c>
      <c r="J242" s="23">
        <f>SUMIFS('DATA 07-10-20'!$H$2:$H$1100,'DATA 07-10-20'!$D$2:$D$1100,IES!$D242,'DATA 07-10-20'!$F$2:$F$1100,IES!$J$1,'DATA 07-10-20'!$G$2:$G$1100,IES!J$2)</f>
        <v>17</v>
      </c>
      <c r="K242" s="23">
        <f>SUMIFS('DATA 07-10-20'!$H$2:$H$1100,'DATA 07-10-20'!$D$2:$D$1100,IES!$D242,'DATA 07-10-20'!$F$2:$F$1100,IES!$J$1,'DATA 07-10-20'!$G$2:$G$1100,IES!K$2)</f>
        <v>0</v>
      </c>
      <c r="L242" s="23">
        <f>SUMIFS('DATA 07-10-20'!$H$2:$H$1100,'DATA 07-10-20'!$D$2:$D$1100,IES!$D242,'DATA 07-10-20'!$F$2:$F$1100,IES!$L$1,'DATA 07-10-20'!$G$2:$G$1100,IES!L$2)</f>
        <v>0</v>
      </c>
      <c r="M242" s="23">
        <f>SUMIFS(ESPORTIUS!$L$2:$L$25,ESPORTIUS!$D$2:$D$25,IES!D242,ESPORTIUS!$J$2:$J$25,IES!$M$2)</f>
        <v>0</v>
      </c>
      <c r="N242" s="23">
        <f>SUMIFS(ESPORTIUS!$L$2:$L$25,ESPORTIUS!$D$2:$D$25,IES!D242,ESPORTIUS!$J$2:$J$25,IES!$N$2)</f>
        <v>0</v>
      </c>
      <c r="O242" s="20">
        <f t="shared" si="6"/>
        <v>17</v>
      </c>
      <c r="P242" s="27" t="str">
        <f t="shared" si="7"/>
        <v>B</v>
      </c>
    </row>
    <row r="243" spans="1:16" x14ac:dyDescent="0.3">
      <c r="A243" s="14">
        <v>2020</v>
      </c>
      <c r="B243" s="14" t="s">
        <v>814</v>
      </c>
      <c r="C243" t="s">
        <v>415</v>
      </c>
      <c r="D243" s="14">
        <v>46022130</v>
      </c>
      <c r="E243" t="s">
        <v>416</v>
      </c>
      <c r="F243" s="23">
        <f>SUMIFS('DATA 07-10-20'!$H$2:$H$1100,'DATA 07-10-20'!$D$2:$D$1100,IES!$D243,'DATA 07-10-20'!$F$2:$F$1100,IES!$F$1,'DATA 07-10-20'!$G$2:$G$1100,IES!F$2)</f>
        <v>6</v>
      </c>
      <c r="G243" s="23">
        <f>SUMIFS('DATA 07-10-20'!$H$2:$H$1100,'DATA 07-10-20'!$D$2:$D$1100,IES!$D243,'DATA 07-10-20'!$F$2:$F$1100,IES!$G$1,'DATA 07-10-20'!$G$2:$G$1100,IES!G$2)</f>
        <v>2</v>
      </c>
      <c r="H243" s="23">
        <f>SUMIFS('DATA 07-10-20'!$H$2:$H$1100,'DATA 07-10-20'!$D$2:$D$1100,IES!$D243,'DATA 07-10-20'!$F$2:$F$1100,IES!$G$1,'DATA 07-10-20'!$G$2:$G$1100,IES!H$2)</f>
        <v>0</v>
      </c>
      <c r="I243" s="23">
        <f>SUMIFS('DATA 07-10-20'!$H$2:$H$1100,'DATA 07-10-20'!$D$2:$D$1100,IES!$D243,'DATA 07-10-20'!$F$2:$F$1100,IES!$G$1,'DATA 07-10-20'!$G$2:$G$1100,IES!I$2)</f>
        <v>0</v>
      </c>
      <c r="J243" s="23">
        <f>SUMIFS('DATA 07-10-20'!$H$2:$H$1100,'DATA 07-10-20'!$D$2:$D$1100,IES!$D243,'DATA 07-10-20'!$F$2:$F$1100,IES!$J$1,'DATA 07-10-20'!$G$2:$G$1100,IES!J$2)</f>
        <v>4</v>
      </c>
      <c r="K243" s="23">
        <f>SUMIFS('DATA 07-10-20'!$H$2:$H$1100,'DATA 07-10-20'!$D$2:$D$1100,IES!$D243,'DATA 07-10-20'!$F$2:$F$1100,IES!$J$1,'DATA 07-10-20'!$G$2:$G$1100,IES!K$2)</f>
        <v>0</v>
      </c>
      <c r="L243" s="23">
        <f>SUMIFS('DATA 07-10-20'!$H$2:$H$1100,'DATA 07-10-20'!$D$2:$D$1100,IES!$D243,'DATA 07-10-20'!$F$2:$F$1100,IES!$L$1,'DATA 07-10-20'!$G$2:$G$1100,IES!L$2)</f>
        <v>0</v>
      </c>
      <c r="M243" s="23">
        <f>SUMIFS(ESPORTIUS!$L$2:$L$25,ESPORTIUS!$D$2:$D$25,IES!D243,ESPORTIUS!$J$2:$J$25,IES!$M$2)</f>
        <v>0</v>
      </c>
      <c r="N243" s="23">
        <f>SUMIFS(ESPORTIUS!$L$2:$L$25,ESPORTIUS!$D$2:$D$25,IES!D243,ESPORTIUS!$J$2:$J$25,IES!$N$2)</f>
        <v>0</v>
      </c>
      <c r="O243" s="20">
        <f t="shared" si="6"/>
        <v>12</v>
      </c>
      <c r="P243" s="27" t="str">
        <f t="shared" si="7"/>
        <v>B</v>
      </c>
    </row>
    <row r="244" spans="1:16" x14ac:dyDescent="0.3">
      <c r="A244" s="14">
        <v>2020</v>
      </c>
      <c r="B244" s="14" t="s">
        <v>814</v>
      </c>
      <c r="C244" t="s">
        <v>417</v>
      </c>
      <c r="D244" s="14">
        <v>46003512</v>
      </c>
      <c r="E244" t="s">
        <v>418</v>
      </c>
      <c r="F244" s="23">
        <f>SUMIFS('DATA 07-10-20'!$H$2:$H$1100,'DATA 07-10-20'!$D$2:$D$1100,IES!$D244,'DATA 07-10-20'!$F$2:$F$1100,IES!$F$1,'DATA 07-10-20'!$G$2:$G$1100,IES!F$2)</f>
        <v>13</v>
      </c>
      <c r="G244" s="23">
        <f>SUMIFS('DATA 07-10-20'!$H$2:$H$1100,'DATA 07-10-20'!$D$2:$D$1100,IES!$D244,'DATA 07-10-20'!$F$2:$F$1100,IES!$G$1,'DATA 07-10-20'!$G$2:$G$1100,IES!G$2)</f>
        <v>4</v>
      </c>
      <c r="H244" s="23">
        <f>SUMIFS('DATA 07-10-20'!$H$2:$H$1100,'DATA 07-10-20'!$D$2:$D$1100,IES!$D244,'DATA 07-10-20'!$F$2:$F$1100,IES!$G$1,'DATA 07-10-20'!$G$2:$G$1100,IES!H$2)</f>
        <v>0</v>
      </c>
      <c r="I244" s="23">
        <f>SUMIFS('DATA 07-10-20'!$H$2:$H$1100,'DATA 07-10-20'!$D$2:$D$1100,IES!$D244,'DATA 07-10-20'!$F$2:$F$1100,IES!$G$1,'DATA 07-10-20'!$G$2:$G$1100,IES!I$2)</f>
        <v>0</v>
      </c>
      <c r="J244" s="23">
        <f>SUMIFS('DATA 07-10-20'!$H$2:$H$1100,'DATA 07-10-20'!$D$2:$D$1100,IES!$D244,'DATA 07-10-20'!$F$2:$F$1100,IES!$J$1,'DATA 07-10-20'!$G$2:$G$1100,IES!J$2)</f>
        <v>2</v>
      </c>
      <c r="K244" s="23">
        <f>SUMIFS('DATA 07-10-20'!$H$2:$H$1100,'DATA 07-10-20'!$D$2:$D$1100,IES!$D244,'DATA 07-10-20'!$F$2:$F$1100,IES!$J$1,'DATA 07-10-20'!$G$2:$G$1100,IES!K$2)</f>
        <v>0</v>
      </c>
      <c r="L244" s="23">
        <f>SUMIFS('DATA 07-10-20'!$H$2:$H$1100,'DATA 07-10-20'!$D$2:$D$1100,IES!$D244,'DATA 07-10-20'!$F$2:$F$1100,IES!$L$1,'DATA 07-10-20'!$G$2:$G$1100,IES!L$2)</f>
        <v>0</v>
      </c>
      <c r="M244" s="23">
        <f>SUMIFS(ESPORTIUS!$L$2:$L$25,ESPORTIUS!$D$2:$D$25,IES!D244,ESPORTIUS!$J$2:$J$25,IES!$M$2)</f>
        <v>0</v>
      </c>
      <c r="N244" s="23">
        <f>SUMIFS(ESPORTIUS!$L$2:$L$25,ESPORTIUS!$D$2:$D$25,IES!D244,ESPORTIUS!$J$2:$J$25,IES!$N$2)</f>
        <v>0</v>
      </c>
      <c r="O244" s="20">
        <f t="shared" si="6"/>
        <v>19</v>
      </c>
      <c r="P244" s="27" t="str">
        <f t="shared" si="7"/>
        <v>B</v>
      </c>
    </row>
    <row r="245" spans="1:16" x14ac:dyDescent="0.3">
      <c r="A245" s="14">
        <v>2020</v>
      </c>
      <c r="B245" s="14" t="s">
        <v>814</v>
      </c>
      <c r="C245" t="s">
        <v>417</v>
      </c>
      <c r="D245" s="14">
        <v>46018761</v>
      </c>
      <c r="E245" t="s">
        <v>419</v>
      </c>
      <c r="F245" s="23">
        <f>SUMIFS('DATA 07-10-20'!$H$2:$H$1100,'DATA 07-10-20'!$D$2:$D$1100,IES!$D245,'DATA 07-10-20'!$F$2:$F$1100,IES!$F$1,'DATA 07-10-20'!$G$2:$G$1100,IES!F$2)</f>
        <v>0</v>
      </c>
      <c r="G245" s="23">
        <f>SUMIFS('DATA 07-10-20'!$H$2:$H$1100,'DATA 07-10-20'!$D$2:$D$1100,IES!$D245,'DATA 07-10-20'!$F$2:$F$1100,IES!$G$1,'DATA 07-10-20'!$G$2:$G$1100,IES!G$2)</f>
        <v>0</v>
      </c>
      <c r="H245" s="23">
        <f>SUMIFS('DATA 07-10-20'!$H$2:$H$1100,'DATA 07-10-20'!$D$2:$D$1100,IES!$D245,'DATA 07-10-20'!$F$2:$F$1100,IES!$G$1,'DATA 07-10-20'!$G$2:$G$1100,IES!H$2)</f>
        <v>0</v>
      </c>
      <c r="I245" s="23">
        <f>SUMIFS('DATA 07-10-20'!$H$2:$H$1100,'DATA 07-10-20'!$D$2:$D$1100,IES!$D245,'DATA 07-10-20'!$F$2:$F$1100,IES!$G$1,'DATA 07-10-20'!$G$2:$G$1100,IES!I$2)</f>
        <v>0</v>
      </c>
      <c r="J245" s="23">
        <f>SUMIFS('DATA 07-10-20'!$H$2:$H$1100,'DATA 07-10-20'!$D$2:$D$1100,IES!$D245,'DATA 07-10-20'!$F$2:$F$1100,IES!$J$1,'DATA 07-10-20'!$G$2:$G$1100,IES!J$2)</f>
        <v>81</v>
      </c>
      <c r="K245" s="23">
        <f>SUMIFS('DATA 07-10-20'!$H$2:$H$1100,'DATA 07-10-20'!$D$2:$D$1100,IES!$D245,'DATA 07-10-20'!$F$2:$F$1100,IES!$J$1,'DATA 07-10-20'!$G$2:$G$1100,IES!K$2)</f>
        <v>0</v>
      </c>
      <c r="L245" s="23">
        <f>SUMIFS('DATA 07-10-20'!$H$2:$H$1100,'DATA 07-10-20'!$D$2:$D$1100,IES!$D245,'DATA 07-10-20'!$F$2:$F$1100,IES!$L$1,'DATA 07-10-20'!$G$2:$G$1100,IES!L$2)</f>
        <v>0</v>
      </c>
      <c r="M245" s="23">
        <f>SUMIFS(ESPORTIUS!$L$2:$L$25,ESPORTIUS!$D$2:$D$25,IES!D245,ESPORTIUS!$J$2:$J$25,IES!$M$2)</f>
        <v>13</v>
      </c>
      <c r="N245" s="23">
        <f>SUMIFS(ESPORTIUS!$L$2:$L$25,ESPORTIUS!$D$2:$D$25,IES!D245,ESPORTIUS!$J$2:$J$25,IES!$N$2)</f>
        <v>2</v>
      </c>
      <c r="O245" s="20">
        <f t="shared" si="6"/>
        <v>94</v>
      </c>
      <c r="P245" s="27" t="str">
        <f t="shared" si="7"/>
        <v>A</v>
      </c>
    </row>
    <row r="246" spans="1:16" x14ac:dyDescent="0.3">
      <c r="A246" s="14">
        <v>2020</v>
      </c>
      <c r="B246" s="14" t="s">
        <v>814</v>
      </c>
      <c r="C246" t="s">
        <v>417</v>
      </c>
      <c r="D246" s="14">
        <v>46021630</v>
      </c>
      <c r="E246" t="s">
        <v>227</v>
      </c>
      <c r="F246" s="23">
        <f>SUMIFS('DATA 07-10-20'!$H$2:$H$1100,'DATA 07-10-20'!$D$2:$D$1100,IES!$D246,'DATA 07-10-20'!$F$2:$F$1100,IES!$F$1,'DATA 07-10-20'!$G$2:$G$1100,IES!F$2)</f>
        <v>9</v>
      </c>
      <c r="G246" s="23">
        <f>SUMIFS('DATA 07-10-20'!$H$2:$H$1100,'DATA 07-10-20'!$D$2:$D$1100,IES!$D246,'DATA 07-10-20'!$F$2:$F$1100,IES!$G$1,'DATA 07-10-20'!$G$2:$G$1100,IES!G$2)</f>
        <v>4</v>
      </c>
      <c r="H246" s="23">
        <f>SUMIFS('DATA 07-10-20'!$H$2:$H$1100,'DATA 07-10-20'!$D$2:$D$1100,IES!$D246,'DATA 07-10-20'!$F$2:$F$1100,IES!$G$1,'DATA 07-10-20'!$G$2:$G$1100,IES!H$2)</f>
        <v>0</v>
      </c>
      <c r="I246" s="23">
        <f>SUMIFS('DATA 07-10-20'!$H$2:$H$1100,'DATA 07-10-20'!$D$2:$D$1100,IES!$D246,'DATA 07-10-20'!$F$2:$F$1100,IES!$G$1,'DATA 07-10-20'!$G$2:$G$1100,IES!I$2)</f>
        <v>0</v>
      </c>
      <c r="J246" s="23">
        <f>SUMIFS('DATA 07-10-20'!$H$2:$H$1100,'DATA 07-10-20'!$D$2:$D$1100,IES!$D246,'DATA 07-10-20'!$F$2:$F$1100,IES!$J$1,'DATA 07-10-20'!$G$2:$G$1100,IES!J$2)</f>
        <v>0</v>
      </c>
      <c r="K246" s="23">
        <f>SUMIFS('DATA 07-10-20'!$H$2:$H$1100,'DATA 07-10-20'!$D$2:$D$1100,IES!$D246,'DATA 07-10-20'!$F$2:$F$1100,IES!$J$1,'DATA 07-10-20'!$G$2:$G$1100,IES!K$2)</f>
        <v>0</v>
      </c>
      <c r="L246" s="23">
        <f>SUMIFS('DATA 07-10-20'!$H$2:$H$1100,'DATA 07-10-20'!$D$2:$D$1100,IES!$D246,'DATA 07-10-20'!$F$2:$F$1100,IES!$L$1,'DATA 07-10-20'!$G$2:$G$1100,IES!L$2)</f>
        <v>0</v>
      </c>
      <c r="M246" s="23">
        <f>SUMIFS(ESPORTIUS!$L$2:$L$25,ESPORTIUS!$D$2:$D$25,IES!D246,ESPORTIUS!$J$2:$J$25,IES!$M$2)</f>
        <v>0</v>
      </c>
      <c r="N246" s="23">
        <f>SUMIFS(ESPORTIUS!$L$2:$L$25,ESPORTIUS!$D$2:$D$25,IES!D246,ESPORTIUS!$J$2:$J$25,IES!$N$2)</f>
        <v>0</v>
      </c>
      <c r="O246" s="20">
        <f t="shared" si="6"/>
        <v>13</v>
      </c>
      <c r="P246" s="27" t="str">
        <f t="shared" si="7"/>
        <v>B</v>
      </c>
    </row>
    <row r="247" spans="1:16" x14ac:dyDescent="0.3">
      <c r="A247" s="14">
        <v>2020</v>
      </c>
      <c r="B247" s="14" t="s">
        <v>814</v>
      </c>
      <c r="C247" t="s">
        <v>420</v>
      </c>
      <c r="D247" s="14">
        <v>46022211</v>
      </c>
      <c r="E247" t="s">
        <v>422</v>
      </c>
      <c r="F247" s="23">
        <f>SUMIFS('DATA 07-10-20'!$H$2:$H$1100,'DATA 07-10-20'!$D$2:$D$1100,IES!$D247,'DATA 07-10-20'!$F$2:$F$1100,IES!$F$1,'DATA 07-10-20'!$G$2:$G$1100,IES!F$2)</f>
        <v>19</v>
      </c>
      <c r="G247" s="23">
        <f>SUMIFS('DATA 07-10-20'!$H$2:$H$1100,'DATA 07-10-20'!$D$2:$D$1100,IES!$D247,'DATA 07-10-20'!$F$2:$F$1100,IES!$G$1,'DATA 07-10-20'!$G$2:$G$1100,IES!G$2)</f>
        <v>4</v>
      </c>
      <c r="H247" s="23">
        <f>SUMIFS('DATA 07-10-20'!$H$2:$H$1100,'DATA 07-10-20'!$D$2:$D$1100,IES!$D247,'DATA 07-10-20'!$F$2:$F$1100,IES!$G$1,'DATA 07-10-20'!$G$2:$G$1100,IES!H$2)</f>
        <v>0</v>
      </c>
      <c r="I247" s="23">
        <f>SUMIFS('DATA 07-10-20'!$H$2:$H$1100,'DATA 07-10-20'!$D$2:$D$1100,IES!$D247,'DATA 07-10-20'!$F$2:$F$1100,IES!$G$1,'DATA 07-10-20'!$G$2:$G$1100,IES!I$2)</f>
        <v>0</v>
      </c>
      <c r="J247" s="23">
        <f>SUMIFS('DATA 07-10-20'!$H$2:$H$1100,'DATA 07-10-20'!$D$2:$D$1100,IES!$D247,'DATA 07-10-20'!$F$2:$F$1100,IES!$J$1,'DATA 07-10-20'!$G$2:$G$1100,IES!J$2)</f>
        <v>6</v>
      </c>
      <c r="K247" s="23">
        <f>SUMIFS('DATA 07-10-20'!$H$2:$H$1100,'DATA 07-10-20'!$D$2:$D$1100,IES!$D247,'DATA 07-10-20'!$F$2:$F$1100,IES!$J$1,'DATA 07-10-20'!$G$2:$G$1100,IES!K$2)</f>
        <v>0</v>
      </c>
      <c r="L247" s="23">
        <f>SUMIFS('DATA 07-10-20'!$H$2:$H$1100,'DATA 07-10-20'!$D$2:$D$1100,IES!$D247,'DATA 07-10-20'!$F$2:$F$1100,IES!$L$1,'DATA 07-10-20'!$G$2:$G$1100,IES!L$2)</f>
        <v>0</v>
      </c>
      <c r="M247" s="23">
        <f>SUMIFS(ESPORTIUS!$L$2:$L$25,ESPORTIUS!$D$2:$D$25,IES!D247,ESPORTIUS!$J$2:$J$25,IES!$M$2)</f>
        <v>0</v>
      </c>
      <c r="N247" s="23">
        <f>SUMIFS(ESPORTIUS!$L$2:$L$25,ESPORTIUS!$D$2:$D$25,IES!D247,ESPORTIUS!$J$2:$J$25,IES!$N$2)</f>
        <v>0</v>
      </c>
      <c r="O247" s="20">
        <f t="shared" si="6"/>
        <v>29</v>
      </c>
      <c r="P247" s="27" t="str">
        <f t="shared" si="7"/>
        <v>A</v>
      </c>
    </row>
    <row r="248" spans="1:16" x14ac:dyDescent="0.3">
      <c r="A248" s="14">
        <v>2020</v>
      </c>
      <c r="B248" s="14" t="s">
        <v>814</v>
      </c>
      <c r="C248" t="s">
        <v>423</v>
      </c>
      <c r="D248" s="14">
        <v>46003408</v>
      </c>
      <c r="E248" t="s">
        <v>424</v>
      </c>
      <c r="F248" s="23">
        <f>SUMIFS('DATA 07-10-20'!$H$2:$H$1100,'DATA 07-10-20'!$D$2:$D$1100,IES!$D248,'DATA 07-10-20'!$F$2:$F$1100,IES!$F$1,'DATA 07-10-20'!$G$2:$G$1100,IES!F$2)</f>
        <v>12</v>
      </c>
      <c r="G248" s="23">
        <f>SUMIFS('DATA 07-10-20'!$H$2:$H$1100,'DATA 07-10-20'!$D$2:$D$1100,IES!$D248,'DATA 07-10-20'!$F$2:$F$1100,IES!$G$1,'DATA 07-10-20'!$G$2:$G$1100,IES!G$2)</f>
        <v>5</v>
      </c>
      <c r="H248" s="23">
        <f>SUMIFS('DATA 07-10-20'!$H$2:$H$1100,'DATA 07-10-20'!$D$2:$D$1100,IES!$D248,'DATA 07-10-20'!$F$2:$F$1100,IES!$G$1,'DATA 07-10-20'!$G$2:$G$1100,IES!H$2)</f>
        <v>0</v>
      </c>
      <c r="I248" s="23">
        <f>SUMIFS('DATA 07-10-20'!$H$2:$H$1100,'DATA 07-10-20'!$D$2:$D$1100,IES!$D248,'DATA 07-10-20'!$F$2:$F$1100,IES!$G$1,'DATA 07-10-20'!$G$2:$G$1100,IES!I$2)</f>
        <v>0</v>
      </c>
      <c r="J248" s="23">
        <f>SUMIFS('DATA 07-10-20'!$H$2:$H$1100,'DATA 07-10-20'!$D$2:$D$1100,IES!$D248,'DATA 07-10-20'!$F$2:$F$1100,IES!$J$1,'DATA 07-10-20'!$G$2:$G$1100,IES!J$2)</f>
        <v>4</v>
      </c>
      <c r="K248" s="23">
        <f>SUMIFS('DATA 07-10-20'!$H$2:$H$1100,'DATA 07-10-20'!$D$2:$D$1100,IES!$D248,'DATA 07-10-20'!$F$2:$F$1100,IES!$J$1,'DATA 07-10-20'!$G$2:$G$1100,IES!K$2)</f>
        <v>0</v>
      </c>
      <c r="L248" s="23">
        <f>SUMIFS('DATA 07-10-20'!$H$2:$H$1100,'DATA 07-10-20'!$D$2:$D$1100,IES!$D248,'DATA 07-10-20'!$F$2:$F$1100,IES!$L$1,'DATA 07-10-20'!$G$2:$G$1100,IES!L$2)</f>
        <v>0</v>
      </c>
      <c r="M248" s="23">
        <f>SUMIFS(ESPORTIUS!$L$2:$L$25,ESPORTIUS!$D$2:$D$25,IES!D248,ESPORTIUS!$J$2:$J$25,IES!$M$2)</f>
        <v>0</v>
      </c>
      <c r="N248" s="23">
        <f>SUMIFS(ESPORTIUS!$L$2:$L$25,ESPORTIUS!$D$2:$D$25,IES!D248,ESPORTIUS!$J$2:$J$25,IES!$N$2)</f>
        <v>0</v>
      </c>
      <c r="O248" s="20">
        <f t="shared" si="6"/>
        <v>21</v>
      </c>
      <c r="P248" s="27" t="str">
        <f t="shared" si="7"/>
        <v>B</v>
      </c>
    </row>
    <row r="249" spans="1:16" x14ac:dyDescent="0.3">
      <c r="A249" s="14">
        <v>2020</v>
      </c>
      <c r="B249" s="14" t="s">
        <v>814</v>
      </c>
      <c r="C249" t="s">
        <v>423</v>
      </c>
      <c r="D249" s="14">
        <v>46020492</v>
      </c>
      <c r="E249" t="s">
        <v>426</v>
      </c>
      <c r="F249" s="23">
        <f>SUMIFS('DATA 07-10-20'!$H$2:$H$1100,'DATA 07-10-20'!$D$2:$D$1100,IES!$D249,'DATA 07-10-20'!$F$2:$F$1100,IES!$F$1,'DATA 07-10-20'!$G$2:$G$1100,IES!F$2)</f>
        <v>11</v>
      </c>
      <c r="G249" s="23">
        <f>SUMIFS('DATA 07-10-20'!$H$2:$H$1100,'DATA 07-10-20'!$D$2:$D$1100,IES!$D249,'DATA 07-10-20'!$F$2:$F$1100,IES!$G$1,'DATA 07-10-20'!$G$2:$G$1100,IES!G$2)</f>
        <v>4</v>
      </c>
      <c r="H249" s="23">
        <f>SUMIFS('DATA 07-10-20'!$H$2:$H$1100,'DATA 07-10-20'!$D$2:$D$1100,IES!$D249,'DATA 07-10-20'!$F$2:$F$1100,IES!$G$1,'DATA 07-10-20'!$G$2:$G$1100,IES!H$2)</f>
        <v>0</v>
      </c>
      <c r="I249" s="23">
        <f>SUMIFS('DATA 07-10-20'!$H$2:$H$1100,'DATA 07-10-20'!$D$2:$D$1100,IES!$D249,'DATA 07-10-20'!$F$2:$F$1100,IES!$G$1,'DATA 07-10-20'!$G$2:$G$1100,IES!I$2)</f>
        <v>0</v>
      </c>
      <c r="J249" s="23">
        <f>SUMIFS('DATA 07-10-20'!$H$2:$H$1100,'DATA 07-10-20'!$D$2:$D$1100,IES!$D249,'DATA 07-10-20'!$F$2:$F$1100,IES!$J$1,'DATA 07-10-20'!$G$2:$G$1100,IES!J$2)</f>
        <v>8</v>
      </c>
      <c r="K249" s="23">
        <f>SUMIFS('DATA 07-10-20'!$H$2:$H$1100,'DATA 07-10-20'!$D$2:$D$1100,IES!$D249,'DATA 07-10-20'!$F$2:$F$1100,IES!$J$1,'DATA 07-10-20'!$G$2:$G$1100,IES!K$2)</f>
        <v>0</v>
      </c>
      <c r="L249" s="23">
        <f>SUMIFS('DATA 07-10-20'!$H$2:$H$1100,'DATA 07-10-20'!$D$2:$D$1100,IES!$D249,'DATA 07-10-20'!$F$2:$F$1100,IES!$L$1,'DATA 07-10-20'!$G$2:$G$1100,IES!L$2)</f>
        <v>0</v>
      </c>
      <c r="M249" s="23">
        <f>SUMIFS(ESPORTIUS!$L$2:$L$25,ESPORTIUS!$D$2:$D$25,IES!D249,ESPORTIUS!$J$2:$J$25,IES!$M$2)</f>
        <v>0</v>
      </c>
      <c r="N249" s="23">
        <f>SUMIFS(ESPORTIUS!$L$2:$L$25,ESPORTIUS!$D$2:$D$25,IES!D249,ESPORTIUS!$J$2:$J$25,IES!$N$2)</f>
        <v>0</v>
      </c>
      <c r="O249" s="20">
        <f t="shared" si="6"/>
        <v>23</v>
      </c>
      <c r="P249" s="27" t="str">
        <f t="shared" si="7"/>
        <v>B</v>
      </c>
    </row>
    <row r="250" spans="1:16" x14ac:dyDescent="0.3">
      <c r="A250" s="14">
        <v>2020</v>
      </c>
      <c r="B250" s="14" t="s">
        <v>814</v>
      </c>
      <c r="C250" t="s">
        <v>427</v>
      </c>
      <c r="D250" s="14">
        <v>46022221</v>
      </c>
      <c r="E250" t="s">
        <v>428</v>
      </c>
      <c r="F250" s="23">
        <f>SUMIFS('DATA 07-10-20'!$H$2:$H$1100,'DATA 07-10-20'!$D$2:$D$1100,IES!$D250,'DATA 07-10-20'!$F$2:$F$1100,IES!$F$1,'DATA 07-10-20'!$G$2:$G$1100,IES!F$2)</f>
        <v>24</v>
      </c>
      <c r="G250" s="23">
        <f>SUMIFS('DATA 07-10-20'!$H$2:$H$1100,'DATA 07-10-20'!$D$2:$D$1100,IES!$D250,'DATA 07-10-20'!$F$2:$F$1100,IES!$G$1,'DATA 07-10-20'!$G$2:$G$1100,IES!G$2)</f>
        <v>6</v>
      </c>
      <c r="H250" s="23">
        <f>SUMIFS('DATA 07-10-20'!$H$2:$H$1100,'DATA 07-10-20'!$D$2:$D$1100,IES!$D250,'DATA 07-10-20'!$F$2:$F$1100,IES!$G$1,'DATA 07-10-20'!$G$2:$G$1100,IES!H$2)</f>
        <v>0</v>
      </c>
      <c r="I250" s="23">
        <f>SUMIFS('DATA 07-10-20'!$H$2:$H$1100,'DATA 07-10-20'!$D$2:$D$1100,IES!$D250,'DATA 07-10-20'!$F$2:$F$1100,IES!$G$1,'DATA 07-10-20'!$G$2:$G$1100,IES!I$2)</f>
        <v>0</v>
      </c>
      <c r="J250" s="23">
        <f>SUMIFS('DATA 07-10-20'!$H$2:$H$1100,'DATA 07-10-20'!$D$2:$D$1100,IES!$D250,'DATA 07-10-20'!$F$2:$F$1100,IES!$J$1,'DATA 07-10-20'!$G$2:$G$1100,IES!J$2)</f>
        <v>10</v>
      </c>
      <c r="K250" s="23">
        <f>SUMIFS('DATA 07-10-20'!$H$2:$H$1100,'DATA 07-10-20'!$D$2:$D$1100,IES!$D250,'DATA 07-10-20'!$F$2:$F$1100,IES!$J$1,'DATA 07-10-20'!$G$2:$G$1100,IES!K$2)</f>
        <v>0</v>
      </c>
      <c r="L250" s="23">
        <f>SUMIFS('DATA 07-10-20'!$H$2:$H$1100,'DATA 07-10-20'!$D$2:$D$1100,IES!$D250,'DATA 07-10-20'!$F$2:$F$1100,IES!$L$1,'DATA 07-10-20'!$G$2:$G$1100,IES!L$2)</f>
        <v>0</v>
      </c>
      <c r="M250" s="23">
        <f>SUMIFS(ESPORTIUS!$L$2:$L$25,ESPORTIUS!$D$2:$D$25,IES!D250,ESPORTIUS!$J$2:$J$25,IES!$M$2)</f>
        <v>0</v>
      </c>
      <c r="N250" s="23">
        <f>SUMIFS(ESPORTIUS!$L$2:$L$25,ESPORTIUS!$D$2:$D$25,IES!D250,ESPORTIUS!$J$2:$J$25,IES!$N$2)</f>
        <v>0</v>
      </c>
      <c r="O250" s="20">
        <f t="shared" si="6"/>
        <v>40</v>
      </c>
      <c r="P250" s="27" t="str">
        <f t="shared" si="7"/>
        <v>A</v>
      </c>
    </row>
    <row r="251" spans="1:16" x14ac:dyDescent="0.3">
      <c r="A251" s="14">
        <v>2020</v>
      </c>
      <c r="B251" s="14" t="s">
        <v>814</v>
      </c>
      <c r="C251" t="s">
        <v>429</v>
      </c>
      <c r="D251" s="14">
        <v>46020297</v>
      </c>
      <c r="E251" t="s">
        <v>431</v>
      </c>
      <c r="F251" s="23">
        <f>SUMIFS('DATA 07-10-20'!$H$2:$H$1100,'DATA 07-10-20'!$D$2:$D$1100,IES!$D251,'DATA 07-10-20'!$F$2:$F$1100,IES!$F$1,'DATA 07-10-20'!$G$2:$G$1100,IES!F$2)</f>
        <v>12</v>
      </c>
      <c r="G251" s="23">
        <f>SUMIFS('DATA 07-10-20'!$H$2:$H$1100,'DATA 07-10-20'!$D$2:$D$1100,IES!$D251,'DATA 07-10-20'!$F$2:$F$1100,IES!$G$1,'DATA 07-10-20'!$G$2:$G$1100,IES!G$2)</f>
        <v>4</v>
      </c>
      <c r="H251" s="23">
        <f>SUMIFS('DATA 07-10-20'!$H$2:$H$1100,'DATA 07-10-20'!$D$2:$D$1100,IES!$D251,'DATA 07-10-20'!$F$2:$F$1100,IES!$G$1,'DATA 07-10-20'!$G$2:$G$1100,IES!H$2)</f>
        <v>0</v>
      </c>
      <c r="I251" s="23">
        <f>SUMIFS('DATA 07-10-20'!$H$2:$H$1100,'DATA 07-10-20'!$D$2:$D$1100,IES!$D251,'DATA 07-10-20'!$F$2:$F$1100,IES!$G$1,'DATA 07-10-20'!$G$2:$G$1100,IES!I$2)</f>
        <v>0</v>
      </c>
      <c r="J251" s="23">
        <f>SUMIFS('DATA 07-10-20'!$H$2:$H$1100,'DATA 07-10-20'!$D$2:$D$1100,IES!$D251,'DATA 07-10-20'!$F$2:$F$1100,IES!$J$1,'DATA 07-10-20'!$G$2:$G$1100,IES!J$2)</f>
        <v>6</v>
      </c>
      <c r="K251" s="23">
        <f>SUMIFS('DATA 07-10-20'!$H$2:$H$1100,'DATA 07-10-20'!$D$2:$D$1100,IES!$D251,'DATA 07-10-20'!$F$2:$F$1100,IES!$J$1,'DATA 07-10-20'!$G$2:$G$1100,IES!K$2)</f>
        <v>0</v>
      </c>
      <c r="L251" s="23">
        <f>SUMIFS('DATA 07-10-20'!$H$2:$H$1100,'DATA 07-10-20'!$D$2:$D$1100,IES!$D251,'DATA 07-10-20'!$F$2:$F$1100,IES!$L$1,'DATA 07-10-20'!$G$2:$G$1100,IES!L$2)</f>
        <v>0</v>
      </c>
      <c r="M251" s="23">
        <f>SUMIFS(ESPORTIUS!$L$2:$L$25,ESPORTIUS!$D$2:$D$25,IES!D251,ESPORTIUS!$J$2:$J$25,IES!$M$2)</f>
        <v>0</v>
      </c>
      <c r="N251" s="23">
        <f>SUMIFS(ESPORTIUS!$L$2:$L$25,ESPORTIUS!$D$2:$D$25,IES!D251,ESPORTIUS!$J$2:$J$25,IES!$N$2)</f>
        <v>0</v>
      </c>
      <c r="O251" s="20">
        <f t="shared" si="6"/>
        <v>22</v>
      </c>
      <c r="P251" s="27" t="str">
        <f t="shared" si="7"/>
        <v>B</v>
      </c>
    </row>
    <row r="252" spans="1:16" x14ac:dyDescent="0.3">
      <c r="A252" s="14">
        <v>2020</v>
      </c>
      <c r="B252" s="14" t="s">
        <v>814</v>
      </c>
      <c r="C252" t="s">
        <v>432</v>
      </c>
      <c r="D252" s="14">
        <v>46023936</v>
      </c>
      <c r="E252" t="s">
        <v>433</v>
      </c>
      <c r="F252" s="23">
        <f>SUMIFS('DATA 07-10-20'!$H$2:$H$1100,'DATA 07-10-20'!$D$2:$D$1100,IES!$D252,'DATA 07-10-20'!$F$2:$F$1100,IES!$F$1,'DATA 07-10-20'!$G$2:$G$1100,IES!F$2)</f>
        <v>22</v>
      </c>
      <c r="G252" s="23">
        <f>SUMIFS('DATA 07-10-20'!$H$2:$H$1100,'DATA 07-10-20'!$D$2:$D$1100,IES!$D252,'DATA 07-10-20'!$F$2:$F$1100,IES!$G$1,'DATA 07-10-20'!$G$2:$G$1100,IES!G$2)</f>
        <v>4</v>
      </c>
      <c r="H252" s="23">
        <f>SUMIFS('DATA 07-10-20'!$H$2:$H$1100,'DATA 07-10-20'!$D$2:$D$1100,IES!$D252,'DATA 07-10-20'!$F$2:$F$1100,IES!$G$1,'DATA 07-10-20'!$G$2:$G$1100,IES!H$2)</f>
        <v>0</v>
      </c>
      <c r="I252" s="23">
        <f>SUMIFS('DATA 07-10-20'!$H$2:$H$1100,'DATA 07-10-20'!$D$2:$D$1100,IES!$D252,'DATA 07-10-20'!$F$2:$F$1100,IES!$G$1,'DATA 07-10-20'!$G$2:$G$1100,IES!I$2)</f>
        <v>0</v>
      </c>
      <c r="J252" s="23">
        <f>SUMIFS('DATA 07-10-20'!$H$2:$H$1100,'DATA 07-10-20'!$D$2:$D$1100,IES!$D252,'DATA 07-10-20'!$F$2:$F$1100,IES!$J$1,'DATA 07-10-20'!$G$2:$G$1100,IES!J$2)</f>
        <v>2</v>
      </c>
      <c r="K252" s="23">
        <f>SUMIFS('DATA 07-10-20'!$H$2:$H$1100,'DATA 07-10-20'!$D$2:$D$1100,IES!$D252,'DATA 07-10-20'!$F$2:$F$1100,IES!$J$1,'DATA 07-10-20'!$G$2:$G$1100,IES!K$2)</f>
        <v>0</v>
      </c>
      <c r="L252" s="23">
        <f>SUMIFS('DATA 07-10-20'!$H$2:$H$1100,'DATA 07-10-20'!$D$2:$D$1100,IES!$D252,'DATA 07-10-20'!$F$2:$F$1100,IES!$L$1,'DATA 07-10-20'!$G$2:$G$1100,IES!L$2)</f>
        <v>0</v>
      </c>
      <c r="M252" s="23">
        <f>SUMIFS(ESPORTIUS!$L$2:$L$25,ESPORTIUS!$D$2:$D$25,IES!D252,ESPORTIUS!$J$2:$J$25,IES!$M$2)</f>
        <v>0</v>
      </c>
      <c r="N252" s="23">
        <f>SUMIFS(ESPORTIUS!$L$2:$L$25,ESPORTIUS!$D$2:$D$25,IES!D252,ESPORTIUS!$J$2:$J$25,IES!$N$2)</f>
        <v>0</v>
      </c>
      <c r="O252" s="20">
        <f t="shared" si="6"/>
        <v>28</v>
      </c>
      <c r="P252" s="27" t="str">
        <f t="shared" si="7"/>
        <v>A</v>
      </c>
    </row>
    <row r="253" spans="1:16" x14ac:dyDescent="0.3">
      <c r="A253" s="14">
        <v>2020</v>
      </c>
      <c r="B253" s="14" t="s">
        <v>814</v>
      </c>
      <c r="C253" t="s">
        <v>434</v>
      </c>
      <c r="D253" s="14">
        <v>46004206</v>
      </c>
      <c r="E253" t="s">
        <v>435</v>
      </c>
      <c r="F253" s="23">
        <f>SUMIFS('DATA 07-10-20'!$H$2:$H$1100,'DATA 07-10-20'!$D$2:$D$1100,IES!$D253,'DATA 07-10-20'!$F$2:$F$1100,IES!$F$1,'DATA 07-10-20'!$G$2:$G$1100,IES!F$2)</f>
        <v>17</v>
      </c>
      <c r="G253" s="23">
        <f>SUMIFS('DATA 07-10-20'!$H$2:$H$1100,'DATA 07-10-20'!$D$2:$D$1100,IES!$D253,'DATA 07-10-20'!$F$2:$F$1100,IES!$G$1,'DATA 07-10-20'!$G$2:$G$1100,IES!G$2)</f>
        <v>4</v>
      </c>
      <c r="H253" s="23">
        <f>SUMIFS('DATA 07-10-20'!$H$2:$H$1100,'DATA 07-10-20'!$D$2:$D$1100,IES!$D253,'DATA 07-10-20'!$F$2:$F$1100,IES!$G$1,'DATA 07-10-20'!$G$2:$G$1100,IES!H$2)</f>
        <v>0</v>
      </c>
      <c r="I253" s="23">
        <f>SUMIFS('DATA 07-10-20'!$H$2:$H$1100,'DATA 07-10-20'!$D$2:$D$1100,IES!$D253,'DATA 07-10-20'!$F$2:$F$1100,IES!$G$1,'DATA 07-10-20'!$G$2:$G$1100,IES!I$2)</f>
        <v>0</v>
      </c>
      <c r="J253" s="23">
        <f>SUMIFS('DATA 07-10-20'!$H$2:$H$1100,'DATA 07-10-20'!$D$2:$D$1100,IES!$D253,'DATA 07-10-20'!$F$2:$F$1100,IES!$J$1,'DATA 07-10-20'!$G$2:$G$1100,IES!J$2)</f>
        <v>2</v>
      </c>
      <c r="K253" s="23">
        <f>SUMIFS('DATA 07-10-20'!$H$2:$H$1100,'DATA 07-10-20'!$D$2:$D$1100,IES!$D253,'DATA 07-10-20'!$F$2:$F$1100,IES!$J$1,'DATA 07-10-20'!$G$2:$G$1100,IES!K$2)</f>
        <v>0</v>
      </c>
      <c r="L253" s="23">
        <f>SUMIFS('DATA 07-10-20'!$H$2:$H$1100,'DATA 07-10-20'!$D$2:$D$1100,IES!$D253,'DATA 07-10-20'!$F$2:$F$1100,IES!$L$1,'DATA 07-10-20'!$G$2:$G$1100,IES!L$2)</f>
        <v>0</v>
      </c>
      <c r="M253" s="23">
        <f>SUMIFS(ESPORTIUS!$L$2:$L$25,ESPORTIUS!$D$2:$D$25,IES!D253,ESPORTIUS!$J$2:$J$25,IES!$M$2)</f>
        <v>0</v>
      </c>
      <c r="N253" s="23">
        <f>SUMIFS(ESPORTIUS!$L$2:$L$25,ESPORTIUS!$D$2:$D$25,IES!D253,ESPORTIUS!$J$2:$J$25,IES!$N$2)</f>
        <v>0</v>
      </c>
      <c r="O253" s="20">
        <f t="shared" si="6"/>
        <v>23</v>
      </c>
      <c r="P253" s="27" t="str">
        <f t="shared" si="7"/>
        <v>B</v>
      </c>
    </row>
    <row r="254" spans="1:16" x14ac:dyDescent="0.3">
      <c r="A254" s="14">
        <v>2020</v>
      </c>
      <c r="B254" s="14" t="s">
        <v>814</v>
      </c>
      <c r="C254" t="s">
        <v>434</v>
      </c>
      <c r="D254" s="14">
        <v>46004221</v>
      </c>
      <c r="E254" t="s">
        <v>436</v>
      </c>
      <c r="F254" s="23">
        <f>SUMIFS('DATA 07-10-20'!$H$2:$H$1100,'DATA 07-10-20'!$D$2:$D$1100,IES!$D254,'DATA 07-10-20'!$F$2:$F$1100,IES!$F$1,'DATA 07-10-20'!$G$2:$G$1100,IES!F$2)</f>
        <v>20</v>
      </c>
      <c r="G254" s="23">
        <f>SUMIFS('DATA 07-10-20'!$H$2:$H$1100,'DATA 07-10-20'!$D$2:$D$1100,IES!$D254,'DATA 07-10-20'!$F$2:$F$1100,IES!$G$1,'DATA 07-10-20'!$G$2:$G$1100,IES!G$2)</f>
        <v>7</v>
      </c>
      <c r="H254" s="23">
        <f>SUMIFS('DATA 07-10-20'!$H$2:$H$1100,'DATA 07-10-20'!$D$2:$D$1100,IES!$D254,'DATA 07-10-20'!$F$2:$F$1100,IES!$G$1,'DATA 07-10-20'!$G$2:$G$1100,IES!H$2)</f>
        <v>2</v>
      </c>
      <c r="I254" s="23">
        <f>SUMIFS('DATA 07-10-20'!$H$2:$H$1100,'DATA 07-10-20'!$D$2:$D$1100,IES!$D254,'DATA 07-10-20'!$F$2:$F$1100,IES!$G$1,'DATA 07-10-20'!$G$2:$G$1100,IES!I$2)</f>
        <v>0</v>
      </c>
      <c r="J254" s="23">
        <f>SUMIFS('DATA 07-10-20'!$H$2:$H$1100,'DATA 07-10-20'!$D$2:$D$1100,IES!$D254,'DATA 07-10-20'!$F$2:$F$1100,IES!$J$1,'DATA 07-10-20'!$G$2:$G$1100,IES!J$2)</f>
        <v>10</v>
      </c>
      <c r="K254" s="23">
        <f>SUMIFS('DATA 07-10-20'!$H$2:$H$1100,'DATA 07-10-20'!$D$2:$D$1100,IES!$D254,'DATA 07-10-20'!$F$2:$F$1100,IES!$J$1,'DATA 07-10-20'!$G$2:$G$1100,IES!K$2)</f>
        <v>0</v>
      </c>
      <c r="L254" s="23">
        <f>SUMIFS('DATA 07-10-20'!$H$2:$H$1100,'DATA 07-10-20'!$D$2:$D$1100,IES!$D254,'DATA 07-10-20'!$F$2:$F$1100,IES!$L$1,'DATA 07-10-20'!$G$2:$G$1100,IES!L$2)</f>
        <v>0</v>
      </c>
      <c r="M254" s="23">
        <f>SUMIFS(ESPORTIUS!$L$2:$L$25,ESPORTIUS!$D$2:$D$25,IES!D254,ESPORTIUS!$J$2:$J$25,IES!$M$2)</f>
        <v>3</v>
      </c>
      <c r="N254" s="23">
        <f>SUMIFS(ESPORTIUS!$L$2:$L$25,ESPORTIUS!$D$2:$D$25,IES!D254,ESPORTIUS!$J$2:$J$25,IES!$N$2)</f>
        <v>0</v>
      </c>
      <c r="O254" s="20">
        <f t="shared" si="6"/>
        <v>42</v>
      </c>
      <c r="P254" s="27" t="str">
        <f t="shared" si="7"/>
        <v>A</v>
      </c>
    </row>
    <row r="255" spans="1:16" x14ac:dyDescent="0.3">
      <c r="A255" s="14">
        <v>2020</v>
      </c>
      <c r="B255" s="14" t="s">
        <v>814</v>
      </c>
      <c r="C255" t="s">
        <v>434</v>
      </c>
      <c r="D255" s="14">
        <v>46015587</v>
      </c>
      <c r="E255" t="s">
        <v>121</v>
      </c>
      <c r="F255" s="23">
        <f>SUMIFS('DATA 07-10-20'!$H$2:$H$1100,'DATA 07-10-20'!$D$2:$D$1100,IES!$D255,'DATA 07-10-20'!$F$2:$F$1100,IES!$F$1,'DATA 07-10-20'!$G$2:$G$1100,IES!F$2)</f>
        <v>20</v>
      </c>
      <c r="G255" s="23">
        <f>SUMIFS('DATA 07-10-20'!$H$2:$H$1100,'DATA 07-10-20'!$D$2:$D$1100,IES!$D255,'DATA 07-10-20'!$F$2:$F$1100,IES!$G$1,'DATA 07-10-20'!$G$2:$G$1100,IES!G$2)</f>
        <v>4</v>
      </c>
      <c r="H255" s="23">
        <f>SUMIFS('DATA 07-10-20'!$H$2:$H$1100,'DATA 07-10-20'!$D$2:$D$1100,IES!$D255,'DATA 07-10-20'!$F$2:$F$1100,IES!$G$1,'DATA 07-10-20'!$G$2:$G$1100,IES!H$2)</f>
        <v>0</v>
      </c>
      <c r="I255" s="23">
        <f>SUMIFS('DATA 07-10-20'!$H$2:$H$1100,'DATA 07-10-20'!$D$2:$D$1100,IES!$D255,'DATA 07-10-20'!$F$2:$F$1100,IES!$G$1,'DATA 07-10-20'!$G$2:$G$1100,IES!I$2)</f>
        <v>0</v>
      </c>
      <c r="J255" s="23">
        <f>SUMIFS('DATA 07-10-20'!$H$2:$H$1100,'DATA 07-10-20'!$D$2:$D$1100,IES!$D255,'DATA 07-10-20'!$F$2:$F$1100,IES!$J$1,'DATA 07-10-20'!$G$2:$G$1100,IES!J$2)</f>
        <v>50</v>
      </c>
      <c r="K255" s="23">
        <f>SUMIFS('DATA 07-10-20'!$H$2:$H$1100,'DATA 07-10-20'!$D$2:$D$1100,IES!$D255,'DATA 07-10-20'!$F$2:$F$1100,IES!$J$1,'DATA 07-10-20'!$G$2:$G$1100,IES!K$2)</f>
        <v>0</v>
      </c>
      <c r="L255" s="23">
        <f>SUMIFS('DATA 07-10-20'!$H$2:$H$1100,'DATA 07-10-20'!$D$2:$D$1100,IES!$D255,'DATA 07-10-20'!$F$2:$F$1100,IES!$L$1,'DATA 07-10-20'!$G$2:$G$1100,IES!L$2)</f>
        <v>0</v>
      </c>
      <c r="M255" s="23">
        <f>SUMIFS(ESPORTIUS!$L$2:$L$25,ESPORTIUS!$D$2:$D$25,IES!D255,ESPORTIUS!$J$2:$J$25,IES!$M$2)</f>
        <v>0</v>
      </c>
      <c r="N255" s="23">
        <f>SUMIFS(ESPORTIUS!$L$2:$L$25,ESPORTIUS!$D$2:$D$25,IES!D255,ESPORTIUS!$J$2:$J$25,IES!$N$2)</f>
        <v>0</v>
      </c>
      <c r="O255" s="20">
        <f t="shared" si="6"/>
        <v>74</v>
      </c>
      <c r="P255" s="27" t="str">
        <f t="shared" si="7"/>
        <v>A</v>
      </c>
    </row>
    <row r="256" spans="1:16" x14ac:dyDescent="0.3">
      <c r="A256" s="14">
        <v>2020</v>
      </c>
      <c r="B256" s="14" t="s">
        <v>814</v>
      </c>
      <c r="C256" t="s">
        <v>434</v>
      </c>
      <c r="D256" s="14">
        <v>46022181</v>
      </c>
      <c r="E256" t="s">
        <v>438</v>
      </c>
      <c r="F256" s="23">
        <f>SUMIFS('DATA 07-10-20'!$H$2:$H$1100,'DATA 07-10-20'!$D$2:$D$1100,IES!$D256,'DATA 07-10-20'!$F$2:$F$1100,IES!$F$1,'DATA 07-10-20'!$G$2:$G$1100,IES!F$2)</f>
        <v>15</v>
      </c>
      <c r="G256" s="23">
        <f>SUMIFS('DATA 07-10-20'!$H$2:$H$1100,'DATA 07-10-20'!$D$2:$D$1100,IES!$D256,'DATA 07-10-20'!$F$2:$F$1100,IES!$G$1,'DATA 07-10-20'!$G$2:$G$1100,IES!G$2)</f>
        <v>4</v>
      </c>
      <c r="H256" s="23">
        <f>SUMIFS('DATA 07-10-20'!$H$2:$H$1100,'DATA 07-10-20'!$D$2:$D$1100,IES!$D256,'DATA 07-10-20'!$F$2:$F$1100,IES!$G$1,'DATA 07-10-20'!$G$2:$G$1100,IES!H$2)</f>
        <v>0</v>
      </c>
      <c r="I256" s="23">
        <f>SUMIFS('DATA 07-10-20'!$H$2:$H$1100,'DATA 07-10-20'!$D$2:$D$1100,IES!$D256,'DATA 07-10-20'!$F$2:$F$1100,IES!$G$1,'DATA 07-10-20'!$G$2:$G$1100,IES!I$2)</f>
        <v>0</v>
      </c>
      <c r="J256" s="23">
        <f>SUMIFS('DATA 07-10-20'!$H$2:$H$1100,'DATA 07-10-20'!$D$2:$D$1100,IES!$D256,'DATA 07-10-20'!$F$2:$F$1100,IES!$J$1,'DATA 07-10-20'!$G$2:$G$1100,IES!J$2)</f>
        <v>21</v>
      </c>
      <c r="K256" s="23">
        <f>SUMIFS('DATA 07-10-20'!$H$2:$H$1100,'DATA 07-10-20'!$D$2:$D$1100,IES!$D256,'DATA 07-10-20'!$F$2:$F$1100,IES!$J$1,'DATA 07-10-20'!$G$2:$G$1100,IES!K$2)</f>
        <v>0</v>
      </c>
      <c r="L256" s="23">
        <f>SUMIFS('DATA 07-10-20'!$H$2:$H$1100,'DATA 07-10-20'!$D$2:$D$1100,IES!$D256,'DATA 07-10-20'!$F$2:$F$1100,IES!$L$1,'DATA 07-10-20'!$G$2:$G$1100,IES!L$2)</f>
        <v>1</v>
      </c>
      <c r="M256" s="23">
        <f>SUMIFS(ESPORTIUS!$L$2:$L$25,ESPORTIUS!$D$2:$D$25,IES!D256,ESPORTIUS!$J$2:$J$25,IES!$M$2)</f>
        <v>0</v>
      </c>
      <c r="N256" s="23">
        <f>SUMIFS(ESPORTIUS!$L$2:$L$25,ESPORTIUS!$D$2:$D$25,IES!D256,ESPORTIUS!$J$2:$J$25,IES!$N$2)</f>
        <v>0</v>
      </c>
      <c r="O256" s="20">
        <f t="shared" si="6"/>
        <v>41</v>
      </c>
      <c r="P256" s="27" t="str">
        <f t="shared" si="7"/>
        <v>A</v>
      </c>
    </row>
    <row r="257" spans="1:16" s="29" customFormat="1" x14ac:dyDescent="0.3">
      <c r="A257" s="14">
        <v>2020</v>
      </c>
      <c r="B257" s="14" t="s">
        <v>814</v>
      </c>
      <c r="C257" t="s">
        <v>439</v>
      </c>
      <c r="D257" s="14">
        <v>46022142</v>
      </c>
      <c r="E257" t="s">
        <v>440</v>
      </c>
      <c r="F257" s="23">
        <f>SUMIFS('DATA 07-10-20'!$H$2:$H$1100,'DATA 07-10-20'!$D$2:$D$1100,IES!$D257,'DATA 07-10-20'!$F$2:$F$1100,IES!$F$1,'DATA 07-10-20'!$G$2:$G$1100,IES!F$2)</f>
        <v>9</v>
      </c>
      <c r="G257" s="23">
        <f>SUMIFS('DATA 07-10-20'!$H$2:$H$1100,'DATA 07-10-20'!$D$2:$D$1100,IES!$D257,'DATA 07-10-20'!$F$2:$F$1100,IES!$G$1,'DATA 07-10-20'!$G$2:$G$1100,IES!G$2)</f>
        <v>4</v>
      </c>
      <c r="H257" s="23">
        <f>SUMIFS('DATA 07-10-20'!$H$2:$H$1100,'DATA 07-10-20'!$D$2:$D$1100,IES!$D257,'DATA 07-10-20'!$F$2:$F$1100,IES!$G$1,'DATA 07-10-20'!$G$2:$G$1100,IES!H$2)</f>
        <v>0</v>
      </c>
      <c r="I257" s="23">
        <f>SUMIFS('DATA 07-10-20'!$H$2:$H$1100,'DATA 07-10-20'!$D$2:$D$1100,IES!$D257,'DATA 07-10-20'!$F$2:$F$1100,IES!$G$1,'DATA 07-10-20'!$G$2:$G$1100,IES!I$2)</f>
        <v>0</v>
      </c>
      <c r="J257" s="23">
        <f>SUMIFS('DATA 07-10-20'!$H$2:$H$1100,'DATA 07-10-20'!$D$2:$D$1100,IES!$D257,'DATA 07-10-20'!$F$2:$F$1100,IES!$J$1,'DATA 07-10-20'!$G$2:$G$1100,IES!J$2)</f>
        <v>2</v>
      </c>
      <c r="K257" s="23">
        <f>SUMIFS('DATA 07-10-20'!$H$2:$H$1100,'DATA 07-10-20'!$D$2:$D$1100,IES!$D257,'DATA 07-10-20'!$F$2:$F$1100,IES!$J$1,'DATA 07-10-20'!$G$2:$G$1100,IES!K$2)</f>
        <v>0</v>
      </c>
      <c r="L257" s="23">
        <f>SUMIFS('DATA 07-10-20'!$H$2:$H$1100,'DATA 07-10-20'!$D$2:$D$1100,IES!$D257,'DATA 07-10-20'!$F$2:$F$1100,IES!$L$1,'DATA 07-10-20'!$G$2:$G$1100,IES!L$2)</f>
        <v>0</v>
      </c>
      <c r="M257" s="23">
        <f>SUMIFS(ESPORTIUS!$L$2:$L$25,ESPORTIUS!$D$2:$D$25,IES!D257,ESPORTIUS!$J$2:$J$25,IES!$M$2)</f>
        <v>2</v>
      </c>
      <c r="N257" s="23">
        <f>SUMIFS(ESPORTIUS!$L$2:$L$25,ESPORTIUS!$D$2:$D$25,IES!D257,ESPORTIUS!$J$2:$J$25,IES!$N$2)</f>
        <v>0</v>
      </c>
      <c r="O257" s="20">
        <f t="shared" si="6"/>
        <v>17</v>
      </c>
      <c r="P257" s="27" t="str">
        <f t="shared" si="7"/>
        <v>B</v>
      </c>
    </row>
    <row r="258" spans="1:16" x14ac:dyDescent="0.3">
      <c r="A258" s="14">
        <v>2020</v>
      </c>
      <c r="B258" s="14" t="s">
        <v>814</v>
      </c>
      <c r="C258" t="s">
        <v>441</v>
      </c>
      <c r="D258" s="14">
        <v>46022154</v>
      </c>
      <c r="E258" t="s">
        <v>442</v>
      </c>
      <c r="F258" s="23">
        <f>SUMIFS('DATA 07-10-20'!$H$2:$H$1100,'DATA 07-10-20'!$D$2:$D$1100,IES!$D258,'DATA 07-10-20'!$F$2:$F$1100,IES!$F$1,'DATA 07-10-20'!$G$2:$G$1100,IES!F$2)</f>
        <v>4</v>
      </c>
      <c r="G258" s="23">
        <f>SUMIFS('DATA 07-10-20'!$H$2:$H$1100,'DATA 07-10-20'!$D$2:$D$1100,IES!$D258,'DATA 07-10-20'!$F$2:$F$1100,IES!$G$1,'DATA 07-10-20'!$G$2:$G$1100,IES!G$2)</f>
        <v>2</v>
      </c>
      <c r="H258" s="23">
        <f>SUMIFS('DATA 07-10-20'!$H$2:$H$1100,'DATA 07-10-20'!$D$2:$D$1100,IES!$D258,'DATA 07-10-20'!$F$2:$F$1100,IES!$G$1,'DATA 07-10-20'!$G$2:$G$1100,IES!H$2)</f>
        <v>0</v>
      </c>
      <c r="I258" s="23">
        <f>SUMIFS('DATA 07-10-20'!$H$2:$H$1100,'DATA 07-10-20'!$D$2:$D$1100,IES!$D258,'DATA 07-10-20'!$F$2:$F$1100,IES!$G$1,'DATA 07-10-20'!$G$2:$G$1100,IES!I$2)</f>
        <v>0</v>
      </c>
      <c r="J258" s="23">
        <f>SUMIFS('DATA 07-10-20'!$H$2:$H$1100,'DATA 07-10-20'!$D$2:$D$1100,IES!$D258,'DATA 07-10-20'!$F$2:$F$1100,IES!$J$1,'DATA 07-10-20'!$G$2:$G$1100,IES!J$2)</f>
        <v>0</v>
      </c>
      <c r="K258" s="23">
        <f>SUMIFS('DATA 07-10-20'!$H$2:$H$1100,'DATA 07-10-20'!$D$2:$D$1100,IES!$D258,'DATA 07-10-20'!$F$2:$F$1100,IES!$J$1,'DATA 07-10-20'!$G$2:$G$1100,IES!K$2)</f>
        <v>0</v>
      </c>
      <c r="L258" s="23">
        <f>SUMIFS('DATA 07-10-20'!$H$2:$H$1100,'DATA 07-10-20'!$D$2:$D$1100,IES!$D258,'DATA 07-10-20'!$F$2:$F$1100,IES!$L$1,'DATA 07-10-20'!$G$2:$G$1100,IES!L$2)</f>
        <v>0</v>
      </c>
      <c r="M258" s="23">
        <f>SUMIFS(ESPORTIUS!$L$2:$L$25,ESPORTIUS!$D$2:$D$25,IES!D258,ESPORTIUS!$J$2:$J$25,IES!$M$2)</f>
        <v>0</v>
      </c>
      <c r="N258" s="23">
        <f>SUMIFS(ESPORTIUS!$L$2:$L$25,ESPORTIUS!$D$2:$D$25,IES!D258,ESPORTIUS!$J$2:$J$25,IES!$N$2)</f>
        <v>0</v>
      </c>
      <c r="O258" s="20">
        <f t="shared" si="6"/>
        <v>6</v>
      </c>
      <c r="P258" s="27" t="str">
        <f t="shared" si="7"/>
        <v>C</v>
      </c>
    </row>
    <row r="259" spans="1:16" x14ac:dyDescent="0.3">
      <c r="A259" s="14">
        <v>2020</v>
      </c>
      <c r="B259" s="14" t="s">
        <v>814</v>
      </c>
      <c r="C259" t="s">
        <v>443</v>
      </c>
      <c r="D259" s="14">
        <v>46004841</v>
      </c>
      <c r="E259" t="s">
        <v>444</v>
      </c>
      <c r="F259" s="23">
        <f>SUMIFS('DATA 07-10-20'!$H$2:$H$1100,'DATA 07-10-20'!$D$2:$D$1100,IES!$D259,'DATA 07-10-20'!$F$2:$F$1100,IES!$F$1,'DATA 07-10-20'!$G$2:$G$1100,IES!F$2)</f>
        <v>22</v>
      </c>
      <c r="G259" s="23">
        <f>SUMIFS('DATA 07-10-20'!$H$2:$H$1100,'DATA 07-10-20'!$D$2:$D$1100,IES!$D259,'DATA 07-10-20'!$F$2:$F$1100,IES!$G$1,'DATA 07-10-20'!$G$2:$G$1100,IES!G$2)</f>
        <v>6</v>
      </c>
      <c r="H259" s="23">
        <f>SUMIFS('DATA 07-10-20'!$H$2:$H$1100,'DATA 07-10-20'!$D$2:$D$1100,IES!$D259,'DATA 07-10-20'!$F$2:$F$1100,IES!$G$1,'DATA 07-10-20'!$G$2:$G$1100,IES!H$2)</f>
        <v>0</v>
      </c>
      <c r="I259" s="23">
        <f>SUMIFS('DATA 07-10-20'!$H$2:$H$1100,'DATA 07-10-20'!$D$2:$D$1100,IES!$D259,'DATA 07-10-20'!$F$2:$F$1100,IES!$G$1,'DATA 07-10-20'!$G$2:$G$1100,IES!I$2)</f>
        <v>0</v>
      </c>
      <c r="J259" s="23">
        <f>SUMIFS('DATA 07-10-20'!$H$2:$H$1100,'DATA 07-10-20'!$D$2:$D$1100,IES!$D259,'DATA 07-10-20'!$F$2:$F$1100,IES!$J$1,'DATA 07-10-20'!$G$2:$G$1100,IES!J$2)</f>
        <v>2</v>
      </c>
      <c r="K259" s="23">
        <f>SUMIFS('DATA 07-10-20'!$H$2:$H$1100,'DATA 07-10-20'!$D$2:$D$1100,IES!$D259,'DATA 07-10-20'!$F$2:$F$1100,IES!$J$1,'DATA 07-10-20'!$G$2:$G$1100,IES!K$2)</f>
        <v>0</v>
      </c>
      <c r="L259" s="23">
        <f>SUMIFS('DATA 07-10-20'!$H$2:$H$1100,'DATA 07-10-20'!$D$2:$D$1100,IES!$D259,'DATA 07-10-20'!$F$2:$F$1100,IES!$L$1,'DATA 07-10-20'!$G$2:$G$1100,IES!L$2)</f>
        <v>0</v>
      </c>
      <c r="M259" s="23">
        <f>SUMIFS(ESPORTIUS!$L$2:$L$25,ESPORTIUS!$D$2:$D$25,IES!D259,ESPORTIUS!$J$2:$J$25,IES!$M$2)</f>
        <v>0</v>
      </c>
      <c r="N259" s="23">
        <f>SUMIFS(ESPORTIUS!$L$2:$L$25,ESPORTIUS!$D$2:$D$25,IES!D259,ESPORTIUS!$J$2:$J$25,IES!$N$2)</f>
        <v>0</v>
      </c>
      <c r="O259" s="20">
        <f t="shared" si="6"/>
        <v>30</v>
      </c>
      <c r="P259" s="27" t="str">
        <f t="shared" si="7"/>
        <v>A</v>
      </c>
    </row>
    <row r="260" spans="1:16" x14ac:dyDescent="0.3">
      <c r="A260" s="14">
        <v>2020</v>
      </c>
      <c r="B260" s="14" t="s">
        <v>814</v>
      </c>
      <c r="C260" t="s">
        <v>443</v>
      </c>
      <c r="D260" s="14">
        <v>46018621</v>
      </c>
      <c r="E260" t="s">
        <v>445</v>
      </c>
      <c r="F260" s="23">
        <f>SUMIFS('DATA 07-10-20'!$H$2:$H$1100,'DATA 07-10-20'!$D$2:$D$1100,IES!$D260,'DATA 07-10-20'!$F$2:$F$1100,IES!$F$1,'DATA 07-10-20'!$G$2:$G$1100,IES!F$2)</f>
        <v>14</v>
      </c>
      <c r="G260" s="23">
        <f>SUMIFS('DATA 07-10-20'!$H$2:$H$1100,'DATA 07-10-20'!$D$2:$D$1100,IES!$D260,'DATA 07-10-20'!$F$2:$F$1100,IES!$G$1,'DATA 07-10-20'!$G$2:$G$1100,IES!G$2)</f>
        <v>4</v>
      </c>
      <c r="H260" s="23">
        <f>SUMIFS('DATA 07-10-20'!$H$2:$H$1100,'DATA 07-10-20'!$D$2:$D$1100,IES!$D260,'DATA 07-10-20'!$F$2:$F$1100,IES!$G$1,'DATA 07-10-20'!$G$2:$G$1100,IES!H$2)</f>
        <v>0</v>
      </c>
      <c r="I260" s="23">
        <f>SUMIFS('DATA 07-10-20'!$H$2:$H$1100,'DATA 07-10-20'!$D$2:$D$1100,IES!$D260,'DATA 07-10-20'!$F$2:$F$1100,IES!$G$1,'DATA 07-10-20'!$G$2:$G$1100,IES!I$2)</f>
        <v>0</v>
      </c>
      <c r="J260" s="23">
        <f>SUMIFS('DATA 07-10-20'!$H$2:$H$1100,'DATA 07-10-20'!$D$2:$D$1100,IES!$D260,'DATA 07-10-20'!$F$2:$F$1100,IES!$J$1,'DATA 07-10-20'!$G$2:$G$1100,IES!J$2)</f>
        <v>13</v>
      </c>
      <c r="K260" s="23">
        <f>SUMIFS('DATA 07-10-20'!$H$2:$H$1100,'DATA 07-10-20'!$D$2:$D$1100,IES!$D260,'DATA 07-10-20'!$F$2:$F$1100,IES!$J$1,'DATA 07-10-20'!$G$2:$G$1100,IES!K$2)</f>
        <v>0</v>
      </c>
      <c r="L260" s="23">
        <f>SUMIFS('DATA 07-10-20'!$H$2:$H$1100,'DATA 07-10-20'!$D$2:$D$1100,IES!$D260,'DATA 07-10-20'!$F$2:$F$1100,IES!$L$1,'DATA 07-10-20'!$G$2:$G$1100,IES!L$2)</f>
        <v>0</v>
      </c>
      <c r="M260" s="23">
        <f>SUMIFS(ESPORTIUS!$L$2:$L$25,ESPORTIUS!$D$2:$D$25,IES!D260,ESPORTIUS!$J$2:$J$25,IES!$M$2)</f>
        <v>0</v>
      </c>
      <c r="N260" s="23">
        <f>SUMIFS(ESPORTIUS!$L$2:$L$25,ESPORTIUS!$D$2:$D$25,IES!D260,ESPORTIUS!$J$2:$J$25,IES!$N$2)</f>
        <v>0</v>
      </c>
      <c r="O260" s="20">
        <f t="shared" ref="O260:O323" si="8">F260+G260+H260+J260+K260+L260+M260</f>
        <v>31</v>
      </c>
      <c r="P260" s="27" t="str">
        <f t="shared" ref="P260:P323" si="9">IF(LEFT(E260,1)="S","C",VLOOKUP(O260,$S$2:$T$4,2,1))</f>
        <v>A</v>
      </c>
    </row>
    <row r="261" spans="1:16" x14ac:dyDescent="0.3">
      <c r="A261" s="14">
        <v>2020</v>
      </c>
      <c r="B261" s="14" t="s">
        <v>814</v>
      </c>
      <c r="C261" t="s">
        <v>447</v>
      </c>
      <c r="D261" s="14">
        <v>46022877</v>
      </c>
      <c r="E261" t="s">
        <v>448</v>
      </c>
      <c r="F261" s="23">
        <f>SUMIFS('DATA 07-10-20'!$H$2:$H$1100,'DATA 07-10-20'!$D$2:$D$1100,IES!$D261,'DATA 07-10-20'!$F$2:$F$1100,IES!$F$1,'DATA 07-10-20'!$G$2:$G$1100,IES!F$2)</f>
        <v>8</v>
      </c>
      <c r="G261" s="23">
        <f>SUMIFS('DATA 07-10-20'!$H$2:$H$1100,'DATA 07-10-20'!$D$2:$D$1100,IES!$D261,'DATA 07-10-20'!$F$2:$F$1100,IES!$G$1,'DATA 07-10-20'!$G$2:$G$1100,IES!G$2)</f>
        <v>0</v>
      </c>
      <c r="H261" s="23">
        <f>SUMIFS('DATA 07-10-20'!$H$2:$H$1100,'DATA 07-10-20'!$D$2:$D$1100,IES!$D261,'DATA 07-10-20'!$F$2:$F$1100,IES!$G$1,'DATA 07-10-20'!$G$2:$G$1100,IES!H$2)</f>
        <v>0</v>
      </c>
      <c r="I261" s="23">
        <f>SUMIFS('DATA 07-10-20'!$H$2:$H$1100,'DATA 07-10-20'!$D$2:$D$1100,IES!$D261,'DATA 07-10-20'!$F$2:$F$1100,IES!$G$1,'DATA 07-10-20'!$G$2:$G$1100,IES!I$2)</f>
        <v>0</v>
      </c>
      <c r="J261" s="23">
        <f>SUMIFS('DATA 07-10-20'!$H$2:$H$1100,'DATA 07-10-20'!$D$2:$D$1100,IES!$D261,'DATA 07-10-20'!$F$2:$F$1100,IES!$J$1,'DATA 07-10-20'!$G$2:$G$1100,IES!J$2)</f>
        <v>0</v>
      </c>
      <c r="K261" s="23">
        <f>SUMIFS('DATA 07-10-20'!$H$2:$H$1100,'DATA 07-10-20'!$D$2:$D$1100,IES!$D261,'DATA 07-10-20'!$F$2:$F$1100,IES!$J$1,'DATA 07-10-20'!$G$2:$G$1100,IES!K$2)</f>
        <v>0</v>
      </c>
      <c r="L261" s="23">
        <f>SUMIFS('DATA 07-10-20'!$H$2:$H$1100,'DATA 07-10-20'!$D$2:$D$1100,IES!$D261,'DATA 07-10-20'!$F$2:$F$1100,IES!$L$1,'DATA 07-10-20'!$G$2:$G$1100,IES!L$2)</f>
        <v>0</v>
      </c>
      <c r="M261" s="23">
        <f>SUMIFS(ESPORTIUS!$L$2:$L$25,ESPORTIUS!$D$2:$D$25,IES!D261,ESPORTIUS!$J$2:$J$25,IES!$M$2)</f>
        <v>0</v>
      </c>
      <c r="N261" s="23">
        <f>SUMIFS(ESPORTIUS!$L$2:$L$25,ESPORTIUS!$D$2:$D$25,IES!D261,ESPORTIUS!$J$2:$J$25,IES!$N$2)</f>
        <v>0</v>
      </c>
      <c r="O261" s="20">
        <f t="shared" si="8"/>
        <v>8</v>
      </c>
      <c r="P261" s="27" t="str">
        <f t="shared" si="9"/>
        <v>C</v>
      </c>
    </row>
    <row r="262" spans="1:16" x14ac:dyDescent="0.3">
      <c r="A262" s="14">
        <v>2020</v>
      </c>
      <c r="B262" s="14" t="s">
        <v>814</v>
      </c>
      <c r="C262" t="s">
        <v>449</v>
      </c>
      <c r="D262" s="14">
        <v>46005132</v>
      </c>
      <c r="E262" t="s">
        <v>450</v>
      </c>
      <c r="F262" s="23">
        <f>SUMIFS('DATA 07-10-20'!$H$2:$H$1100,'DATA 07-10-20'!$D$2:$D$1100,IES!$D262,'DATA 07-10-20'!$F$2:$F$1100,IES!$F$1,'DATA 07-10-20'!$G$2:$G$1100,IES!F$2)</f>
        <v>13</v>
      </c>
      <c r="G262" s="23">
        <f>SUMIFS('DATA 07-10-20'!$H$2:$H$1100,'DATA 07-10-20'!$D$2:$D$1100,IES!$D262,'DATA 07-10-20'!$F$2:$F$1100,IES!$G$1,'DATA 07-10-20'!$G$2:$G$1100,IES!G$2)</f>
        <v>4</v>
      </c>
      <c r="H262" s="23">
        <f>SUMIFS('DATA 07-10-20'!$H$2:$H$1100,'DATA 07-10-20'!$D$2:$D$1100,IES!$D262,'DATA 07-10-20'!$F$2:$F$1100,IES!$G$1,'DATA 07-10-20'!$G$2:$G$1100,IES!H$2)</f>
        <v>0</v>
      </c>
      <c r="I262" s="23">
        <f>SUMIFS('DATA 07-10-20'!$H$2:$H$1100,'DATA 07-10-20'!$D$2:$D$1100,IES!$D262,'DATA 07-10-20'!$F$2:$F$1100,IES!$G$1,'DATA 07-10-20'!$G$2:$G$1100,IES!I$2)</f>
        <v>0</v>
      </c>
      <c r="J262" s="23">
        <f>SUMIFS('DATA 07-10-20'!$H$2:$H$1100,'DATA 07-10-20'!$D$2:$D$1100,IES!$D262,'DATA 07-10-20'!$F$2:$F$1100,IES!$J$1,'DATA 07-10-20'!$G$2:$G$1100,IES!J$2)</f>
        <v>8</v>
      </c>
      <c r="K262" s="23">
        <f>SUMIFS('DATA 07-10-20'!$H$2:$H$1100,'DATA 07-10-20'!$D$2:$D$1100,IES!$D262,'DATA 07-10-20'!$F$2:$F$1100,IES!$J$1,'DATA 07-10-20'!$G$2:$G$1100,IES!K$2)</f>
        <v>0</v>
      </c>
      <c r="L262" s="23">
        <f>SUMIFS('DATA 07-10-20'!$H$2:$H$1100,'DATA 07-10-20'!$D$2:$D$1100,IES!$D262,'DATA 07-10-20'!$F$2:$F$1100,IES!$L$1,'DATA 07-10-20'!$G$2:$G$1100,IES!L$2)</f>
        <v>0</v>
      </c>
      <c r="M262" s="23">
        <f>SUMIFS(ESPORTIUS!$L$2:$L$25,ESPORTIUS!$D$2:$D$25,IES!D262,ESPORTIUS!$J$2:$J$25,IES!$M$2)</f>
        <v>0</v>
      </c>
      <c r="N262" s="23">
        <f>SUMIFS(ESPORTIUS!$L$2:$L$25,ESPORTIUS!$D$2:$D$25,IES!D262,ESPORTIUS!$J$2:$J$25,IES!$N$2)</f>
        <v>0</v>
      </c>
      <c r="O262" s="20">
        <f t="shared" si="8"/>
        <v>25</v>
      </c>
      <c r="P262" s="27" t="str">
        <f t="shared" si="9"/>
        <v>A</v>
      </c>
    </row>
    <row r="263" spans="1:16" x14ac:dyDescent="0.3">
      <c r="A263" s="14">
        <v>2020</v>
      </c>
      <c r="B263" s="14" t="s">
        <v>814</v>
      </c>
      <c r="C263" t="s">
        <v>449</v>
      </c>
      <c r="D263" s="14">
        <v>46017535</v>
      </c>
      <c r="E263" t="s">
        <v>451</v>
      </c>
      <c r="F263" s="23">
        <f>SUMIFS('DATA 07-10-20'!$H$2:$H$1100,'DATA 07-10-20'!$D$2:$D$1100,IES!$D263,'DATA 07-10-20'!$F$2:$F$1100,IES!$F$1,'DATA 07-10-20'!$G$2:$G$1100,IES!F$2)</f>
        <v>14</v>
      </c>
      <c r="G263" s="23">
        <f>SUMIFS('DATA 07-10-20'!$H$2:$H$1100,'DATA 07-10-20'!$D$2:$D$1100,IES!$D263,'DATA 07-10-20'!$F$2:$F$1100,IES!$G$1,'DATA 07-10-20'!$G$2:$G$1100,IES!G$2)</f>
        <v>6</v>
      </c>
      <c r="H263" s="23">
        <f>SUMIFS('DATA 07-10-20'!$H$2:$H$1100,'DATA 07-10-20'!$D$2:$D$1100,IES!$D263,'DATA 07-10-20'!$F$2:$F$1100,IES!$G$1,'DATA 07-10-20'!$G$2:$G$1100,IES!H$2)</f>
        <v>0</v>
      </c>
      <c r="I263" s="23">
        <f>SUMIFS('DATA 07-10-20'!$H$2:$H$1100,'DATA 07-10-20'!$D$2:$D$1100,IES!$D263,'DATA 07-10-20'!$F$2:$F$1100,IES!$G$1,'DATA 07-10-20'!$G$2:$G$1100,IES!I$2)</f>
        <v>0</v>
      </c>
      <c r="J263" s="23">
        <f>SUMIFS('DATA 07-10-20'!$H$2:$H$1100,'DATA 07-10-20'!$D$2:$D$1100,IES!$D263,'DATA 07-10-20'!$F$2:$F$1100,IES!$J$1,'DATA 07-10-20'!$G$2:$G$1100,IES!J$2)</f>
        <v>13</v>
      </c>
      <c r="K263" s="23">
        <f>SUMIFS('DATA 07-10-20'!$H$2:$H$1100,'DATA 07-10-20'!$D$2:$D$1100,IES!$D263,'DATA 07-10-20'!$F$2:$F$1100,IES!$J$1,'DATA 07-10-20'!$G$2:$G$1100,IES!K$2)</f>
        <v>0</v>
      </c>
      <c r="L263" s="23">
        <f>SUMIFS('DATA 07-10-20'!$H$2:$H$1100,'DATA 07-10-20'!$D$2:$D$1100,IES!$D263,'DATA 07-10-20'!$F$2:$F$1100,IES!$L$1,'DATA 07-10-20'!$G$2:$G$1100,IES!L$2)</f>
        <v>0</v>
      </c>
      <c r="M263" s="23">
        <f>SUMIFS(ESPORTIUS!$L$2:$L$25,ESPORTIUS!$D$2:$D$25,IES!D263,ESPORTIUS!$J$2:$J$25,IES!$M$2)</f>
        <v>0</v>
      </c>
      <c r="N263" s="23">
        <f>SUMIFS(ESPORTIUS!$L$2:$L$25,ESPORTIUS!$D$2:$D$25,IES!D263,ESPORTIUS!$J$2:$J$25,IES!$N$2)</f>
        <v>0</v>
      </c>
      <c r="O263" s="20">
        <f t="shared" si="8"/>
        <v>33</v>
      </c>
      <c r="P263" s="27" t="str">
        <f t="shared" si="9"/>
        <v>A</v>
      </c>
    </row>
    <row r="264" spans="1:16" x14ac:dyDescent="0.3">
      <c r="A264" s="14">
        <v>2020</v>
      </c>
      <c r="B264" s="14" t="s">
        <v>814</v>
      </c>
      <c r="C264" t="s">
        <v>449</v>
      </c>
      <c r="D264" s="14">
        <v>46022580</v>
      </c>
      <c r="E264" t="s">
        <v>435</v>
      </c>
      <c r="F264" s="23">
        <f>SUMIFS('DATA 07-10-20'!$H$2:$H$1100,'DATA 07-10-20'!$D$2:$D$1100,IES!$D264,'DATA 07-10-20'!$F$2:$F$1100,IES!$F$1,'DATA 07-10-20'!$G$2:$G$1100,IES!F$2)</f>
        <v>12</v>
      </c>
      <c r="G264" s="23">
        <f>SUMIFS('DATA 07-10-20'!$H$2:$H$1100,'DATA 07-10-20'!$D$2:$D$1100,IES!$D264,'DATA 07-10-20'!$F$2:$F$1100,IES!$G$1,'DATA 07-10-20'!$G$2:$G$1100,IES!G$2)</f>
        <v>6</v>
      </c>
      <c r="H264" s="23">
        <f>SUMIFS('DATA 07-10-20'!$H$2:$H$1100,'DATA 07-10-20'!$D$2:$D$1100,IES!$D264,'DATA 07-10-20'!$F$2:$F$1100,IES!$G$1,'DATA 07-10-20'!$G$2:$G$1100,IES!H$2)</f>
        <v>0</v>
      </c>
      <c r="I264" s="23">
        <f>SUMIFS('DATA 07-10-20'!$H$2:$H$1100,'DATA 07-10-20'!$D$2:$D$1100,IES!$D264,'DATA 07-10-20'!$F$2:$F$1100,IES!$G$1,'DATA 07-10-20'!$G$2:$G$1100,IES!I$2)</f>
        <v>0</v>
      </c>
      <c r="J264" s="23">
        <f>SUMIFS('DATA 07-10-20'!$H$2:$H$1100,'DATA 07-10-20'!$D$2:$D$1100,IES!$D264,'DATA 07-10-20'!$F$2:$F$1100,IES!$J$1,'DATA 07-10-20'!$G$2:$G$1100,IES!J$2)</f>
        <v>2</v>
      </c>
      <c r="K264" s="23">
        <f>SUMIFS('DATA 07-10-20'!$H$2:$H$1100,'DATA 07-10-20'!$D$2:$D$1100,IES!$D264,'DATA 07-10-20'!$F$2:$F$1100,IES!$J$1,'DATA 07-10-20'!$G$2:$G$1100,IES!K$2)</f>
        <v>0</v>
      </c>
      <c r="L264" s="23">
        <f>SUMIFS('DATA 07-10-20'!$H$2:$H$1100,'DATA 07-10-20'!$D$2:$D$1100,IES!$D264,'DATA 07-10-20'!$F$2:$F$1100,IES!$L$1,'DATA 07-10-20'!$G$2:$G$1100,IES!L$2)</f>
        <v>0</v>
      </c>
      <c r="M264" s="23">
        <f>SUMIFS(ESPORTIUS!$L$2:$L$25,ESPORTIUS!$D$2:$D$25,IES!D264,ESPORTIUS!$J$2:$J$25,IES!$M$2)</f>
        <v>0</v>
      </c>
      <c r="N264" s="23">
        <f>SUMIFS(ESPORTIUS!$L$2:$L$25,ESPORTIUS!$D$2:$D$25,IES!D264,ESPORTIUS!$J$2:$J$25,IES!$N$2)</f>
        <v>0</v>
      </c>
      <c r="O264" s="20">
        <f t="shared" si="8"/>
        <v>20</v>
      </c>
      <c r="P264" s="27" t="str">
        <f t="shared" si="9"/>
        <v>B</v>
      </c>
    </row>
    <row r="265" spans="1:16" x14ac:dyDescent="0.3">
      <c r="A265" s="14">
        <v>2020</v>
      </c>
      <c r="B265" s="14" t="s">
        <v>814</v>
      </c>
      <c r="C265" t="s">
        <v>453</v>
      </c>
      <c r="D265" s="14">
        <v>46022233</v>
      </c>
      <c r="E265" t="s">
        <v>454</v>
      </c>
      <c r="F265" s="23">
        <f>SUMIFS('DATA 07-10-20'!$H$2:$H$1100,'DATA 07-10-20'!$D$2:$D$1100,IES!$D265,'DATA 07-10-20'!$F$2:$F$1100,IES!$F$1,'DATA 07-10-20'!$G$2:$G$1100,IES!F$2)</f>
        <v>22</v>
      </c>
      <c r="G265" s="23">
        <f>SUMIFS('DATA 07-10-20'!$H$2:$H$1100,'DATA 07-10-20'!$D$2:$D$1100,IES!$D265,'DATA 07-10-20'!$F$2:$F$1100,IES!$G$1,'DATA 07-10-20'!$G$2:$G$1100,IES!G$2)</f>
        <v>4</v>
      </c>
      <c r="H265" s="23">
        <f>SUMIFS('DATA 07-10-20'!$H$2:$H$1100,'DATA 07-10-20'!$D$2:$D$1100,IES!$D265,'DATA 07-10-20'!$F$2:$F$1100,IES!$G$1,'DATA 07-10-20'!$G$2:$G$1100,IES!H$2)</f>
        <v>0</v>
      </c>
      <c r="I265" s="23">
        <f>SUMIFS('DATA 07-10-20'!$H$2:$H$1100,'DATA 07-10-20'!$D$2:$D$1100,IES!$D265,'DATA 07-10-20'!$F$2:$F$1100,IES!$G$1,'DATA 07-10-20'!$G$2:$G$1100,IES!I$2)</f>
        <v>0</v>
      </c>
      <c r="J265" s="23">
        <f>SUMIFS('DATA 07-10-20'!$H$2:$H$1100,'DATA 07-10-20'!$D$2:$D$1100,IES!$D265,'DATA 07-10-20'!$F$2:$F$1100,IES!$J$1,'DATA 07-10-20'!$G$2:$G$1100,IES!J$2)</f>
        <v>14</v>
      </c>
      <c r="K265" s="23">
        <f>SUMIFS('DATA 07-10-20'!$H$2:$H$1100,'DATA 07-10-20'!$D$2:$D$1100,IES!$D265,'DATA 07-10-20'!$F$2:$F$1100,IES!$J$1,'DATA 07-10-20'!$G$2:$G$1100,IES!K$2)</f>
        <v>0</v>
      </c>
      <c r="L265" s="23">
        <f>SUMIFS('DATA 07-10-20'!$H$2:$H$1100,'DATA 07-10-20'!$D$2:$D$1100,IES!$D265,'DATA 07-10-20'!$F$2:$F$1100,IES!$L$1,'DATA 07-10-20'!$G$2:$G$1100,IES!L$2)</f>
        <v>0</v>
      </c>
      <c r="M265" s="23">
        <f>SUMIFS(ESPORTIUS!$L$2:$L$25,ESPORTIUS!$D$2:$D$25,IES!D265,ESPORTIUS!$J$2:$J$25,IES!$M$2)</f>
        <v>0</v>
      </c>
      <c r="N265" s="23">
        <f>SUMIFS(ESPORTIUS!$L$2:$L$25,ESPORTIUS!$D$2:$D$25,IES!D265,ESPORTIUS!$J$2:$J$25,IES!$N$2)</f>
        <v>0</v>
      </c>
      <c r="O265" s="20">
        <f t="shared" si="8"/>
        <v>40</v>
      </c>
      <c r="P265" s="27" t="str">
        <f t="shared" si="9"/>
        <v>A</v>
      </c>
    </row>
    <row r="266" spans="1:16" x14ac:dyDescent="0.3">
      <c r="A266" s="14">
        <v>2020</v>
      </c>
      <c r="B266" s="14" t="s">
        <v>814</v>
      </c>
      <c r="C266" t="s">
        <v>455</v>
      </c>
      <c r="D266" s="14">
        <v>46022610</v>
      </c>
      <c r="E266" t="s">
        <v>456</v>
      </c>
      <c r="F266" s="23">
        <f>SUMIFS('DATA 07-10-20'!$H$2:$H$1100,'DATA 07-10-20'!$D$2:$D$1100,IES!$D266,'DATA 07-10-20'!$F$2:$F$1100,IES!$F$1,'DATA 07-10-20'!$G$2:$G$1100,IES!F$2)</f>
        <v>13</v>
      </c>
      <c r="G266" s="23">
        <f>SUMIFS('DATA 07-10-20'!$H$2:$H$1100,'DATA 07-10-20'!$D$2:$D$1100,IES!$D266,'DATA 07-10-20'!$F$2:$F$1100,IES!$G$1,'DATA 07-10-20'!$G$2:$G$1100,IES!G$2)</f>
        <v>4</v>
      </c>
      <c r="H266" s="23">
        <f>SUMIFS('DATA 07-10-20'!$H$2:$H$1100,'DATA 07-10-20'!$D$2:$D$1100,IES!$D266,'DATA 07-10-20'!$F$2:$F$1100,IES!$G$1,'DATA 07-10-20'!$G$2:$G$1100,IES!H$2)</f>
        <v>0</v>
      </c>
      <c r="I266" s="23">
        <f>SUMIFS('DATA 07-10-20'!$H$2:$H$1100,'DATA 07-10-20'!$D$2:$D$1100,IES!$D266,'DATA 07-10-20'!$F$2:$F$1100,IES!$G$1,'DATA 07-10-20'!$G$2:$G$1100,IES!I$2)</f>
        <v>0</v>
      </c>
      <c r="J266" s="23">
        <f>SUMIFS('DATA 07-10-20'!$H$2:$H$1100,'DATA 07-10-20'!$D$2:$D$1100,IES!$D266,'DATA 07-10-20'!$F$2:$F$1100,IES!$J$1,'DATA 07-10-20'!$G$2:$G$1100,IES!J$2)</f>
        <v>0</v>
      </c>
      <c r="K266" s="23">
        <f>SUMIFS('DATA 07-10-20'!$H$2:$H$1100,'DATA 07-10-20'!$D$2:$D$1100,IES!$D266,'DATA 07-10-20'!$F$2:$F$1100,IES!$J$1,'DATA 07-10-20'!$G$2:$G$1100,IES!K$2)</f>
        <v>0</v>
      </c>
      <c r="L266" s="23">
        <f>SUMIFS('DATA 07-10-20'!$H$2:$H$1100,'DATA 07-10-20'!$D$2:$D$1100,IES!$D266,'DATA 07-10-20'!$F$2:$F$1100,IES!$L$1,'DATA 07-10-20'!$G$2:$G$1100,IES!L$2)</f>
        <v>0</v>
      </c>
      <c r="M266" s="23">
        <f>SUMIFS(ESPORTIUS!$L$2:$L$25,ESPORTIUS!$D$2:$D$25,IES!D266,ESPORTIUS!$J$2:$J$25,IES!$M$2)</f>
        <v>0</v>
      </c>
      <c r="N266" s="23">
        <f>SUMIFS(ESPORTIUS!$L$2:$L$25,ESPORTIUS!$D$2:$D$25,IES!D266,ESPORTIUS!$J$2:$J$25,IES!$N$2)</f>
        <v>0</v>
      </c>
      <c r="O266" s="20">
        <f t="shared" si="8"/>
        <v>17</v>
      </c>
      <c r="P266" s="27" t="str">
        <f t="shared" si="9"/>
        <v>B</v>
      </c>
    </row>
    <row r="267" spans="1:16" x14ac:dyDescent="0.3">
      <c r="A267" s="14">
        <v>2020</v>
      </c>
      <c r="B267" s="14" t="s">
        <v>814</v>
      </c>
      <c r="C267" t="s">
        <v>457</v>
      </c>
      <c r="D267" s="14">
        <v>46018989</v>
      </c>
      <c r="E267" t="s">
        <v>458</v>
      </c>
      <c r="F267" s="23">
        <f>SUMIFS('DATA 07-10-20'!$H$2:$H$1100,'DATA 07-10-20'!$D$2:$D$1100,IES!$D267,'DATA 07-10-20'!$F$2:$F$1100,IES!$F$1,'DATA 07-10-20'!$G$2:$G$1100,IES!F$2)</f>
        <v>12</v>
      </c>
      <c r="G267" s="23">
        <f>SUMIFS('DATA 07-10-20'!$H$2:$H$1100,'DATA 07-10-20'!$D$2:$D$1100,IES!$D267,'DATA 07-10-20'!$F$2:$F$1100,IES!$G$1,'DATA 07-10-20'!$G$2:$G$1100,IES!G$2)</f>
        <v>4</v>
      </c>
      <c r="H267" s="23">
        <f>SUMIFS('DATA 07-10-20'!$H$2:$H$1100,'DATA 07-10-20'!$D$2:$D$1100,IES!$D267,'DATA 07-10-20'!$F$2:$F$1100,IES!$G$1,'DATA 07-10-20'!$G$2:$G$1100,IES!H$2)</f>
        <v>0</v>
      </c>
      <c r="I267" s="23">
        <f>SUMIFS('DATA 07-10-20'!$H$2:$H$1100,'DATA 07-10-20'!$D$2:$D$1100,IES!$D267,'DATA 07-10-20'!$F$2:$F$1100,IES!$G$1,'DATA 07-10-20'!$G$2:$G$1100,IES!I$2)</f>
        <v>0</v>
      </c>
      <c r="J267" s="23">
        <f>SUMIFS('DATA 07-10-20'!$H$2:$H$1100,'DATA 07-10-20'!$D$2:$D$1100,IES!$D267,'DATA 07-10-20'!$F$2:$F$1100,IES!$J$1,'DATA 07-10-20'!$G$2:$G$1100,IES!J$2)</f>
        <v>3</v>
      </c>
      <c r="K267" s="23">
        <f>SUMIFS('DATA 07-10-20'!$H$2:$H$1100,'DATA 07-10-20'!$D$2:$D$1100,IES!$D267,'DATA 07-10-20'!$F$2:$F$1100,IES!$J$1,'DATA 07-10-20'!$G$2:$G$1100,IES!K$2)</f>
        <v>0</v>
      </c>
      <c r="L267" s="23">
        <f>SUMIFS('DATA 07-10-20'!$H$2:$H$1100,'DATA 07-10-20'!$D$2:$D$1100,IES!$D267,'DATA 07-10-20'!$F$2:$F$1100,IES!$L$1,'DATA 07-10-20'!$G$2:$G$1100,IES!L$2)</f>
        <v>0</v>
      </c>
      <c r="M267" s="23">
        <f>SUMIFS(ESPORTIUS!$L$2:$L$25,ESPORTIUS!$D$2:$D$25,IES!D267,ESPORTIUS!$J$2:$J$25,IES!$M$2)</f>
        <v>0</v>
      </c>
      <c r="N267" s="23">
        <f>SUMIFS(ESPORTIUS!$L$2:$L$25,ESPORTIUS!$D$2:$D$25,IES!D267,ESPORTIUS!$J$2:$J$25,IES!$N$2)</f>
        <v>0</v>
      </c>
      <c r="O267" s="20">
        <f t="shared" si="8"/>
        <v>19</v>
      </c>
      <c r="P267" s="27" t="str">
        <f t="shared" si="9"/>
        <v>B</v>
      </c>
    </row>
    <row r="268" spans="1:16" x14ac:dyDescent="0.3">
      <c r="A268" s="14">
        <v>2020</v>
      </c>
      <c r="B268" s="14" t="s">
        <v>814</v>
      </c>
      <c r="C268" t="s">
        <v>459</v>
      </c>
      <c r="D268" s="14">
        <v>46016361</v>
      </c>
      <c r="E268" t="s">
        <v>460</v>
      </c>
      <c r="F268" s="23">
        <f>SUMIFS('DATA 07-10-20'!$H$2:$H$1100,'DATA 07-10-20'!$D$2:$D$1100,IES!$D268,'DATA 07-10-20'!$F$2:$F$1100,IES!$F$1,'DATA 07-10-20'!$G$2:$G$1100,IES!F$2)</f>
        <v>17</v>
      </c>
      <c r="G268" s="23">
        <f>SUMIFS('DATA 07-10-20'!$H$2:$H$1100,'DATA 07-10-20'!$D$2:$D$1100,IES!$D268,'DATA 07-10-20'!$F$2:$F$1100,IES!$G$1,'DATA 07-10-20'!$G$2:$G$1100,IES!G$2)</f>
        <v>4</v>
      </c>
      <c r="H268" s="23">
        <f>SUMIFS('DATA 07-10-20'!$H$2:$H$1100,'DATA 07-10-20'!$D$2:$D$1100,IES!$D268,'DATA 07-10-20'!$F$2:$F$1100,IES!$G$1,'DATA 07-10-20'!$G$2:$G$1100,IES!H$2)</f>
        <v>0</v>
      </c>
      <c r="I268" s="23">
        <f>SUMIFS('DATA 07-10-20'!$H$2:$H$1100,'DATA 07-10-20'!$D$2:$D$1100,IES!$D268,'DATA 07-10-20'!$F$2:$F$1100,IES!$G$1,'DATA 07-10-20'!$G$2:$G$1100,IES!I$2)</f>
        <v>0</v>
      </c>
      <c r="J268" s="23">
        <f>SUMIFS('DATA 07-10-20'!$H$2:$H$1100,'DATA 07-10-20'!$D$2:$D$1100,IES!$D268,'DATA 07-10-20'!$F$2:$F$1100,IES!$J$1,'DATA 07-10-20'!$G$2:$G$1100,IES!J$2)</f>
        <v>2</v>
      </c>
      <c r="K268" s="23">
        <f>SUMIFS('DATA 07-10-20'!$H$2:$H$1100,'DATA 07-10-20'!$D$2:$D$1100,IES!$D268,'DATA 07-10-20'!$F$2:$F$1100,IES!$J$1,'DATA 07-10-20'!$G$2:$G$1100,IES!K$2)</f>
        <v>0</v>
      </c>
      <c r="L268" s="23">
        <f>SUMIFS('DATA 07-10-20'!$H$2:$H$1100,'DATA 07-10-20'!$D$2:$D$1100,IES!$D268,'DATA 07-10-20'!$F$2:$F$1100,IES!$L$1,'DATA 07-10-20'!$G$2:$G$1100,IES!L$2)</f>
        <v>0</v>
      </c>
      <c r="M268" s="23">
        <f>SUMIFS(ESPORTIUS!$L$2:$L$25,ESPORTIUS!$D$2:$D$25,IES!D268,ESPORTIUS!$J$2:$J$25,IES!$M$2)</f>
        <v>0</v>
      </c>
      <c r="N268" s="23">
        <f>SUMIFS(ESPORTIUS!$L$2:$L$25,ESPORTIUS!$D$2:$D$25,IES!D268,ESPORTIUS!$J$2:$J$25,IES!$N$2)</f>
        <v>0</v>
      </c>
      <c r="O268" s="20">
        <f t="shared" si="8"/>
        <v>23</v>
      </c>
      <c r="P268" s="27" t="str">
        <f t="shared" si="9"/>
        <v>B</v>
      </c>
    </row>
    <row r="269" spans="1:16" x14ac:dyDescent="0.3">
      <c r="A269" s="14">
        <v>2020</v>
      </c>
      <c r="B269" s="14" t="s">
        <v>814</v>
      </c>
      <c r="C269" t="s">
        <v>459</v>
      </c>
      <c r="D269" s="14">
        <v>46019660</v>
      </c>
      <c r="E269" t="s">
        <v>461</v>
      </c>
      <c r="F269" s="23">
        <f>SUMIFS('DATA 07-10-20'!$H$2:$H$1100,'DATA 07-10-20'!$D$2:$D$1100,IES!$D269,'DATA 07-10-20'!$F$2:$F$1100,IES!$F$1,'DATA 07-10-20'!$G$2:$G$1100,IES!F$2)</f>
        <v>0</v>
      </c>
      <c r="G269" s="23">
        <f>SUMIFS('DATA 07-10-20'!$H$2:$H$1100,'DATA 07-10-20'!$D$2:$D$1100,IES!$D269,'DATA 07-10-20'!$F$2:$F$1100,IES!$G$1,'DATA 07-10-20'!$G$2:$G$1100,IES!G$2)</f>
        <v>0</v>
      </c>
      <c r="H269" s="23">
        <f>SUMIFS('DATA 07-10-20'!$H$2:$H$1100,'DATA 07-10-20'!$D$2:$D$1100,IES!$D269,'DATA 07-10-20'!$F$2:$F$1100,IES!$G$1,'DATA 07-10-20'!$G$2:$G$1100,IES!H$2)</f>
        <v>0</v>
      </c>
      <c r="I269" s="23">
        <f>SUMIFS('DATA 07-10-20'!$H$2:$H$1100,'DATA 07-10-20'!$D$2:$D$1100,IES!$D269,'DATA 07-10-20'!$F$2:$F$1100,IES!$G$1,'DATA 07-10-20'!$G$2:$G$1100,IES!I$2)</f>
        <v>0</v>
      </c>
      <c r="J269" s="23">
        <f>SUMIFS('DATA 07-10-20'!$H$2:$H$1100,'DATA 07-10-20'!$D$2:$D$1100,IES!$D269,'DATA 07-10-20'!$F$2:$F$1100,IES!$J$1,'DATA 07-10-20'!$G$2:$G$1100,IES!J$2)</f>
        <v>35</v>
      </c>
      <c r="K269" s="23">
        <f>SUMIFS('DATA 07-10-20'!$H$2:$H$1100,'DATA 07-10-20'!$D$2:$D$1100,IES!$D269,'DATA 07-10-20'!$F$2:$F$1100,IES!$J$1,'DATA 07-10-20'!$G$2:$G$1100,IES!K$2)</f>
        <v>0</v>
      </c>
      <c r="L269" s="23">
        <f>SUMIFS('DATA 07-10-20'!$H$2:$H$1100,'DATA 07-10-20'!$D$2:$D$1100,IES!$D269,'DATA 07-10-20'!$F$2:$F$1100,IES!$L$1,'DATA 07-10-20'!$G$2:$G$1100,IES!L$2)</f>
        <v>0</v>
      </c>
      <c r="M269" s="23">
        <f>SUMIFS(ESPORTIUS!$L$2:$L$25,ESPORTIUS!$D$2:$D$25,IES!D269,ESPORTIUS!$J$2:$J$25,IES!$M$2)</f>
        <v>0</v>
      </c>
      <c r="N269" s="23">
        <f>SUMIFS(ESPORTIUS!$L$2:$L$25,ESPORTIUS!$D$2:$D$25,IES!D269,ESPORTIUS!$J$2:$J$25,IES!$N$2)</f>
        <v>0</v>
      </c>
      <c r="O269" s="20">
        <f t="shared" si="8"/>
        <v>35</v>
      </c>
      <c r="P269" s="27" t="str">
        <f t="shared" si="9"/>
        <v>A</v>
      </c>
    </row>
    <row r="270" spans="1:16" x14ac:dyDescent="0.3">
      <c r="A270" s="14">
        <v>2020</v>
      </c>
      <c r="B270" s="14" t="s">
        <v>814</v>
      </c>
      <c r="C270" t="s">
        <v>459</v>
      </c>
      <c r="D270" s="14">
        <v>46022889</v>
      </c>
      <c r="E270" t="s">
        <v>462</v>
      </c>
      <c r="F270" s="23">
        <f>SUMIFS('DATA 07-10-20'!$H$2:$H$1100,'DATA 07-10-20'!$D$2:$D$1100,IES!$D270,'DATA 07-10-20'!$F$2:$F$1100,IES!$F$1,'DATA 07-10-20'!$G$2:$G$1100,IES!F$2)</f>
        <v>14</v>
      </c>
      <c r="G270" s="23">
        <f>SUMIFS('DATA 07-10-20'!$H$2:$H$1100,'DATA 07-10-20'!$D$2:$D$1100,IES!$D270,'DATA 07-10-20'!$F$2:$F$1100,IES!$G$1,'DATA 07-10-20'!$G$2:$G$1100,IES!G$2)</f>
        <v>4</v>
      </c>
      <c r="H270" s="23">
        <f>SUMIFS('DATA 07-10-20'!$H$2:$H$1100,'DATA 07-10-20'!$D$2:$D$1100,IES!$D270,'DATA 07-10-20'!$F$2:$F$1100,IES!$G$1,'DATA 07-10-20'!$G$2:$G$1100,IES!H$2)</f>
        <v>0</v>
      </c>
      <c r="I270" s="23">
        <f>SUMIFS('DATA 07-10-20'!$H$2:$H$1100,'DATA 07-10-20'!$D$2:$D$1100,IES!$D270,'DATA 07-10-20'!$F$2:$F$1100,IES!$G$1,'DATA 07-10-20'!$G$2:$G$1100,IES!I$2)</f>
        <v>0</v>
      </c>
      <c r="J270" s="23">
        <f>SUMIFS('DATA 07-10-20'!$H$2:$H$1100,'DATA 07-10-20'!$D$2:$D$1100,IES!$D270,'DATA 07-10-20'!$F$2:$F$1100,IES!$J$1,'DATA 07-10-20'!$G$2:$G$1100,IES!J$2)</f>
        <v>2</v>
      </c>
      <c r="K270" s="23">
        <f>SUMIFS('DATA 07-10-20'!$H$2:$H$1100,'DATA 07-10-20'!$D$2:$D$1100,IES!$D270,'DATA 07-10-20'!$F$2:$F$1100,IES!$J$1,'DATA 07-10-20'!$G$2:$G$1100,IES!K$2)</f>
        <v>0</v>
      </c>
      <c r="L270" s="23">
        <f>SUMIFS('DATA 07-10-20'!$H$2:$H$1100,'DATA 07-10-20'!$D$2:$D$1100,IES!$D270,'DATA 07-10-20'!$F$2:$F$1100,IES!$L$1,'DATA 07-10-20'!$G$2:$G$1100,IES!L$2)</f>
        <v>0</v>
      </c>
      <c r="M270" s="23">
        <f>SUMIFS(ESPORTIUS!$L$2:$L$25,ESPORTIUS!$D$2:$D$25,IES!D270,ESPORTIUS!$J$2:$J$25,IES!$M$2)</f>
        <v>0</v>
      </c>
      <c r="N270" s="23">
        <f>SUMIFS(ESPORTIUS!$L$2:$L$25,ESPORTIUS!$D$2:$D$25,IES!D270,ESPORTIUS!$J$2:$J$25,IES!$N$2)</f>
        <v>0</v>
      </c>
      <c r="O270" s="20">
        <f t="shared" si="8"/>
        <v>20</v>
      </c>
      <c r="P270" s="27" t="str">
        <f t="shared" si="9"/>
        <v>B</v>
      </c>
    </row>
    <row r="271" spans="1:16" x14ac:dyDescent="0.3">
      <c r="A271" s="14">
        <v>2020</v>
      </c>
      <c r="B271" s="14" t="s">
        <v>814</v>
      </c>
      <c r="C271" t="s">
        <v>459</v>
      </c>
      <c r="D271" s="14">
        <v>46024151</v>
      </c>
      <c r="E271" t="s">
        <v>463</v>
      </c>
      <c r="F271" s="23">
        <f>SUMIFS('DATA 07-10-20'!$H$2:$H$1100,'DATA 07-10-20'!$D$2:$D$1100,IES!$D271,'DATA 07-10-20'!$F$2:$F$1100,IES!$F$1,'DATA 07-10-20'!$G$2:$G$1100,IES!F$2)</f>
        <v>26</v>
      </c>
      <c r="G271" s="23">
        <f>SUMIFS('DATA 07-10-20'!$H$2:$H$1100,'DATA 07-10-20'!$D$2:$D$1100,IES!$D271,'DATA 07-10-20'!$F$2:$F$1100,IES!$G$1,'DATA 07-10-20'!$G$2:$G$1100,IES!G$2)</f>
        <v>6</v>
      </c>
      <c r="H271" s="23">
        <f>SUMIFS('DATA 07-10-20'!$H$2:$H$1100,'DATA 07-10-20'!$D$2:$D$1100,IES!$D271,'DATA 07-10-20'!$F$2:$F$1100,IES!$G$1,'DATA 07-10-20'!$G$2:$G$1100,IES!H$2)</f>
        <v>0</v>
      </c>
      <c r="I271" s="23">
        <f>SUMIFS('DATA 07-10-20'!$H$2:$H$1100,'DATA 07-10-20'!$D$2:$D$1100,IES!$D271,'DATA 07-10-20'!$F$2:$F$1100,IES!$G$1,'DATA 07-10-20'!$G$2:$G$1100,IES!I$2)</f>
        <v>0</v>
      </c>
      <c r="J271" s="23">
        <f>SUMIFS('DATA 07-10-20'!$H$2:$H$1100,'DATA 07-10-20'!$D$2:$D$1100,IES!$D271,'DATA 07-10-20'!$F$2:$F$1100,IES!$J$1,'DATA 07-10-20'!$G$2:$G$1100,IES!J$2)</f>
        <v>16</v>
      </c>
      <c r="K271" s="23">
        <f>SUMIFS('DATA 07-10-20'!$H$2:$H$1100,'DATA 07-10-20'!$D$2:$D$1100,IES!$D271,'DATA 07-10-20'!$F$2:$F$1100,IES!$J$1,'DATA 07-10-20'!$G$2:$G$1100,IES!K$2)</f>
        <v>0</v>
      </c>
      <c r="L271" s="23">
        <f>SUMIFS('DATA 07-10-20'!$H$2:$H$1100,'DATA 07-10-20'!$D$2:$D$1100,IES!$D271,'DATA 07-10-20'!$F$2:$F$1100,IES!$L$1,'DATA 07-10-20'!$G$2:$G$1100,IES!L$2)</f>
        <v>0</v>
      </c>
      <c r="M271" s="23">
        <f>SUMIFS(ESPORTIUS!$L$2:$L$25,ESPORTIUS!$D$2:$D$25,IES!D271,ESPORTIUS!$J$2:$J$25,IES!$M$2)</f>
        <v>0</v>
      </c>
      <c r="N271" s="23">
        <f>SUMIFS(ESPORTIUS!$L$2:$L$25,ESPORTIUS!$D$2:$D$25,IES!D271,ESPORTIUS!$J$2:$J$25,IES!$N$2)</f>
        <v>0</v>
      </c>
      <c r="O271" s="20">
        <f t="shared" si="8"/>
        <v>48</v>
      </c>
      <c r="P271" s="27" t="str">
        <f t="shared" si="9"/>
        <v>A</v>
      </c>
    </row>
    <row r="272" spans="1:16" x14ac:dyDescent="0.3">
      <c r="A272" s="14">
        <v>2020</v>
      </c>
      <c r="B272" s="14" t="s">
        <v>814</v>
      </c>
      <c r="C272" t="s">
        <v>818</v>
      </c>
      <c r="D272" s="14">
        <v>46020431</v>
      </c>
      <c r="E272" t="s">
        <v>464</v>
      </c>
      <c r="F272" s="23">
        <f>SUMIFS('DATA 07-10-20'!$H$2:$H$1100,'DATA 07-10-20'!$D$2:$D$1100,IES!$D272,'DATA 07-10-20'!$F$2:$F$1100,IES!$F$1,'DATA 07-10-20'!$G$2:$G$1100,IES!F$2)</f>
        <v>11</v>
      </c>
      <c r="G272" s="23">
        <f>SUMIFS('DATA 07-10-20'!$H$2:$H$1100,'DATA 07-10-20'!$D$2:$D$1100,IES!$D272,'DATA 07-10-20'!$F$2:$F$1100,IES!$G$1,'DATA 07-10-20'!$G$2:$G$1100,IES!G$2)</f>
        <v>4</v>
      </c>
      <c r="H272" s="23">
        <f>SUMIFS('DATA 07-10-20'!$H$2:$H$1100,'DATA 07-10-20'!$D$2:$D$1100,IES!$D272,'DATA 07-10-20'!$F$2:$F$1100,IES!$G$1,'DATA 07-10-20'!$G$2:$G$1100,IES!H$2)</f>
        <v>0</v>
      </c>
      <c r="I272" s="23">
        <f>SUMIFS('DATA 07-10-20'!$H$2:$H$1100,'DATA 07-10-20'!$D$2:$D$1100,IES!$D272,'DATA 07-10-20'!$F$2:$F$1100,IES!$G$1,'DATA 07-10-20'!$G$2:$G$1100,IES!I$2)</f>
        <v>0</v>
      </c>
      <c r="J272" s="23">
        <f>SUMIFS('DATA 07-10-20'!$H$2:$H$1100,'DATA 07-10-20'!$D$2:$D$1100,IES!$D272,'DATA 07-10-20'!$F$2:$F$1100,IES!$J$1,'DATA 07-10-20'!$G$2:$G$1100,IES!J$2)</f>
        <v>2</v>
      </c>
      <c r="K272" s="23">
        <f>SUMIFS('DATA 07-10-20'!$H$2:$H$1100,'DATA 07-10-20'!$D$2:$D$1100,IES!$D272,'DATA 07-10-20'!$F$2:$F$1100,IES!$J$1,'DATA 07-10-20'!$G$2:$G$1100,IES!K$2)</f>
        <v>0</v>
      </c>
      <c r="L272" s="23">
        <f>SUMIFS('DATA 07-10-20'!$H$2:$H$1100,'DATA 07-10-20'!$D$2:$D$1100,IES!$D272,'DATA 07-10-20'!$F$2:$F$1100,IES!$L$1,'DATA 07-10-20'!$G$2:$G$1100,IES!L$2)</f>
        <v>0</v>
      </c>
      <c r="M272" s="23">
        <f>SUMIFS(ESPORTIUS!$L$2:$L$25,ESPORTIUS!$D$2:$D$25,IES!D272,ESPORTIUS!$J$2:$J$25,IES!$M$2)</f>
        <v>0</v>
      </c>
      <c r="N272" s="23">
        <f>SUMIFS(ESPORTIUS!$L$2:$L$25,ESPORTIUS!$D$2:$D$25,IES!D272,ESPORTIUS!$J$2:$J$25,IES!$N$2)</f>
        <v>0</v>
      </c>
      <c r="O272" s="20">
        <f t="shared" si="8"/>
        <v>17</v>
      </c>
      <c r="P272" s="27" t="str">
        <f t="shared" si="9"/>
        <v>B</v>
      </c>
    </row>
    <row r="273" spans="1:16" x14ac:dyDescent="0.3">
      <c r="A273" s="14">
        <v>2020</v>
      </c>
      <c r="B273" s="14" t="s">
        <v>814</v>
      </c>
      <c r="C273" t="s">
        <v>465</v>
      </c>
      <c r="D273" s="14">
        <v>46018631</v>
      </c>
      <c r="E273" t="s">
        <v>466</v>
      </c>
      <c r="F273" s="23">
        <f>SUMIFS('DATA 07-10-20'!$H$2:$H$1100,'DATA 07-10-20'!$D$2:$D$1100,IES!$D273,'DATA 07-10-20'!$F$2:$F$1100,IES!$F$1,'DATA 07-10-20'!$G$2:$G$1100,IES!F$2)</f>
        <v>20</v>
      </c>
      <c r="G273" s="23">
        <f>SUMIFS('DATA 07-10-20'!$H$2:$H$1100,'DATA 07-10-20'!$D$2:$D$1100,IES!$D273,'DATA 07-10-20'!$F$2:$F$1100,IES!$G$1,'DATA 07-10-20'!$G$2:$G$1100,IES!G$2)</f>
        <v>4</v>
      </c>
      <c r="H273" s="23">
        <f>SUMIFS('DATA 07-10-20'!$H$2:$H$1100,'DATA 07-10-20'!$D$2:$D$1100,IES!$D273,'DATA 07-10-20'!$F$2:$F$1100,IES!$G$1,'DATA 07-10-20'!$G$2:$G$1100,IES!H$2)</f>
        <v>0</v>
      </c>
      <c r="I273" s="23">
        <f>SUMIFS('DATA 07-10-20'!$H$2:$H$1100,'DATA 07-10-20'!$D$2:$D$1100,IES!$D273,'DATA 07-10-20'!$F$2:$F$1100,IES!$G$1,'DATA 07-10-20'!$G$2:$G$1100,IES!I$2)</f>
        <v>0</v>
      </c>
      <c r="J273" s="23">
        <f>SUMIFS('DATA 07-10-20'!$H$2:$H$1100,'DATA 07-10-20'!$D$2:$D$1100,IES!$D273,'DATA 07-10-20'!$F$2:$F$1100,IES!$J$1,'DATA 07-10-20'!$G$2:$G$1100,IES!J$2)</f>
        <v>26</v>
      </c>
      <c r="K273" s="23">
        <f>SUMIFS('DATA 07-10-20'!$H$2:$H$1100,'DATA 07-10-20'!$D$2:$D$1100,IES!$D273,'DATA 07-10-20'!$F$2:$F$1100,IES!$J$1,'DATA 07-10-20'!$G$2:$G$1100,IES!K$2)</f>
        <v>0</v>
      </c>
      <c r="L273" s="23">
        <f>SUMIFS('DATA 07-10-20'!$H$2:$H$1100,'DATA 07-10-20'!$D$2:$D$1100,IES!$D273,'DATA 07-10-20'!$F$2:$F$1100,IES!$L$1,'DATA 07-10-20'!$G$2:$G$1100,IES!L$2)</f>
        <v>0</v>
      </c>
      <c r="M273" s="23">
        <f>SUMIFS(ESPORTIUS!$L$2:$L$25,ESPORTIUS!$D$2:$D$25,IES!D273,ESPORTIUS!$J$2:$J$25,IES!$M$2)</f>
        <v>0</v>
      </c>
      <c r="N273" s="23">
        <f>SUMIFS(ESPORTIUS!$L$2:$L$25,ESPORTIUS!$D$2:$D$25,IES!D273,ESPORTIUS!$J$2:$J$25,IES!$N$2)</f>
        <v>0</v>
      </c>
      <c r="O273" s="20">
        <f t="shared" si="8"/>
        <v>50</v>
      </c>
      <c r="P273" s="27" t="str">
        <f t="shared" si="9"/>
        <v>A</v>
      </c>
    </row>
    <row r="274" spans="1:16" x14ac:dyDescent="0.3">
      <c r="A274" s="14">
        <v>2020</v>
      </c>
      <c r="B274" s="14" t="s">
        <v>814</v>
      </c>
      <c r="C274" t="s">
        <v>467</v>
      </c>
      <c r="D274" s="14">
        <v>46023924</v>
      </c>
      <c r="E274" t="s">
        <v>468</v>
      </c>
      <c r="F274" s="23">
        <f>SUMIFS('DATA 07-10-20'!$H$2:$H$1100,'DATA 07-10-20'!$D$2:$D$1100,IES!$D274,'DATA 07-10-20'!$F$2:$F$1100,IES!$F$1,'DATA 07-10-20'!$G$2:$G$1100,IES!F$2)</f>
        <v>15</v>
      </c>
      <c r="G274" s="23">
        <f>SUMIFS('DATA 07-10-20'!$H$2:$H$1100,'DATA 07-10-20'!$D$2:$D$1100,IES!$D274,'DATA 07-10-20'!$F$2:$F$1100,IES!$G$1,'DATA 07-10-20'!$G$2:$G$1100,IES!G$2)</f>
        <v>4</v>
      </c>
      <c r="H274" s="23">
        <f>SUMIFS('DATA 07-10-20'!$H$2:$H$1100,'DATA 07-10-20'!$D$2:$D$1100,IES!$D274,'DATA 07-10-20'!$F$2:$F$1100,IES!$G$1,'DATA 07-10-20'!$G$2:$G$1100,IES!H$2)</f>
        <v>0</v>
      </c>
      <c r="I274" s="23">
        <f>SUMIFS('DATA 07-10-20'!$H$2:$H$1100,'DATA 07-10-20'!$D$2:$D$1100,IES!$D274,'DATA 07-10-20'!$F$2:$F$1100,IES!$G$1,'DATA 07-10-20'!$G$2:$G$1100,IES!I$2)</f>
        <v>0</v>
      </c>
      <c r="J274" s="23">
        <f>SUMIFS('DATA 07-10-20'!$H$2:$H$1100,'DATA 07-10-20'!$D$2:$D$1100,IES!$D274,'DATA 07-10-20'!$F$2:$F$1100,IES!$J$1,'DATA 07-10-20'!$G$2:$G$1100,IES!J$2)</f>
        <v>4</v>
      </c>
      <c r="K274" s="23">
        <f>SUMIFS('DATA 07-10-20'!$H$2:$H$1100,'DATA 07-10-20'!$D$2:$D$1100,IES!$D274,'DATA 07-10-20'!$F$2:$F$1100,IES!$J$1,'DATA 07-10-20'!$G$2:$G$1100,IES!K$2)</f>
        <v>0</v>
      </c>
      <c r="L274" s="23">
        <f>SUMIFS('DATA 07-10-20'!$H$2:$H$1100,'DATA 07-10-20'!$D$2:$D$1100,IES!$D274,'DATA 07-10-20'!$F$2:$F$1100,IES!$L$1,'DATA 07-10-20'!$G$2:$G$1100,IES!L$2)</f>
        <v>0</v>
      </c>
      <c r="M274" s="23">
        <f>SUMIFS(ESPORTIUS!$L$2:$L$25,ESPORTIUS!$D$2:$D$25,IES!D274,ESPORTIUS!$J$2:$J$25,IES!$M$2)</f>
        <v>0</v>
      </c>
      <c r="N274" s="23">
        <f>SUMIFS(ESPORTIUS!$L$2:$L$25,ESPORTIUS!$D$2:$D$25,IES!D274,ESPORTIUS!$J$2:$J$25,IES!$N$2)</f>
        <v>0</v>
      </c>
      <c r="O274" s="20">
        <f t="shared" si="8"/>
        <v>23</v>
      </c>
      <c r="P274" s="27" t="str">
        <f t="shared" si="9"/>
        <v>B</v>
      </c>
    </row>
    <row r="275" spans="1:16" x14ac:dyDescent="0.3">
      <c r="A275" s="14">
        <v>2020</v>
      </c>
      <c r="B275" s="14" t="s">
        <v>814</v>
      </c>
      <c r="C275" t="s">
        <v>469</v>
      </c>
      <c r="D275" s="14">
        <v>46022890</v>
      </c>
      <c r="E275" t="s">
        <v>470</v>
      </c>
      <c r="F275" s="23">
        <f>SUMIFS('DATA 07-10-20'!$H$2:$H$1100,'DATA 07-10-20'!$D$2:$D$1100,IES!$D275,'DATA 07-10-20'!$F$2:$F$1100,IES!$F$1,'DATA 07-10-20'!$G$2:$G$1100,IES!F$2)</f>
        <v>10</v>
      </c>
      <c r="G275" s="23">
        <f>SUMIFS('DATA 07-10-20'!$H$2:$H$1100,'DATA 07-10-20'!$D$2:$D$1100,IES!$D275,'DATA 07-10-20'!$F$2:$F$1100,IES!$G$1,'DATA 07-10-20'!$G$2:$G$1100,IES!G$2)</f>
        <v>0</v>
      </c>
      <c r="H275" s="23">
        <f>SUMIFS('DATA 07-10-20'!$H$2:$H$1100,'DATA 07-10-20'!$D$2:$D$1100,IES!$D275,'DATA 07-10-20'!$F$2:$F$1100,IES!$G$1,'DATA 07-10-20'!$G$2:$G$1100,IES!H$2)</f>
        <v>0</v>
      </c>
      <c r="I275" s="23">
        <f>SUMIFS('DATA 07-10-20'!$H$2:$H$1100,'DATA 07-10-20'!$D$2:$D$1100,IES!$D275,'DATA 07-10-20'!$F$2:$F$1100,IES!$G$1,'DATA 07-10-20'!$G$2:$G$1100,IES!I$2)</f>
        <v>0</v>
      </c>
      <c r="J275" s="23">
        <f>SUMIFS('DATA 07-10-20'!$H$2:$H$1100,'DATA 07-10-20'!$D$2:$D$1100,IES!$D275,'DATA 07-10-20'!$F$2:$F$1100,IES!$J$1,'DATA 07-10-20'!$G$2:$G$1100,IES!J$2)</f>
        <v>0</v>
      </c>
      <c r="K275" s="23">
        <f>SUMIFS('DATA 07-10-20'!$H$2:$H$1100,'DATA 07-10-20'!$D$2:$D$1100,IES!$D275,'DATA 07-10-20'!$F$2:$F$1100,IES!$J$1,'DATA 07-10-20'!$G$2:$G$1100,IES!K$2)</f>
        <v>0</v>
      </c>
      <c r="L275" s="23">
        <f>SUMIFS('DATA 07-10-20'!$H$2:$H$1100,'DATA 07-10-20'!$D$2:$D$1100,IES!$D275,'DATA 07-10-20'!$F$2:$F$1100,IES!$L$1,'DATA 07-10-20'!$G$2:$G$1100,IES!L$2)</f>
        <v>0</v>
      </c>
      <c r="M275" s="23">
        <f>SUMIFS(ESPORTIUS!$L$2:$L$25,ESPORTIUS!$D$2:$D$25,IES!D275,ESPORTIUS!$J$2:$J$25,IES!$M$2)</f>
        <v>0</v>
      </c>
      <c r="N275" s="23">
        <f>SUMIFS(ESPORTIUS!$L$2:$L$25,ESPORTIUS!$D$2:$D$25,IES!D275,ESPORTIUS!$J$2:$J$25,IES!$N$2)</f>
        <v>0</v>
      </c>
      <c r="O275" s="20">
        <f t="shared" si="8"/>
        <v>10</v>
      </c>
      <c r="P275" s="27" t="str">
        <f t="shared" si="9"/>
        <v>C</v>
      </c>
    </row>
    <row r="276" spans="1:16" x14ac:dyDescent="0.3">
      <c r="A276" s="14">
        <v>2020</v>
      </c>
      <c r="B276" s="14" t="s">
        <v>814</v>
      </c>
      <c r="C276" t="s">
        <v>471</v>
      </c>
      <c r="D276" s="14">
        <v>46022178</v>
      </c>
      <c r="E276" t="s">
        <v>472</v>
      </c>
      <c r="F276" s="23">
        <f>SUMIFS('DATA 07-10-20'!$H$2:$H$1100,'DATA 07-10-20'!$D$2:$D$1100,IES!$D276,'DATA 07-10-20'!$F$2:$F$1100,IES!$F$1,'DATA 07-10-20'!$G$2:$G$1100,IES!F$2)</f>
        <v>11</v>
      </c>
      <c r="G276" s="23">
        <f>SUMIFS('DATA 07-10-20'!$H$2:$H$1100,'DATA 07-10-20'!$D$2:$D$1100,IES!$D276,'DATA 07-10-20'!$F$2:$F$1100,IES!$G$1,'DATA 07-10-20'!$G$2:$G$1100,IES!G$2)</f>
        <v>3</v>
      </c>
      <c r="H276" s="23">
        <f>SUMIFS('DATA 07-10-20'!$H$2:$H$1100,'DATA 07-10-20'!$D$2:$D$1100,IES!$D276,'DATA 07-10-20'!$F$2:$F$1100,IES!$G$1,'DATA 07-10-20'!$G$2:$G$1100,IES!H$2)</f>
        <v>0</v>
      </c>
      <c r="I276" s="23">
        <f>SUMIFS('DATA 07-10-20'!$H$2:$H$1100,'DATA 07-10-20'!$D$2:$D$1100,IES!$D276,'DATA 07-10-20'!$F$2:$F$1100,IES!$G$1,'DATA 07-10-20'!$G$2:$G$1100,IES!I$2)</f>
        <v>0</v>
      </c>
      <c r="J276" s="23">
        <f>SUMIFS('DATA 07-10-20'!$H$2:$H$1100,'DATA 07-10-20'!$D$2:$D$1100,IES!$D276,'DATA 07-10-20'!$F$2:$F$1100,IES!$J$1,'DATA 07-10-20'!$G$2:$G$1100,IES!J$2)</f>
        <v>6</v>
      </c>
      <c r="K276" s="23">
        <f>SUMIFS('DATA 07-10-20'!$H$2:$H$1100,'DATA 07-10-20'!$D$2:$D$1100,IES!$D276,'DATA 07-10-20'!$F$2:$F$1100,IES!$J$1,'DATA 07-10-20'!$G$2:$G$1100,IES!K$2)</f>
        <v>0</v>
      </c>
      <c r="L276" s="23">
        <f>SUMIFS('DATA 07-10-20'!$H$2:$H$1100,'DATA 07-10-20'!$D$2:$D$1100,IES!$D276,'DATA 07-10-20'!$F$2:$F$1100,IES!$L$1,'DATA 07-10-20'!$G$2:$G$1100,IES!L$2)</f>
        <v>0</v>
      </c>
      <c r="M276" s="23">
        <f>SUMIFS(ESPORTIUS!$L$2:$L$25,ESPORTIUS!$D$2:$D$25,IES!D276,ESPORTIUS!$J$2:$J$25,IES!$M$2)</f>
        <v>0</v>
      </c>
      <c r="N276" s="23">
        <f>SUMIFS(ESPORTIUS!$L$2:$L$25,ESPORTIUS!$D$2:$D$25,IES!D276,ESPORTIUS!$J$2:$J$25,IES!$N$2)</f>
        <v>0</v>
      </c>
      <c r="O276" s="20">
        <f t="shared" si="8"/>
        <v>20</v>
      </c>
      <c r="P276" s="27" t="str">
        <f t="shared" si="9"/>
        <v>B</v>
      </c>
    </row>
    <row r="277" spans="1:16" x14ac:dyDescent="0.3">
      <c r="A277" s="14">
        <v>2020</v>
      </c>
      <c r="B277" s="14" t="s">
        <v>814</v>
      </c>
      <c r="C277" t="s">
        <v>473</v>
      </c>
      <c r="D277" s="14">
        <v>46005934</v>
      </c>
      <c r="E277" t="s">
        <v>474</v>
      </c>
      <c r="F277" s="23">
        <f>SUMIFS('DATA 07-10-20'!$H$2:$H$1100,'DATA 07-10-20'!$D$2:$D$1100,IES!$D277,'DATA 07-10-20'!$F$2:$F$1100,IES!$F$1,'DATA 07-10-20'!$G$2:$G$1100,IES!F$2)</f>
        <v>16</v>
      </c>
      <c r="G277" s="23">
        <f>SUMIFS('DATA 07-10-20'!$H$2:$H$1100,'DATA 07-10-20'!$D$2:$D$1100,IES!$D277,'DATA 07-10-20'!$F$2:$F$1100,IES!$G$1,'DATA 07-10-20'!$G$2:$G$1100,IES!G$2)</f>
        <v>4</v>
      </c>
      <c r="H277" s="23">
        <f>SUMIFS('DATA 07-10-20'!$H$2:$H$1100,'DATA 07-10-20'!$D$2:$D$1100,IES!$D277,'DATA 07-10-20'!$F$2:$F$1100,IES!$G$1,'DATA 07-10-20'!$G$2:$G$1100,IES!H$2)</f>
        <v>0</v>
      </c>
      <c r="I277" s="23">
        <f>SUMIFS('DATA 07-10-20'!$H$2:$H$1100,'DATA 07-10-20'!$D$2:$D$1100,IES!$D277,'DATA 07-10-20'!$F$2:$F$1100,IES!$G$1,'DATA 07-10-20'!$G$2:$G$1100,IES!I$2)</f>
        <v>0</v>
      </c>
      <c r="J277" s="23">
        <f>SUMIFS('DATA 07-10-20'!$H$2:$H$1100,'DATA 07-10-20'!$D$2:$D$1100,IES!$D277,'DATA 07-10-20'!$F$2:$F$1100,IES!$J$1,'DATA 07-10-20'!$G$2:$G$1100,IES!J$2)</f>
        <v>11</v>
      </c>
      <c r="K277" s="23">
        <f>SUMIFS('DATA 07-10-20'!$H$2:$H$1100,'DATA 07-10-20'!$D$2:$D$1100,IES!$D277,'DATA 07-10-20'!$F$2:$F$1100,IES!$J$1,'DATA 07-10-20'!$G$2:$G$1100,IES!K$2)</f>
        <v>0</v>
      </c>
      <c r="L277" s="23">
        <f>SUMIFS('DATA 07-10-20'!$H$2:$H$1100,'DATA 07-10-20'!$D$2:$D$1100,IES!$D277,'DATA 07-10-20'!$F$2:$F$1100,IES!$L$1,'DATA 07-10-20'!$G$2:$G$1100,IES!L$2)</f>
        <v>0</v>
      </c>
      <c r="M277" s="23">
        <f>SUMIFS(ESPORTIUS!$L$2:$L$25,ESPORTIUS!$D$2:$D$25,IES!D277,ESPORTIUS!$J$2:$J$25,IES!$M$2)</f>
        <v>0</v>
      </c>
      <c r="N277" s="23">
        <f>SUMIFS(ESPORTIUS!$L$2:$L$25,ESPORTIUS!$D$2:$D$25,IES!D277,ESPORTIUS!$J$2:$J$25,IES!$N$2)</f>
        <v>0</v>
      </c>
      <c r="O277" s="20">
        <f t="shared" si="8"/>
        <v>31</v>
      </c>
      <c r="P277" s="27" t="str">
        <f t="shared" si="9"/>
        <v>A</v>
      </c>
    </row>
    <row r="278" spans="1:16" x14ac:dyDescent="0.3">
      <c r="A278" s="14">
        <v>2020</v>
      </c>
      <c r="B278" s="14" t="s">
        <v>814</v>
      </c>
      <c r="C278" t="s">
        <v>473</v>
      </c>
      <c r="D278" s="14">
        <v>46005946</v>
      </c>
      <c r="E278" t="s">
        <v>475</v>
      </c>
      <c r="F278" s="23">
        <f>SUMIFS('DATA 07-10-20'!$H$2:$H$1100,'DATA 07-10-20'!$D$2:$D$1100,IES!$D278,'DATA 07-10-20'!$F$2:$F$1100,IES!$F$1,'DATA 07-10-20'!$G$2:$G$1100,IES!F$2)</f>
        <v>15</v>
      </c>
      <c r="G278" s="23">
        <f>SUMIFS('DATA 07-10-20'!$H$2:$H$1100,'DATA 07-10-20'!$D$2:$D$1100,IES!$D278,'DATA 07-10-20'!$F$2:$F$1100,IES!$G$1,'DATA 07-10-20'!$G$2:$G$1100,IES!G$2)</f>
        <v>4</v>
      </c>
      <c r="H278" s="23">
        <f>SUMIFS('DATA 07-10-20'!$H$2:$H$1100,'DATA 07-10-20'!$D$2:$D$1100,IES!$D278,'DATA 07-10-20'!$F$2:$F$1100,IES!$G$1,'DATA 07-10-20'!$G$2:$G$1100,IES!H$2)</f>
        <v>0</v>
      </c>
      <c r="I278" s="23">
        <f>SUMIFS('DATA 07-10-20'!$H$2:$H$1100,'DATA 07-10-20'!$D$2:$D$1100,IES!$D278,'DATA 07-10-20'!$F$2:$F$1100,IES!$G$1,'DATA 07-10-20'!$G$2:$G$1100,IES!I$2)</f>
        <v>0</v>
      </c>
      <c r="J278" s="23">
        <f>SUMIFS('DATA 07-10-20'!$H$2:$H$1100,'DATA 07-10-20'!$D$2:$D$1100,IES!$D278,'DATA 07-10-20'!$F$2:$F$1100,IES!$J$1,'DATA 07-10-20'!$G$2:$G$1100,IES!J$2)</f>
        <v>14</v>
      </c>
      <c r="K278" s="23">
        <f>SUMIFS('DATA 07-10-20'!$H$2:$H$1100,'DATA 07-10-20'!$D$2:$D$1100,IES!$D278,'DATA 07-10-20'!$F$2:$F$1100,IES!$J$1,'DATA 07-10-20'!$G$2:$G$1100,IES!K$2)</f>
        <v>0</v>
      </c>
      <c r="L278" s="23">
        <f>SUMIFS('DATA 07-10-20'!$H$2:$H$1100,'DATA 07-10-20'!$D$2:$D$1100,IES!$D278,'DATA 07-10-20'!$F$2:$F$1100,IES!$L$1,'DATA 07-10-20'!$G$2:$G$1100,IES!L$2)</f>
        <v>0</v>
      </c>
      <c r="M278" s="23">
        <f>SUMIFS(ESPORTIUS!$L$2:$L$25,ESPORTIUS!$D$2:$D$25,IES!D278,ESPORTIUS!$J$2:$J$25,IES!$M$2)</f>
        <v>0</v>
      </c>
      <c r="N278" s="23">
        <f>SUMIFS(ESPORTIUS!$L$2:$L$25,ESPORTIUS!$D$2:$D$25,IES!D278,ESPORTIUS!$J$2:$J$25,IES!$N$2)</f>
        <v>0</v>
      </c>
      <c r="O278" s="20">
        <f t="shared" si="8"/>
        <v>33</v>
      </c>
      <c r="P278" s="27" t="str">
        <f t="shared" si="9"/>
        <v>A</v>
      </c>
    </row>
    <row r="279" spans="1:16" x14ac:dyDescent="0.3">
      <c r="A279" s="14">
        <v>2020</v>
      </c>
      <c r="B279" s="14" t="s">
        <v>814</v>
      </c>
      <c r="C279" t="s">
        <v>478</v>
      </c>
      <c r="D279" s="14">
        <v>46022555</v>
      </c>
      <c r="E279" t="s">
        <v>479</v>
      </c>
      <c r="F279" s="23">
        <f>SUMIFS('DATA 07-10-20'!$H$2:$H$1100,'DATA 07-10-20'!$D$2:$D$1100,IES!$D279,'DATA 07-10-20'!$F$2:$F$1100,IES!$F$1,'DATA 07-10-20'!$G$2:$G$1100,IES!F$2)</f>
        <v>16</v>
      </c>
      <c r="G279" s="23">
        <f>SUMIFS('DATA 07-10-20'!$H$2:$H$1100,'DATA 07-10-20'!$D$2:$D$1100,IES!$D279,'DATA 07-10-20'!$F$2:$F$1100,IES!$G$1,'DATA 07-10-20'!$G$2:$G$1100,IES!G$2)</f>
        <v>4</v>
      </c>
      <c r="H279" s="23">
        <f>SUMIFS('DATA 07-10-20'!$H$2:$H$1100,'DATA 07-10-20'!$D$2:$D$1100,IES!$D279,'DATA 07-10-20'!$F$2:$F$1100,IES!$G$1,'DATA 07-10-20'!$G$2:$G$1100,IES!H$2)</f>
        <v>0</v>
      </c>
      <c r="I279" s="23">
        <f>SUMIFS('DATA 07-10-20'!$H$2:$H$1100,'DATA 07-10-20'!$D$2:$D$1100,IES!$D279,'DATA 07-10-20'!$F$2:$F$1100,IES!$G$1,'DATA 07-10-20'!$G$2:$G$1100,IES!I$2)</f>
        <v>0</v>
      </c>
      <c r="J279" s="23">
        <f>SUMIFS('DATA 07-10-20'!$H$2:$H$1100,'DATA 07-10-20'!$D$2:$D$1100,IES!$D279,'DATA 07-10-20'!$F$2:$F$1100,IES!$J$1,'DATA 07-10-20'!$G$2:$G$1100,IES!J$2)</f>
        <v>4</v>
      </c>
      <c r="K279" s="23">
        <f>SUMIFS('DATA 07-10-20'!$H$2:$H$1100,'DATA 07-10-20'!$D$2:$D$1100,IES!$D279,'DATA 07-10-20'!$F$2:$F$1100,IES!$J$1,'DATA 07-10-20'!$G$2:$G$1100,IES!K$2)</f>
        <v>0</v>
      </c>
      <c r="L279" s="23">
        <f>SUMIFS('DATA 07-10-20'!$H$2:$H$1100,'DATA 07-10-20'!$D$2:$D$1100,IES!$D279,'DATA 07-10-20'!$F$2:$F$1100,IES!$L$1,'DATA 07-10-20'!$G$2:$G$1100,IES!L$2)</f>
        <v>0</v>
      </c>
      <c r="M279" s="23">
        <f>SUMIFS(ESPORTIUS!$L$2:$L$25,ESPORTIUS!$D$2:$D$25,IES!D279,ESPORTIUS!$J$2:$J$25,IES!$M$2)</f>
        <v>0</v>
      </c>
      <c r="N279" s="23">
        <f>SUMIFS(ESPORTIUS!$L$2:$L$25,ESPORTIUS!$D$2:$D$25,IES!D279,ESPORTIUS!$J$2:$J$25,IES!$N$2)</f>
        <v>0</v>
      </c>
      <c r="O279" s="20">
        <f t="shared" si="8"/>
        <v>24</v>
      </c>
      <c r="P279" s="27" t="str">
        <f t="shared" si="9"/>
        <v>B</v>
      </c>
    </row>
    <row r="280" spans="1:16" x14ac:dyDescent="0.3">
      <c r="A280" s="14">
        <v>2020</v>
      </c>
      <c r="B280" s="14" t="s">
        <v>814</v>
      </c>
      <c r="C280" t="s">
        <v>480</v>
      </c>
      <c r="D280" s="14">
        <v>46006100</v>
      </c>
      <c r="E280" t="s">
        <v>481</v>
      </c>
      <c r="F280" s="23">
        <f>SUMIFS('DATA 07-10-20'!$H$2:$H$1100,'DATA 07-10-20'!$D$2:$D$1100,IES!$D280,'DATA 07-10-20'!$F$2:$F$1100,IES!$F$1,'DATA 07-10-20'!$G$2:$G$1100,IES!F$2)</f>
        <v>14</v>
      </c>
      <c r="G280" s="23">
        <f>SUMIFS('DATA 07-10-20'!$H$2:$H$1100,'DATA 07-10-20'!$D$2:$D$1100,IES!$D280,'DATA 07-10-20'!$F$2:$F$1100,IES!$G$1,'DATA 07-10-20'!$G$2:$G$1100,IES!G$2)</f>
        <v>6</v>
      </c>
      <c r="H280" s="23">
        <f>SUMIFS('DATA 07-10-20'!$H$2:$H$1100,'DATA 07-10-20'!$D$2:$D$1100,IES!$D280,'DATA 07-10-20'!$F$2:$F$1100,IES!$G$1,'DATA 07-10-20'!$G$2:$G$1100,IES!H$2)</f>
        <v>2</v>
      </c>
      <c r="I280" s="23">
        <f>SUMIFS('DATA 07-10-20'!$H$2:$H$1100,'DATA 07-10-20'!$D$2:$D$1100,IES!$D280,'DATA 07-10-20'!$F$2:$F$1100,IES!$G$1,'DATA 07-10-20'!$G$2:$G$1100,IES!I$2)</f>
        <v>0</v>
      </c>
      <c r="J280" s="23">
        <f>SUMIFS('DATA 07-10-20'!$H$2:$H$1100,'DATA 07-10-20'!$D$2:$D$1100,IES!$D280,'DATA 07-10-20'!$F$2:$F$1100,IES!$J$1,'DATA 07-10-20'!$G$2:$G$1100,IES!J$2)</f>
        <v>16</v>
      </c>
      <c r="K280" s="23">
        <f>SUMIFS('DATA 07-10-20'!$H$2:$H$1100,'DATA 07-10-20'!$D$2:$D$1100,IES!$D280,'DATA 07-10-20'!$F$2:$F$1100,IES!$J$1,'DATA 07-10-20'!$G$2:$G$1100,IES!K$2)</f>
        <v>0</v>
      </c>
      <c r="L280" s="23">
        <f>SUMIFS('DATA 07-10-20'!$H$2:$H$1100,'DATA 07-10-20'!$D$2:$D$1100,IES!$D280,'DATA 07-10-20'!$F$2:$F$1100,IES!$L$1,'DATA 07-10-20'!$G$2:$G$1100,IES!L$2)</f>
        <v>0</v>
      </c>
      <c r="M280" s="23">
        <f>SUMIFS(ESPORTIUS!$L$2:$L$25,ESPORTIUS!$D$2:$D$25,IES!D280,ESPORTIUS!$J$2:$J$25,IES!$M$2)</f>
        <v>0</v>
      </c>
      <c r="N280" s="23">
        <f>SUMIFS(ESPORTIUS!$L$2:$L$25,ESPORTIUS!$D$2:$D$25,IES!D280,ESPORTIUS!$J$2:$J$25,IES!$N$2)</f>
        <v>0</v>
      </c>
      <c r="O280" s="20">
        <f t="shared" si="8"/>
        <v>38</v>
      </c>
      <c r="P280" s="27" t="str">
        <f t="shared" si="9"/>
        <v>A</v>
      </c>
    </row>
    <row r="281" spans="1:16" x14ac:dyDescent="0.3">
      <c r="A281" s="14">
        <v>2020</v>
      </c>
      <c r="B281" s="14" t="s">
        <v>814</v>
      </c>
      <c r="C281" t="s">
        <v>480</v>
      </c>
      <c r="D281" s="14">
        <v>46006112</v>
      </c>
      <c r="E281" t="s">
        <v>482</v>
      </c>
      <c r="F281" s="23">
        <f>SUMIFS('DATA 07-10-20'!$H$2:$H$1100,'DATA 07-10-20'!$D$2:$D$1100,IES!$D281,'DATA 07-10-20'!$F$2:$F$1100,IES!$F$1,'DATA 07-10-20'!$G$2:$G$1100,IES!F$2)</f>
        <v>10</v>
      </c>
      <c r="G281" s="23">
        <f>SUMIFS('DATA 07-10-20'!$H$2:$H$1100,'DATA 07-10-20'!$D$2:$D$1100,IES!$D281,'DATA 07-10-20'!$F$2:$F$1100,IES!$G$1,'DATA 07-10-20'!$G$2:$G$1100,IES!G$2)</f>
        <v>2</v>
      </c>
      <c r="H281" s="23">
        <f>SUMIFS('DATA 07-10-20'!$H$2:$H$1100,'DATA 07-10-20'!$D$2:$D$1100,IES!$D281,'DATA 07-10-20'!$F$2:$F$1100,IES!$G$1,'DATA 07-10-20'!$G$2:$G$1100,IES!H$2)</f>
        <v>0</v>
      </c>
      <c r="I281" s="23">
        <f>SUMIFS('DATA 07-10-20'!$H$2:$H$1100,'DATA 07-10-20'!$D$2:$D$1100,IES!$D281,'DATA 07-10-20'!$F$2:$F$1100,IES!$G$1,'DATA 07-10-20'!$G$2:$G$1100,IES!I$2)</f>
        <v>0</v>
      </c>
      <c r="J281" s="23">
        <f>SUMIFS('DATA 07-10-20'!$H$2:$H$1100,'DATA 07-10-20'!$D$2:$D$1100,IES!$D281,'DATA 07-10-20'!$F$2:$F$1100,IES!$J$1,'DATA 07-10-20'!$G$2:$G$1100,IES!J$2)</f>
        <v>12</v>
      </c>
      <c r="K281" s="23">
        <f>SUMIFS('DATA 07-10-20'!$H$2:$H$1100,'DATA 07-10-20'!$D$2:$D$1100,IES!$D281,'DATA 07-10-20'!$F$2:$F$1100,IES!$J$1,'DATA 07-10-20'!$G$2:$G$1100,IES!K$2)</f>
        <v>0</v>
      </c>
      <c r="L281" s="23">
        <f>SUMIFS('DATA 07-10-20'!$H$2:$H$1100,'DATA 07-10-20'!$D$2:$D$1100,IES!$D281,'DATA 07-10-20'!$F$2:$F$1100,IES!$L$1,'DATA 07-10-20'!$G$2:$G$1100,IES!L$2)</f>
        <v>0</v>
      </c>
      <c r="M281" s="23">
        <f>SUMIFS(ESPORTIUS!$L$2:$L$25,ESPORTIUS!$D$2:$D$25,IES!D281,ESPORTIUS!$J$2:$J$25,IES!$M$2)</f>
        <v>0</v>
      </c>
      <c r="N281" s="23">
        <f>SUMIFS(ESPORTIUS!$L$2:$L$25,ESPORTIUS!$D$2:$D$25,IES!D281,ESPORTIUS!$J$2:$J$25,IES!$N$2)</f>
        <v>0</v>
      </c>
      <c r="O281" s="20">
        <f t="shared" si="8"/>
        <v>24</v>
      </c>
      <c r="P281" s="27" t="str">
        <f t="shared" si="9"/>
        <v>B</v>
      </c>
    </row>
    <row r="282" spans="1:16" x14ac:dyDescent="0.3">
      <c r="A282" s="14">
        <v>2020</v>
      </c>
      <c r="B282" s="14" t="s">
        <v>814</v>
      </c>
      <c r="C282" t="s">
        <v>480</v>
      </c>
      <c r="D282" s="14">
        <v>46017201</v>
      </c>
      <c r="E282" t="s">
        <v>253</v>
      </c>
      <c r="F282" s="23">
        <f>SUMIFS('DATA 07-10-20'!$H$2:$H$1100,'DATA 07-10-20'!$D$2:$D$1100,IES!$D282,'DATA 07-10-20'!$F$2:$F$1100,IES!$F$1,'DATA 07-10-20'!$G$2:$G$1100,IES!F$2)</f>
        <v>16</v>
      </c>
      <c r="G282" s="23">
        <f>SUMIFS('DATA 07-10-20'!$H$2:$H$1100,'DATA 07-10-20'!$D$2:$D$1100,IES!$D282,'DATA 07-10-20'!$F$2:$F$1100,IES!$G$1,'DATA 07-10-20'!$G$2:$G$1100,IES!G$2)</f>
        <v>6</v>
      </c>
      <c r="H282" s="23">
        <f>SUMIFS('DATA 07-10-20'!$H$2:$H$1100,'DATA 07-10-20'!$D$2:$D$1100,IES!$D282,'DATA 07-10-20'!$F$2:$F$1100,IES!$G$1,'DATA 07-10-20'!$G$2:$G$1100,IES!H$2)</f>
        <v>0</v>
      </c>
      <c r="I282" s="23">
        <f>SUMIFS('DATA 07-10-20'!$H$2:$H$1100,'DATA 07-10-20'!$D$2:$D$1100,IES!$D282,'DATA 07-10-20'!$F$2:$F$1100,IES!$G$1,'DATA 07-10-20'!$G$2:$G$1100,IES!I$2)</f>
        <v>0</v>
      </c>
      <c r="J282" s="23">
        <f>SUMIFS('DATA 07-10-20'!$H$2:$H$1100,'DATA 07-10-20'!$D$2:$D$1100,IES!$D282,'DATA 07-10-20'!$F$2:$F$1100,IES!$J$1,'DATA 07-10-20'!$G$2:$G$1100,IES!J$2)</f>
        <v>19</v>
      </c>
      <c r="K282" s="23">
        <f>SUMIFS('DATA 07-10-20'!$H$2:$H$1100,'DATA 07-10-20'!$D$2:$D$1100,IES!$D282,'DATA 07-10-20'!$F$2:$F$1100,IES!$J$1,'DATA 07-10-20'!$G$2:$G$1100,IES!K$2)</f>
        <v>2</v>
      </c>
      <c r="L282" s="23">
        <f>SUMIFS('DATA 07-10-20'!$H$2:$H$1100,'DATA 07-10-20'!$D$2:$D$1100,IES!$D282,'DATA 07-10-20'!$F$2:$F$1100,IES!$L$1,'DATA 07-10-20'!$G$2:$G$1100,IES!L$2)</f>
        <v>0</v>
      </c>
      <c r="M282" s="23">
        <f>SUMIFS(ESPORTIUS!$L$2:$L$25,ESPORTIUS!$D$2:$D$25,IES!D282,ESPORTIUS!$J$2:$J$25,IES!$M$2)</f>
        <v>0</v>
      </c>
      <c r="N282" s="23">
        <f>SUMIFS(ESPORTIUS!$L$2:$L$25,ESPORTIUS!$D$2:$D$25,IES!D282,ESPORTIUS!$J$2:$J$25,IES!$N$2)</f>
        <v>0</v>
      </c>
      <c r="O282" s="20">
        <f t="shared" si="8"/>
        <v>43</v>
      </c>
      <c r="P282" s="27" t="str">
        <f t="shared" si="9"/>
        <v>A</v>
      </c>
    </row>
    <row r="283" spans="1:16" x14ac:dyDescent="0.3">
      <c r="A283" s="14">
        <v>2020</v>
      </c>
      <c r="B283" s="14" t="s">
        <v>814</v>
      </c>
      <c r="C283" t="s">
        <v>485</v>
      </c>
      <c r="D283" s="14">
        <v>46017675</v>
      </c>
      <c r="E283" t="s">
        <v>486</v>
      </c>
      <c r="F283" s="23">
        <f>SUMIFS('DATA 07-10-20'!$H$2:$H$1100,'DATA 07-10-20'!$D$2:$D$1100,IES!$D283,'DATA 07-10-20'!$F$2:$F$1100,IES!$F$1,'DATA 07-10-20'!$G$2:$G$1100,IES!F$2)</f>
        <v>17</v>
      </c>
      <c r="G283" s="23">
        <f>SUMIFS('DATA 07-10-20'!$H$2:$H$1100,'DATA 07-10-20'!$D$2:$D$1100,IES!$D283,'DATA 07-10-20'!$F$2:$F$1100,IES!$G$1,'DATA 07-10-20'!$G$2:$G$1100,IES!G$2)</f>
        <v>3</v>
      </c>
      <c r="H283" s="23">
        <f>SUMIFS('DATA 07-10-20'!$H$2:$H$1100,'DATA 07-10-20'!$D$2:$D$1100,IES!$D283,'DATA 07-10-20'!$F$2:$F$1100,IES!$G$1,'DATA 07-10-20'!$G$2:$G$1100,IES!H$2)</f>
        <v>0</v>
      </c>
      <c r="I283" s="23">
        <f>SUMIFS('DATA 07-10-20'!$H$2:$H$1100,'DATA 07-10-20'!$D$2:$D$1100,IES!$D283,'DATA 07-10-20'!$F$2:$F$1100,IES!$G$1,'DATA 07-10-20'!$G$2:$G$1100,IES!I$2)</f>
        <v>0</v>
      </c>
      <c r="J283" s="23">
        <f>SUMIFS('DATA 07-10-20'!$H$2:$H$1100,'DATA 07-10-20'!$D$2:$D$1100,IES!$D283,'DATA 07-10-20'!$F$2:$F$1100,IES!$J$1,'DATA 07-10-20'!$G$2:$G$1100,IES!J$2)</f>
        <v>11</v>
      </c>
      <c r="K283" s="23">
        <f>SUMIFS('DATA 07-10-20'!$H$2:$H$1100,'DATA 07-10-20'!$D$2:$D$1100,IES!$D283,'DATA 07-10-20'!$F$2:$F$1100,IES!$J$1,'DATA 07-10-20'!$G$2:$G$1100,IES!K$2)</f>
        <v>0</v>
      </c>
      <c r="L283" s="23">
        <f>SUMIFS('DATA 07-10-20'!$H$2:$H$1100,'DATA 07-10-20'!$D$2:$D$1100,IES!$D283,'DATA 07-10-20'!$F$2:$F$1100,IES!$L$1,'DATA 07-10-20'!$G$2:$G$1100,IES!L$2)</f>
        <v>0</v>
      </c>
      <c r="M283" s="23">
        <f>SUMIFS(ESPORTIUS!$L$2:$L$25,ESPORTIUS!$D$2:$D$25,IES!D283,ESPORTIUS!$J$2:$J$25,IES!$M$2)</f>
        <v>0</v>
      </c>
      <c r="N283" s="23">
        <f>SUMIFS(ESPORTIUS!$L$2:$L$25,ESPORTIUS!$D$2:$D$25,IES!D283,ESPORTIUS!$J$2:$J$25,IES!$N$2)</f>
        <v>0</v>
      </c>
      <c r="O283" s="20">
        <f t="shared" si="8"/>
        <v>31</v>
      </c>
      <c r="P283" s="27" t="str">
        <f t="shared" si="9"/>
        <v>A</v>
      </c>
    </row>
    <row r="284" spans="1:16" x14ac:dyDescent="0.3">
      <c r="A284" s="14">
        <v>2020</v>
      </c>
      <c r="B284" s="14" t="s">
        <v>814</v>
      </c>
      <c r="C284" t="s">
        <v>485</v>
      </c>
      <c r="D284" s="14">
        <v>46026779</v>
      </c>
      <c r="E284" t="s">
        <v>487</v>
      </c>
      <c r="F284" s="23">
        <f>SUMIFS('DATA 07-10-20'!$H$2:$H$1100,'DATA 07-10-20'!$D$2:$D$1100,IES!$D284,'DATA 07-10-20'!$F$2:$F$1100,IES!$F$1,'DATA 07-10-20'!$G$2:$G$1100,IES!F$2)</f>
        <v>26</v>
      </c>
      <c r="G284" s="23">
        <f>SUMIFS('DATA 07-10-20'!$H$2:$H$1100,'DATA 07-10-20'!$D$2:$D$1100,IES!$D284,'DATA 07-10-20'!$F$2:$F$1100,IES!$G$1,'DATA 07-10-20'!$G$2:$G$1100,IES!G$2)</f>
        <v>6</v>
      </c>
      <c r="H284" s="23">
        <f>SUMIFS('DATA 07-10-20'!$H$2:$H$1100,'DATA 07-10-20'!$D$2:$D$1100,IES!$D284,'DATA 07-10-20'!$F$2:$F$1100,IES!$G$1,'DATA 07-10-20'!$G$2:$G$1100,IES!H$2)</f>
        <v>0</v>
      </c>
      <c r="I284" s="23">
        <f>SUMIFS('DATA 07-10-20'!$H$2:$H$1100,'DATA 07-10-20'!$D$2:$D$1100,IES!$D284,'DATA 07-10-20'!$F$2:$F$1100,IES!$G$1,'DATA 07-10-20'!$G$2:$G$1100,IES!I$2)</f>
        <v>0</v>
      </c>
      <c r="J284" s="23">
        <f>SUMIFS('DATA 07-10-20'!$H$2:$H$1100,'DATA 07-10-20'!$D$2:$D$1100,IES!$D284,'DATA 07-10-20'!$F$2:$F$1100,IES!$J$1,'DATA 07-10-20'!$G$2:$G$1100,IES!J$2)</f>
        <v>0</v>
      </c>
      <c r="K284" s="23">
        <f>SUMIFS('DATA 07-10-20'!$H$2:$H$1100,'DATA 07-10-20'!$D$2:$D$1100,IES!$D284,'DATA 07-10-20'!$F$2:$F$1100,IES!$J$1,'DATA 07-10-20'!$G$2:$G$1100,IES!K$2)</f>
        <v>0</v>
      </c>
      <c r="L284" s="23">
        <f>SUMIFS('DATA 07-10-20'!$H$2:$H$1100,'DATA 07-10-20'!$D$2:$D$1100,IES!$D284,'DATA 07-10-20'!$F$2:$F$1100,IES!$L$1,'DATA 07-10-20'!$G$2:$G$1100,IES!L$2)</f>
        <v>0</v>
      </c>
      <c r="M284" s="23">
        <f>SUMIFS(ESPORTIUS!$L$2:$L$25,ESPORTIUS!$D$2:$D$25,IES!D284,ESPORTIUS!$J$2:$J$25,IES!$M$2)</f>
        <v>0</v>
      </c>
      <c r="N284" s="23">
        <f>SUMIFS(ESPORTIUS!$L$2:$L$25,ESPORTIUS!$D$2:$D$25,IES!D284,ESPORTIUS!$J$2:$J$25,IES!$N$2)</f>
        <v>0</v>
      </c>
      <c r="O284" s="20">
        <f t="shared" si="8"/>
        <v>32</v>
      </c>
      <c r="P284" s="27" t="str">
        <f t="shared" si="9"/>
        <v>A</v>
      </c>
    </row>
    <row r="285" spans="1:16" x14ac:dyDescent="0.3">
      <c r="A285" s="14">
        <v>2020</v>
      </c>
      <c r="B285" s="14" t="s">
        <v>814</v>
      </c>
      <c r="C285" t="s">
        <v>488</v>
      </c>
      <c r="D285" s="14">
        <v>46006495</v>
      </c>
      <c r="E285" t="s">
        <v>489</v>
      </c>
      <c r="F285" s="23">
        <f>SUMIFS('DATA 07-10-20'!$H$2:$H$1100,'DATA 07-10-20'!$D$2:$D$1100,IES!$D285,'DATA 07-10-20'!$F$2:$F$1100,IES!$F$1,'DATA 07-10-20'!$G$2:$G$1100,IES!F$2)</f>
        <v>24</v>
      </c>
      <c r="G285" s="23">
        <f>SUMIFS('DATA 07-10-20'!$H$2:$H$1100,'DATA 07-10-20'!$D$2:$D$1100,IES!$D285,'DATA 07-10-20'!$F$2:$F$1100,IES!$G$1,'DATA 07-10-20'!$G$2:$G$1100,IES!G$2)</f>
        <v>4</v>
      </c>
      <c r="H285" s="23">
        <f>SUMIFS('DATA 07-10-20'!$H$2:$H$1100,'DATA 07-10-20'!$D$2:$D$1100,IES!$D285,'DATA 07-10-20'!$F$2:$F$1100,IES!$G$1,'DATA 07-10-20'!$G$2:$G$1100,IES!H$2)</f>
        <v>0</v>
      </c>
      <c r="I285" s="23">
        <f>SUMIFS('DATA 07-10-20'!$H$2:$H$1100,'DATA 07-10-20'!$D$2:$D$1100,IES!$D285,'DATA 07-10-20'!$F$2:$F$1100,IES!$G$1,'DATA 07-10-20'!$G$2:$G$1100,IES!I$2)</f>
        <v>0</v>
      </c>
      <c r="J285" s="23">
        <f>SUMIFS('DATA 07-10-20'!$H$2:$H$1100,'DATA 07-10-20'!$D$2:$D$1100,IES!$D285,'DATA 07-10-20'!$F$2:$F$1100,IES!$J$1,'DATA 07-10-20'!$G$2:$G$1100,IES!J$2)</f>
        <v>2</v>
      </c>
      <c r="K285" s="23">
        <f>SUMIFS('DATA 07-10-20'!$H$2:$H$1100,'DATA 07-10-20'!$D$2:$D$1100,IES!$D285,'DATA 07-10-20'!$F$2:$F$1100,IES!$J$1,'DATA 07-10-20'!$G$2:$G$1100,IES!K$2)</f>
        <v>0</v>
      </c>
      <c r="L285" s="23">
        <f>SUMIFS('DATA 07-10-20'!$H$2:$H$1100,'DATA 07-10-20'!$D$2:$D$1100,IES!$D285,'DATA 07-10-20'!$F$2:$F$1100,IES!$L$1,'DATA 07-10-20'!$G$2:$G$1100,IES!L$2)</f>
        <v>0</v>
      </c>
      <c r="M285" s="23">
        <f>SUMIFS(ESPORTIUS!$L$2:$L$25,ESPORTIUS!$D$2:$D$25,IES!D285,ESPORTIUS!$J$2:$J$25,IES!$M$2)</f>
        <v>0</v>
      </c>
      <c r="N285" s="23">
        <f>SUMIFS(ESPORTIUS!$L$2:$L$25,ESPORTIUS!$D$2:$D$25,IES!D285,ESPORTIUS!$J$2:$J$25,IES!$N$2)</f>
        <v>0</v>
      </c>
      <c r="O285" s="20">
        <f t="shared" si="8"/>
        <v>30</v>
      </c>
      <c r="P285" s="27" t="str">
        <f t="shared" si="9"/>
        <v>A</v>
      </c>
    </row>
    <row r="286" spans="1:16" x14ac:dyDescent="0.3">
      <c r="A286" s="14">
        <v>2020</v>
      </c>
      <c r="B286" s="14" t="s">
        <v>814</v>
      </c>
      <c r="C286" t="s">
        <v>488</v>
      </c>
      <c r="D286" s="14">
        <v>46022403</v>
      </c>
      <c r="E286" t="s">
        <v>490</v>
      </c>
      <c r="F286" s="23">
        <f>SUMIFS('DATA 07-10-20'!$H$2:$H$1100,'DATA 07-10-20'!$D$2:$D$1100,IES!$D286,'DATA 07-10-20'!$F$2:$F$1100,IES!$F$1,'DATA 07-10-20'!$G$2:$G$1100,IES!F$2)</f>
        <v>8</v>
      </c>
      <c r="G286" s="23">
        <f>SUMIFS('DATA 07-10-20'!$H$2:$H$1100,'DATA 07-10-20'!$D$2:$D$1100,IES!$D286,'DATA 07-10-20'!$F$2:$F$1100,IES!$G$1,'DATA 07-10-20'!$G$2:$G$1100,IES!G$2)</f>
        <v>0</v>
      </c>
      <c r="H286" s="23">
        <f>SUMIFS('DATA 07-10-20'!$H$2:$H$1100,'DATA 07-10-20'!$D$2:$D$1100,IES!$D286,'DATA 07-10-20'!$F$2:$F$1100,IES!$G$1,'DATA 07-10-20'!$G$2:$G$1100,IES!H$2)</f>
        <v>0</v>
      </c>
      <c r="I286" s="23">
        <f>SUMIFS('DATA 07-10-20'!$H$2:$H$1100,'DATA 07-10-20'!$D$2:$D$1100,IES!$D286,'DATA 07-10-20'!$F$2:$F$1100,IES!$G$1,'DATA 07-10-20'!$G$2:$G$1100,IES!I$2)</f>
        <v>0</v>
      </c>
      <c r="J286" s="23">
        <f>SUMIFS('DATA 07-10-20'!$H$2:$H$1100,'DATA 07-10-20'!$D$2:$D$1100,IES!$D286,'DATA 07-10-20'!$F$2:$F$1100,IES!$J$1,'DATA 07-10-20'!$G$2:$G$1100,IES!J$2)</f>
        <v>6</v>
      </c>
      <c r="K286" s="23">
        <f>SUMIFS('DATA 07-10-20'!$H$2:$H$1100,'DATA 07-10-20'!$D$2:$D$1100,IES!$D286,'DATA 07-10-20'!$F$2:$F$1100,IES!$J$1,'DATA 07-10-20'!$G$2:$G$1100,IES!K$2)</f>
        <v>0</v>
      </c>
      <c r="L286" s="23">
        <f>SUMIFS('DATA 07-10-20'!$H$2:$H$1100,'DATA 07-10-20'!$D$2:$D$1100,IES!$D286,'DATA 07-10-20'!$F$2:$F$1100,IES!$L$1,'DATA 07-10-20'!$G$2:$G$1100,IES!L$2)</f>
        <v>0</v>
      </c>
      <c r="M286" s="23">
        <f>SUMIFS(ESPORTIUS!$L$2:$L$25,ESPORTIUS!$D$2:$D$25,IES!D286,ESPORTIUS!$J$2:$J$25,IES!$M$2)</f>
        <v>0</v>
      </c>
      <c r="N286" s="23">
        <f>SUMIFS(ESPORTIUS!$L$2:$L$25,ESPORTIUS!$D$2:$D$25,IES!D286,ESPORTIUS!$J$2:$J$25,IES!$N$2)</f>
        <v>0</v>
      </c>
      <c r="O286" s="20">
        <f t="shared" si="8"/>
        <v>14</v>
      </c>
      <c r="P286" s="27" t="str">
        <f t="shared" si="9"/>
        <v>C</v>
      </c>
    </row>
    <row r="287" spans="1:16" x14ac:dyDescent="0.3">
      <c r="A287" s="14">
        <v>2020</v>
      </c>
      <c r="B287" s="14" t="s">
        <v>814</v>
      </c>
      <c r="C287" t="s">
        <v>488</v>
      </c>
      <c r="D287" s="14">
        <v>46022622</v>
      </c>
      <c r="E287" t="s">
        <v>491</v>
      </c>
      <c r="F287" s="23">
        <f>SUMIFS('DATA 07-10-20'!$H$2:$H$1100,'DATA 07-10-20'!$D$2:$D$1100,IES!$D287,'DATA 07-10-20'!$F$2:$F$1100,IES!$F$1,'DATA 07-10-20'!$G$2:$G$1100,IES!F$2)</f>
        <v>19</v>
      </c>
      <c r="G287" s="23">
        <f>SUMIFS('DATA 07-10-20'!$H$2:$H$1100,'DATA 07-10-20'!$D$2:$D$1100,IES!$D287,'DATA 07-10-20'!$F$2:$F$1100,IES!$G$1,'DATA 07-10-20'!$G$2:$G$1100,IES!G$2)</f>
        <v>4</v>
      </c>
      <c r="H287" s="23">
        <f>SUMIFS('DATA 07-10-20'!$H$2:$H$1100,'DATA 07-10-20'!$D$2:$D$1100,IES!$D287,'DATA 07-10-20'!$F$2:$F$1100,IES!$G$1,'DATA 07-10-20'!$G$2:$G$1100,IES!H$2)</f>
        <v>0</v>
      </c>
      <c r="I287" s="23">
        <f>SUMIFS('DATA 07-10-20'!$H$2:$H$1100,'DATA 07-10-20'!$D$2:$D$1100,IES!$D287,'DATA 07-10-20'!$F$2:$F$1100,IES!$G$1,'DATA 07-10-20'!$G$2:$G$1100,IES!I$2)</f>
        <v>0</v>
      </c>
      <c r="J287" s="23">
        <f>SUMIFS('DATA 07-10-20'!$H$2:$H$1100,'DATA 07-10-20'!$D$2:$D$1100,IES!$D287,'DATA 07-10-20'!$F$2:$F$1100,IES!$J$1,'DATA 07-10-20'!$G$2:$G$1100,IES!J$2)</f>
        <v>13</v>
      </c>
      <c r="K287" s="23">
        <f>SUMIFS('DATA 07-10-20'!$H$2:$H$1100,'DATA 07-10-20'!$D$2:$D$1100,IES!$D287,'DATA 07-10-20'!$F$2:$F$1100,IES!$J$1,'DATA 07-10-20'!$G$2:$G$1100,IES!K$2)</f>
        <v>0</v>
      </c>
      <c r="L287" s="23">
        <f>SUMIFS('DATA 07-10-20'!$H$2:$H$1100,'DATA 07-10-20'!$D$2:$D$1100,IES!$D287,'DATA 07-10-20'!$F$2:$F$1100,IES!$L$1,'DATA 07-10-20'!$G$2:$G$1100,IES!L$2)</f>
        <v>0</v>
      </c>
      <c r="M287" s="23">
        <f>SUMIFS(ESPORTIUS!$L$2:$L$25,ESPORTIUS!$D$2:$D$25,IES!D287,ESPORTIUS!$J$2:$J$25,IES!$M$2)</f>
        <v>0</v>
      </c>
      <c r="N287" s="23">
        <f>SUMIFS(ESPORTIUS!$L$2:$L$25,ESPORTIUS!$D$2:$D$25,IES!D287,ESPORTIUS!$J$2:$J$25,IES!$N$2)</f>
        <v>0</v>
      </c>
      <c r="O287" s="20">
        <f t="shared" si="8"/>
        <v>36</v>
      </c>
      <c r="P287" s="27" t="str">
        <f t="shared" si="9"/>
        <v>A</v>
      </c>
    </row>
    <row r="288" spans="1:16" x14ac:dyDescent="0.3">
      <c r="A288" s="14">
        <v>2020</v>
      </c>
      <c r="B288" s="14" t="s">
        <v>814</v>
      </c>
      <c r="C288" t="s">
        <v>488</v>
      </c>
      <c r="D288" s="14">
        <v>46024965</v>
      </c>
      <c r="E288" t="s">
        <v>393</v>
      </c>
      <c r="F288" s="23">
        <f>SUMIFS('DATA 07-10-20'!$H$2:$H$1100,'DATA 07-10-20'!$D$2:$D$1100,IES!$D288,'DATA 07-10-20'!$F$2:$F$1100,IES!$F$1,'DATA 07-10-20'!$G$2:$G$1100,IES!F$2)</f>
        <v>13</v>
      </c>
      <c r="G288" s="23">
        <f>SUMIFS('DATA 07-10-20'!$H$2:$H$1100,'DATA 07-10-20'!$D$2:$D$1100,IES!$D288,'DATA 07-10-20'!$F$2:$F$1100,IES!$G$1,'DATA 07-10-20'!$G$2:$G$1100,IES!G$2)</f>
        <v>4</v>
      </c>
      <c r="H288" s="23">
        <f>SUMIFS('DATA 07-10-20'!$H$2:$H$1100,'DATA 07-10-20'!$D$2:$D$1100,IES!$D288,'DATA 07-10-20'!$F$2:$F$1100,IES!$G$1,'DATA 07-10-20'!$G$2:$G$1100,IES!H$2)</f>
        <v>0</v>
      </c>
      <c r="I288" s="23">
        <f>SUMIFS('DATA 07-10-20'!$H$2:$H$1100,'DATA 07-10-20'!$D$2:$D$1100,IES!$D288,'DATA 07-10-20'!$F$2:$F$1100,IES!$G$1,'DATA 07-10-20'!$G$2:$G$1100,IES!I$2)</f>
        <v>0</v>
      </c>
      <c r="J288" s="23">
        <f>SUMIFS('DATA 07-10-20'!$H$2:$H$1100,'DATA 07-10-20'!$D$2:$D$1100,IES!$D288,'DATA 07-10-20'!$F$2:$F$1100,IES!$J$1,'DATA 07-10-20'!$G$2:$G$1100,IES!J$2)</f>
        <v>2</v>
      </c>
      <c r="K288" s="23">
        <f>SUMIFS('DATA 07-10-20'!$H$2:$H$1100,'DATA 07-10-20'!$D$2:$D$1100,IES!$D288,'DATA 07-10-20'!$F$2:$F$1100,IES!$J$1,'DATA 07-10-20'!$G$2:$G$1100,IES!K$2)</f>
        <v>0</v>
      </c>
      <c r="L288" s="23">
        <f>SUMIFS('DATA 07-10-20'!$H$2:$H$1100,'DATA 07-10-20'!$D$2:$D$1100,IES!$D288,'DATA 07-10-20'!$F$2:$F$1100,IES!$L$1,'DATA 07-10-20'!$G$2:$G$1100,IES!L$2)</f>
        <v>0</v>
      </c>
      <c r="M288" s="23">
        <f>SUMIFS(ESPORTIUS!$L$2:$L$25,ESPORTIUS!$D$2:$D$25,IES!D288,ESPORTIUS!$J$2:$J$25,IES!$M$2)</f>
        <v>0</v>
      </c>
      <c r="N288" s="23">
        <f>SUMIFS(ESPORTIUS!$L$2:$L$25,ESPORTIUS!$D$2:$D$25,IES!D288,ESPORTIUS!$J$2:$J$25,IES!$N$2)</f>
        <v>0</v>
      </c>
      <c r="O288" s="20">
        <f t="shared" si="8"/>
        <v>19</v>
      </c>
      <c r="P288" s="27" t="str">
        <f t="shared" si="9"/>
        <v>B</v>
      </c>
    </row>
    <row r="289" spans="1:16" x14ac:dyDescent="0.3">
      <c r="A289" s="14">
        <v>2020</v>
      </c>
      <c r="B289" s="14" t="s">
        <v>814</v>
      </c>
      <c r="C289" t="s">
        <v>493</v>
      </c>
      <c r="D289" s="14">
        <v>46018047</v>
      </c>
      <c r="E289" t="s">
        <v>86</v>
      </c>
      <c r="F289" s="23">
        <f>SUMIFS('DATA 07-10-20'!$H$2:$H$1100,'DATA 07-10-20'!$D$2:$D$1100,IES!$D289,'DATA 07-10-20'!$F$2:$F$1100,IES!$F$1,'DATA 07-10-20'!$G$2:$G$1100,IES!F$2)</f>
        <v>16</v>
      </c>
      <c r="G289" s="23">
        <f>SUMIFS('DATA 07-10-20'!$H$2:$H$1100,'DATA 07-10-20'!$D$2:$D$1100,IES!$D289,'DATA 07-10-20'!$F$2:$F$1100,IES!$G$1,'DATA 07-10-20'!$G$2:$G$1100,IES!G$2)</f>
        <v>6</v>
      </c>
      <c r="H289" s="23">
        <f>SUMIFS('DATA 07-10-20'!$H$2:$H$1100,'DATA 07-10-20'!$D$2:$D$1100,IES!$D289,'DATA 07-10-20'!$F$2:$F$1100,IES!$G$1,'DATA 07-10-20'!$G$2:$G$1100,IES!H$2)</f>
        <v>0</v>
      </c>
      <c r="I289" s="23">
        <f>SUMIFS('DATA 07-10-20'!$H$2:$H$1100,'DATA 07-10-20'!$D$2:$D$1100,IES!$D289,'DATA 07-10-20'!$F$2:$F$1100,IES!$G$1,'DATA 07-10-20'!$G$2:$G$1100,IES!I$2)</f>
        <v>0</v>
      </c>
      <c r="J289" s="23">
        <f>SUMIFS('DATA 07-10-20'!$H$2:$H$1100,'DATA 07-10-20'!$D$2:$D$1100,IES!$D289,'DATA 07-10-20'!$F$2:$F$1100,IES!$J$1,'DATA 07-10-20'!$G$2:$G$1100,IES!J$2)</f>
        <v>2</v>
      </c>
      <c r="K289" s="23">
        <f>SUMIFS('DATA 07-10-20'!$H$2:$H$1100,'DATA 07-10-20'!$D$2:$D$1100,IES!$D289,'DATA 07-10-20'!$F$2:$F$1100,IES!$J$1,'DATA 07-10-20'!$G$2:$G$1100,IES!K$2)</f>
        <v>0</v>
      </c>
      <c r="L289" s="23">
        <f>SUMIFS('DATA 07-10-20'!$H$2:$H$1100,'DATA 07-10-20'!$D$2:$D$1100,IES!$D289,'DATA 07-10-20'!$F$2:$F$1100,IES!$L$1,'DATA 07-10-20'!$G$2:$G$1100,IES!L$2)</f>
        <v>0</v>
      </c>
      <c r="M289" s="23">
        <f>SUMIFS(ESPORTIUS!$L$2:$L$25,ESPORTIUS!$D$2:$D$25,IES!D289,ESPORTIUS!$J$2:$J$25,IES!$M$2)</f>
        <v>0</v>
      </c>
      <c r="N289" s="23">
        <f>SUMIFS(ESPORTIUS!$L$2:$L$25,ESPORTIUS!$D$2:$D$25,IES!D289,ESPORTIUS!$J$2:$J$25,IES!$N$2)</f>
        <v>0</v>
      </c>
      <c r="O289" s="20">
        <f t="shared" si="8"/>
        <v>24</v>
      </c>
      <c r="P289" s="27" t="str">
        <f t="shared" si="9"/>
        <v>B</v>
      </c>
    </row>
    <row r="290" spans="1:16" x14ac:dyDescent="0.3">
      <c r="A290" s="14">
        <v>2020</v>
      </c>
      <c r="B290" s="14" t="s">
        <v>814</v>
      </c>
      <c r="C290" t="s">
        <v>494</v>
      </c>
      <c r="D290" s="14">
        <v>46020078</v>
      </c>
      <c r="E290" t="s">
        <v>495</v>
      </c>
      <c r="F290" s="23">
        <f>SUMIFS('DATA 07-10-20'!$H$2:$H$1100,'DATA 07-10-20'!$D$2:$D$1100,IES!$D290,'DATA 07-10-20'!$F$2:$F$1100,IES!$F$1,'DATA 07-10-20'!$G$2:$G$1100,IES!F$2)</f>
        <v>0</v>
      </c>
      <c r="G290" s="23">
        <f>SUMIFS('DATA 07-10-20'!$H$2:$H$1100,'DATA 07-10-20'!$D$2:$D$1100,IES!$D290,'DATA 07-10-20'!$F$2:$F$1100,IES!$G$1,'DATA 07-10-20'!$G$2:$G$1100,IES!G$2)</f>
        <v>0</v>
      </c>
      <c r="H290" s="23">
        <f>SUMIFS('DATA 07-10-20'!$H$2:$H$1100,'DATA 07-10-20'!$D$2:$D$1100,IES!$D290,'DATA 07-10-20'!$F$2:$F$1100,IES!$G$1,'DATA 07-10-20'!$G$2:$G$1100,IES!H$2)</f>
        <v>0</v>
      </c>
      <c r="I290" s="23">
        <f>SUMIFS('DATA 07-10-20'!$H$2:$H$1100,'DATA 07-10-20'!$D$2:$D$1100,IES!$D290,'DATA 07-10-20'!$F$2:$F$1100,IES!$G$1,'DATA 07-10-20'!$G$2:$G$1100,IES!I$2)</f>
        <v>0</v>
      </c>
      <c r="J290" s="23">
        <f>SUMIFS('DATA 07-10-20'!$H$2:$H$1100,'DATA 07-10-20'!$D$2:$D$1100,IES!$D290,'DATA 07-10-20'!$F$2:$F$1100,IES!$J$1,'DATA 07-10-20'!$G$2:$G$1100,IES!J$2)</f>
        <v>8</v>
      </c>
      <c r="K290" s="23">
        <f>SUMIFS('DATA 07-10-20'!$H$2:$H$1100,'DATA 07-10-20'!$D$2:$D$1100,IES!$D290,'DATA 07-10-20'!$F$2:$F$1100,IES!$J$1,'DATA 07-10-20'!$G$2:$G$1100,IES!K$2)</f>
        <v>0</v>
      </c>
      <c r="L290" s="23">
        <f>SUMIFS('DATA 07-10-20'!$H$2:$H$1100,'DATA 07-10-20'!$D$2:$D$1100,IES!$D290,'DATA 07-10-20'!$F$2:$F$1100,IES!$L$1,'DATA 07-10-20'!$G$2:$G$1100,IES!L$2)</f>
        <v>0</v>
      </c>
      <c r="M290" s="23">
        <f>SUMIFS(ESPORTIUS!$L$2:$L$25,ESPORTIUS!$D$2:$D$25,IES!D290,ESPORTIUS!$J$2:$J$25,IES!$M$2)</f>
        <v>0</v>
      </c>
      <c r="N290" s="23">
        <f>SUMIFS(ESPORTIUS!$L$2:$L$25,ESPORTIUS!$D$2:$D$25,IES!D290,ESPORTIUS!$J$2:$J$25,IES!$N$2)</f>
        <v>0</v>
      </c>
      <c r="O290" s="20">
        <f t="shared" si="8"/>
        <v>8</v>
      </c>
      <c r="P290" s="27" t="str">
        <f t="shared" si="9"/>
        <v>C</v>
      </c>
    </row>
    <row r="291" spans="1:16" x14ac:dyDescent="0.3">
      <c r="A291" s="14">
        <v>2020</v>
      </c>
      <c r="B291" s="14" t="s">
        <v>814</v>
      </c>
      <c r="C291" t="s">
        <v>494</v>
      </c>
      <c r="D291" s="14">
        <v>46022245</v>
      </c>
      <c r="E291" t="s">
        <v>496</v>
      </c>
      <c r="F291" s="23">
        <f>SUMIFS('DATA 07-10-20'!$H$2:$H$1100,'DATA 07-10-20'!$D$2:$D$1100,IES!$D291,'DATA 07-10-20'!$F$2:$F$1100,IES!$F$1,'DATA 07-10-20'!$G$2:$G$1100,IES!F$2)</f>
        <v>25</v>
      </c>
      <c r="G291" s="23">
        <f>SUMIFS('DATA 07-10-20'!$H$2:$H$1100,'DATA 07-10-20'!$D$2:$D$1100,IES!$D291,'DATA 07-10-20'!$F$2:$F$1100,IES!$G$1,'DATA 07-10-20'!$G$2:$G$1100,IES!G$2)</f>
        <v>6</v>
      </c>
      <c r="H291" s="23">
        <f>SUMIFS('DATA 07-10-20'!$H$2:$H$1100,'DATA 07-10-20'!$D$2:$D$1100,IES!$D291,'DATA 07-10-20'!$F$2:$F$1100,IES!$G$1,'DATA 07-10-20'!$G$2:$G$1100,IES!H$2)</f>
        <v>0</v>
      </c>
      <c r="I291" s="23">
        <f>SUMIFS('DATA 07-10-20'!$H$2:$H$1100,'DATA 07-10-20'!$D$2:$D$1100,IES!$D291,'DATA 07-10-20'!$F$2:$F$1100,IES!$G$1,'DATA 07-10-20'!$G$2:$G$1100,IES!I$2)</f>
        <v>0</v>
      </c>
      <c r="J291" s="23">
        <f>SUMIFS('DATA 07-10-20'!$H$2:$H$1100,'DATA 07-10-20'!$D$2:$D$1100,IES!$D291,'DATA 07-10-20'!$F$2:$F$1100,IES!$J$1,'DATA 07-10-20'!$G$2:$G$1100,IES!J$2)</f>
        <v>10</v>
      </c>
      <c r="K291" s="23">
        <f>SUMIFS('DATA 07-10-20'!$H$2:$H$1100,'DATA 07-10-20'!$D$2:$D$1100,IES!$D291,'DATA 07-10-20'!$F$2:$F$1100,IES!$J$1,'DATA 07-10-20'!$G$2:$G$1100,IES!K$2)</f>
        <v>0</v>
      </c>
      <c r="L291" s="23">
        <f>SUMIFS('DATA 07-10-20'!$H$2:$H$1100,'DATA 07-10-20'!$D$2:$D$1100,IES!$D291,'DATA 07-10-20'!$F$2:$F$1100,IES!$L$1,'DATA 07-10-20'!$G$2:$G$1100,IES!L$2)</f>
        <v>0</v>
      </c>
      <c r="M291" s="23">
        <f>SUMIFS(ESPORTIUS!$L$2:$L$25,ESPORTIUS!$D$2:$D$25,IES!D291,ESPORTIUS!$J$2:$J$25,IES!$M$2)</f>
        <v>0</v>
      </c>
      <c r="N291" s="23">
        <f>SUMIFS(ESPORTIUS!$L$2:$L$25,ESPORTIUS!$D$2:$D$25,IES!D291,ESPORTIUS!$J$2:$J$25,IES!$N$2)</f>
        <v>0</v>
      </c>
      <c r="O291" s="20">
        <f t="shared" si="8"/>
        <v>41</v>
      </c>
      <c r="P291" s="27" t="str">
        <f t="shared" si="9"/>
        <v>A</v>
      </c>
    </row>
    <row r="292" spans="1:16" x14ac:dyDescent="0.3">
      <c r="A292" s="14">
        <v>2020</v>
      </c>
      <c r="B292" s="14" t="s">
        <v>814</v>
      </c>
      <c r="C292" t="s">
        <v>494</v>
      </c>
      <c r="D292" s="14">
        <v>46031301</v>
      </c>
      <c r="E292" t="s">
        <v>499</v>
      </c>
      <c r="F292" s="23">
        <f>SUMIFS('DATA 07-10-20'!$H$2:$H$1100,'DATA 07-10-20'!$D$2:$D$1100,IES!$D292,'DATA 07-10-20'!$F$2:$F$1100,IES!$F$1,'DATA 07-10-20'!$G$2:$G$1100,IES!F$2)</f>
        <v>4</v>
      </c>
      <c r="G292" s="23">
        <f>SUMIFS('DATA 07-10-20'!$H$2:$H$1100,'DATA 07-10-20'!$D$2:$D$1100,IES!$D292,'DATA 07-10-20'!$F$2:$F$1100,IES!$G$1,'DATA 07-10-20'!$G$2:$G$1100,IES!G$2)</f>
        <v>0</v>
      </c>
      <c r="H292" s="23">
        <f>SUMIFS('DATA 07-10-20'!$H$2:$H$1100,'DATA 07-10-20'!$D$2:$D$1100,IES!$D292,'DATA 07-10-20'!$F$2:$F$1100,IES!$G$1,'DATA 07-10-20'!$G$2:$G$1100,IES!H$2)</f>
        <v>0</v>
      </c>
      <c r="I292" s="23">
        <f>SUMIFS('DATA 07-10-20'!$H$2:$H$1100,'DATA 07-10-20'!$D$2:$D$1100,IES!$D292,'DATA 07-10-20'!$F$2:$F$1100,IES!$G$1,'DATA 07-10-20'!$G$2:$G$1100,IES!I$2)</f>
        <v>0</v>
      </c>
      <c r="J292" s="23">
        <f>SUMIFS('DATA 07-10-20'!$H$2:$H$1100,'DATA 07-10-20'!$D$2:$D$1100,IES!$D292,'DATA 07-10-20'!$F$2:$F$1100,IES!$J$1,'DATA 07-10-20'!$G$2:$G$1100,IES!J$2)</f>
        <v>0</v>
      </c>
      <c r="K292" s="23">
        <f>SUMIFS('DATA 07-10-20'!$H$2:$H$1100,'DATA 07-10-20'!$D$2:$D$1100,IES!$D292,'DATA 07-10-20'!$F$2:$F$1100,IES!$J$1,'DATA 07-10-20'!$G$2:$G$1100,IES!K$2)</f>
        <v>0</v>
      </c>
      <c r="L292" s="23">
        <f>SUMIFS('DATA 07-10-20'!$H$2:$H$1100,'DATA 07-10-20'!$D$2:$D$1100,IES!$D292,'DATA 07-10-20'!$F$2:$F$1100,IES!$L$1,'DATA 07-10-20'!$G$2:$G$1100,IES!L$2)</f>
        <v>3</v>
      </c>
      <c r="M292" s="23">
        <f>SUMIFS(ESPORTIUS!$L$2:$L$25,ESPORTIUS!$D$2:$D$25,IES!D292,ESPORTIUS!$J$2:$J$25,IES!$M$2)</f>
        <v>0</v>
      </c>
      <c r="N292" s="23">
        <f>SUMIFS(ESPORTIUS!$L$2:$L$25,ESPORTIUS!$D$2:$D$25,IES!D292,ESPORTIUS!$J$2:$J$25,IES!$N$2)</f>
        <v>0</v>
      </c>
      <c r="O292" s="20">
        <f t="shared" si="8"/>
        <v>7</v>
      </c>
      <c r="P292" s="27" t="str">
        <f t="shared" si="9"/>
        <v>C</v>
      </c>
    </row>
    <row r="293" spans="1:16" x14ac:dyDescent="0.3">
      <c r="A293" s="14">
        <v>2020</v>
      </c>
      <c r="B293" s="14" t="s">
        <v>814</v>
      </c>
      <c r="C293" t="s">
        <v>500</v>
      </c>
      <c r="D293" s="14">
        <v>46024229</v>
      </c>
      <c r="E293" t="s">
        <v>501</v>
      </c>
      <c r="F293" s="23">
        <f>SUMIFS('DATA 07-10-20'!$H$2:$H$1100,'DATA 07-10-20'!$D$2:$D$1100,IES!$D293,'DATA 07-10-20'!$F$2:$F$1100,IES!$F$1,'DATA 07-10-20'!$G$2:$G$1100,IES!F$2)</f>
        <v>13</v>
      </c>
      <c r="G293" s="23">
        <f>SUMIFS('DATA 07-10-20'!$H$2:$H$1100,'DATA 07-10-20'!$D$2:$D$1100,IES!$D293,'DATA 07-10-20'!$F$2:$F$1100,IES!$G$1,'DATA 07-10-20'!$G$2:$G$1100,IES!G$2)</f>
        <v>3</v>
      </c>
      <c r="H293" s="23">
        <f>SUMIFS('DATA 07-10-20'!$H$2:$H$1100,'DATA 07-10-20'!$D$2:$D$1100,IES!$D293,'DATA 07-10-20'!$F$2:$F$1100,IES!$G$1,'DATA 07-10-20'!$G$2:$G$1100,IES!H$2)</f>
        <v>0</v>
      </c>
      <c r="I293" s="23">
        <f>SUMIFS('DATA 07-10-20'!$H$2:$H$1100,'DATA 07-10-20'!$D$2:$D$1100,IES!$D293,'DATA 07-10-20'!$F$2:$F$1100,IES!$G$1,'DATA 07-10-20'!$G$2:$G$1100,IES!I$2)</f>
        <v>0</v>
      </c>
      <c r="J293" s="23">
        <f>SUMIFS('DATA 07-10-20'!$H$2:$H$1100,'DATA 07-10-20'!$D$2:$D$1100,IES!$D293,'DATA 07-10-20'!$F$2:$F$1100,IES!$J$1,'DATA 07-10-20'!$G$2:$G$1100,IES!J$2)</f>
        <v>12</v>
      </c>
      <c r="K293" s="23">
        <f>SUMIFS('DATA 07-10-20'!$H$2:$H$1100,'DATA 07-10-20'!$D$2:$D$1100,IES!$D293,'DATA 07-10-20'!$F$2:$F$1100,IES!$J$1,'DATA 07-10-20'!$G$2:$G$1100,IES!K$2)</f>
        <v>0</v>
      </c>
      <c r="L293" s="23">
        <f>SUMIFS('DATA 07-10-20'!$H$2:$H$1100,'DATA 07-10-20'!$D$2:$D$1100,IES!$D293,'DATA 07-10-20'!$F$2:$F$1100,IES!$L$1,'DATA 07-10-20'!$G$2:$G$1100,IES!L$2)</f>
        <v>0</v>
      </c>
      <c r="M293" s="23">
        <f>SUMIFS(ESPORTIUS!$L$2:$L$25,ESPORTIUS!$D$2:$D$25,IES!D293,ESPORTIUS!$J$2:$J$25,IES!$M$2)</f>
        <v>0</v>
      </c>
      <c r="N293" s="23">
        <f>SUMIFS(ESPORTIUS!$L$2:$L$25,ESPORTIUS!$D$2:$D$25,IES!D293,ESPORTIUS!$J$2:$J$25,IES!$N$2)</f>
        <v>0</v>
      </c>
      <c r="O293" s="20">
        <f t="shared" si="8"/>
        <v>28</v>
      </c>
      <c r="P293" s="27" t="str">
        <f t="shared" si="9"/>
        <v>A</v>
      </c>
    </row>
    <row r="294" spans="1:16" x14ac:dyDescent="0.3">
      <c r="A294" s="14">
        <v>2020</v>
      </c>
      <c r="B294" s="14" t="s">
        <v>814</v>
      </c>
      <c r="C294" t="s">
        <v>502</v>
      </c>
      <c r="D294" s="14">
        <v>46022543</v>
      </c>
      <c r="E294" t="s">
        <v>503</v>
      </c>
      <c r="F294" s="23">
        <f>SUMIFS('DATA 07-10-20'!$H$2:$H$1100,'DATA 07-10-20'!$D$2:$D$1100,IES!$D294,'DATA 07-10-20'!$F$2:$F$1100,IES!$F$1,'DATA 07-10-20'!$G$2:$G$1100,IES!F$2)</f>
        <v>27</v>
      </c>
      <c r="G294" s="23">
        <f>SUMIFS('DATA 07-10-20'!$H$2:$H$1100,'DATA 07-10-20'!$D$2:$D$1100,IES!$D294,'DATA 07-10-20'!$F$2:$F$1100,IES!$G$1,'DATA 07-10-20'!$G$2:$G$1100,IES!G$2)</f>
        <v>6</v>
      </c>
      <c r="H294" s="23">
        <f>SUMIFS('DATA 07-10-20'!$H$2:$H$1100,'DATA 07-10-20'!$D$2:$D$1100,IES!$D294,'DATA 07-10-20'!$F$2:$F$1100,IES!$G$1,'DATA 07-10-20'!$G$2:$G$1100,IES!H$2)</f>
        <v>0</v>
      </c>
      <c r="I294" s="23">
        <f>SUMIFS('DATA 07-10-20'!$H$2:$H$1100,'DATA 07-10-20'!$D$2:$D$1100,IES!$D294,'DATA 07-10-20'!$F$2:$F$1100,IES!$G$1,'DATA 07-10-20'!$G$2:$G$1100,IES!I$2)</f>
        <v>0</v>
      </c>
      <c r="J294" s="23">
        <f>SUMIFS('DATA 07-10-20'!$H$2:$H$1100,'DATA 07-10-20'!$D$2:$D$1100,IES!$D294,'DATA 07-10-20'!$F$2:$F$1100,IES!$J$1,'DATA 07-10-20'!$G$2:$G$1100,IES!J$2)</f>
        <v>13</v>
      </c>
      <c r="K294" s="23">
        <f>SUMIFS('DATA 07-10-20'!$H$2:$H$1100,'DATA 07-10-20'!$D$2:$D$1100,IES!$D294,'DATA 07-10-20'!$F$2:$F$1100,IES!$J$1,'DATA 07-10-20'!$G$2:$G$1100,IES!K$2)</f>
        <v>0</v>
      </c>
      <c r="L294" s="23">
        <f>SUMIFS('DATA 07-10-20'!$H$2:$H$1100,'DATA 07-10-20'!$D$2:$D$1100,IES!$D294,'DATA 07-10-20'!$F$2:$F$1100,IES!$L$1,'DATA 07-10-20'!$G$2:$G$1100,IES!L$2)</f>
        <v>0</v>
      </c>
      <c r="M294" s="23">
        <f>SUMIFS(ESPORTIUS!$L$2:$L$25,ESPORTIUS!$D$2:$D$25,IES!D294,ESPORTIUS!$J$2:$J$25,IES!$M$2)</f>
        <v>0</v>
      </c>
      <c r="N294" s="23">
        <f>SUMIFS(ESPORTIUS!$L$2:$L$25,ESPORTIUS!$D$2:$D$25,IES!D294,ESPORTIUS!$J$2:$J$25,IES!$N$2)</f>
        <v>0</v>
      </c>
      <c r="O294" s="20">
        <f t="shared" si="8"/>
        <v>46</v>
      </c>
      <c r="P294" s="27" t="str">
        <f t="shared" si="9"/>
        <v>A</v>
      </c>
    </row>
    <row r="295" spans="1:16" x14ac:dyDescent="0.3">
      <c r="A295" s="14">
        <v>2020</v>
      </c>
      <c r="B295" s="14" t="s">
        <v>814</v>
      </c>
      <c r="C295" t="s">
        <v>504</v>
      </c>
      <c r="D295" s="14">
        <v>46022166</v>
      </c>
      <c r="E295" t="s">
        <v>505</v>
      </c>
      <c r="F295" s="23">
        <f>SUMIFS('DATA 07-10-20'!$H$2:$H$1100,'DATA 07-10-20'!$D$2:$D$1100,IES!$D295,'DATA 07-10-20'!$F$2:$F$1100,IES!$F$1,'DATA 07-10-20'!$G$2:$G$1100,IES!F$2)</f>
        <v>4</v>
      </c>
      <c r="G295" s="23">
        <f>SUMIFS('DATA 07-10-20'!$H$2:$H$1100,'DATA 07-10-20'!$D$2:$D$1100,IES!$D295,'DATA 07-10-20'!$F$2:$F$1100,IES!$G$1,'DATA 07-10-20'!$G$2:$G$1100,IES!G$2)</f>
        <v>0</v>
      </c>
      <c r="H295" s="23">
        <f>SUMIFS('DATA 07-10-20'!$H$2:$H$1100,'DATA 07-10-20'!$D$2:$D$1100,IES!$D295,'DATA 07-10-20'!$F$2:$F$1100,IES!$G$1,'DATA 07-10-20'!$G$2:$G$1100,IES!H$2)</f>
        <v>0</v>
      </c>
      <c r="I295" s="23">
        <f>SUMIFS('DATA 07-10-20'!$H$2:$H$1100,'DATA 07-10-20'!$D$2:$D$1100,IES!$D295,'DATA 07-10-20'!$F$2:$F$1100,IES!$G$1,'DATA 07-10-20'!$G$2:$G$1100,IES!I$2)</f>
        <v>0</v>
      </c>
      <c r="J295" s="23">
        <f>SUMIFS('DATA 07-10-20'!$H$2:$H$1100,'DATA 07-10-20'!$D$2:$D$1100,IES!$D295,'DATA 07-10-20'!$F$2:$F$1100,IES!$J$1,'DATA 07-10-20'!$G$2:$G$1100,IES!J$2)</f>
        <v>0</v>
      </c>
      <c r="K295" s="23">
        <f>SUMIFS('DATA 07-10-20'!$H$2:$H$1100,'DATA 07-10-20'!$D$2:$D$1100,IES!$D295,'DATA 07-10-20'!$F$2:$F$1100,IES!$J$1,'DATA 07-10-20'!$G$2:$G$1100,IES!K$2)</f>
        <v>0</v>
      </c>
      <c r="L295" s="23">
        <f>SUMIFS('DATA 07-10-20'!$H$2:$H$1100,'DATA 07-10-20'!$D$2:$D$1100,IES!$D295,'DATA 07-10-20'!$F$2:$F$1100,IES!$L$1,'DATA 07-10-20'!$G$2:$G$1100,IES!L$2)</f>
        <v>0</v>
      </c>
      <c r="M295" s="23">
        <f>SUMIFS(ESPORTIUS!$L$2:$L$25,ESPORTIUS!$D$2:$D$25,IES!D295,ESPORTIUS!$J$2:$J$25,IES!$M$2)</f>
        <v>0</v>
      </c>
      <c r="N295" s="23">
        <f>SUMIFS(ESPORTIUS!$L$2:$L$25,ESPORTIUS!$D$2:$D$25,IES!D295,ESPORTIUS!$J$2:$J$25,IES!$N$2)</f>
        <v>0</v>
      </c>
      <c r="O295" s="20">
        <f t="shared" si="8"/>
        <v>4</v>
      </c>
      <c r="P295" s="27" t="str">
        <f t="shared" si="9"/>
        <v>C</v>
      </c>
    </row>
    <row r="296" spans="1:16" x14ac:dyDescent="0.3">
      <c r="A296" s="14">
        <v>2020</v>
      </c>
      <c r="B296" s="14" t="s">
        <v>814</v>
      </c>
      <c r="C296" t="s">
        <v>506</v>
      </c>
      <c r="D296" s="14">
        <v>46023948</v>
      </c>
      <c r="E296" t="s">
        <v>507</v>
      </c>
      <c r="F296" s="23">
        <f>SUMIFS('DATA 07-10-20'!$H$2:$H$1100,'DATA 07-10-20'!$D$2:$D$1100,IES!$D296,'DATA 07-10-20'!$F$2:$F$1100,IES!$F$1,'DATA 07-10-20'!$G$2:$G$1100,IES!F$2)</f>
        <v>14</v>
      </c>
      <c r="G296" s="23">
        <f>SUMIFS('DATA 07-10-20'!$H$2:$H$1100,'DATA 07-10-20'!$D$2:$D$1100,IES!$D296,'DATA 07-10-20'!$F$2:$F$1100,IES!$G$1,'DATA 07-10-20'!$G$2:$G$1100,IES!G$2)</f>
        <v>4</v>
      </c>
      <c r="H296" s="23">
        <f>SUMIFS('DATA 07-10-20'!$H$2:$H$1100,'DATA 07-10-20'!$D$2:$D$1100,IES!$D296,'DATA 07-10-20'!$F$2:$F$1100,IES!$G$1,'DATA 07-10-20'!$G$2:$G$1100,IES!H$2)</f>
        <v>0</v>
      </c>
      <c r="I296" s="23">
        <f>SUMIFS('DATA 07-10-20'!$H$2:$H$1100,'DATA 07-10-20'!$D$2:$D$1100,IES!$D296,'DATA 07-10-20'!$F$2:$F$1100,IES!$G$1,'DATA 07-10-20'!$G$2:$G$1100,IES!I$2)</f>
        <v>0</v>
      </c>
      <c r="J296" s="23">
        <f>SUMIFS('DATA 07-10-20'!$H$2:$H$1100,'DATA 07-10-20'!$D$2:$D$1100,IES!$D296,'DATA 07-10-20'!$F$2:$F$1100,IES!$J$1,'DATA 07-10-20'!$G$2:$G$1100,IES!J$2)</f>
        <v>2</v>
      </c>
      <c r="K296" s="23">
        <f>SUMIFS('DATA 07-10-20'!$H$2:$H$1100,'DATA 07-10-20'!$D$2:$D$1100,IES!$D296,'DATA 07-10-20'!$F$2:$F$1100,IES!$J$1,'DATA 07-10-20'!$G$2:$G$1100,IES!K$2)</f>
        <v>0</v>
      </c>
      <c r="L296" s="23">
        <f>SUMIFS('DATA 07-10-20'!$H$2:$H$1100,'DATA 07-10-20'!$D$2:$D$1100,IES!$D296,'DATA 07-10-20'!$F$2:$F$1100,IES!$L$1,'DATA 07-10-20'!$G$2:$G$1100,IES!L$2)</f>
        <v>0</v>
      </c>
      <c r="M296" s="23">
        <f>SUMIFS(ESPORTIUS!$L$2:$L$25,ESPORTIUS!$D$2:$D$25,IES!D296,ESPORTIUS!$J$2:$J$25,IES!$M$2)</f>
        <v>0</v>
      </c>
      <c r="N296" s="23">
        <f>SUMIFS(ESPORTIUS!$L$2:$L$25,ESPORTIUS!$D$2:$D$25,IES!D296,ESPORTIUS!$J$2:$J$25,IES!$N$2)</f>
        <v>0</v>
      </c>
      <c r="O296" s="20">
        <f t="shared" si="8"/>
        <v>20</v>
      </c>
      <c r="P296" s="27" t="str">
        <f t="shared" si="9"/>
        <v>B</v>
      </c>
    </row>
    <row r="297" spans="1:16" x14ac:dyDescent="0.3">
      <c r="A297" s="14">
        <v>2020</v>
      </c>
      <c r="B297" s="14" t="s">
        <v>814</v>
      </c>
      <c r="C297" t="s">
        <v>508</v>
      </c>
      <c r="D297" s="14">
        <v>46020315</v>
      </c>
      <c r="E297" t="s">
        <v>509</v>
      </c>
      <c r="F297" s="23">
        <f>SUMIFS('DATA 07-10-20'!$H$2:$H$1100,'DATA 07-10-20'!$D$2:$D$1100,IES!$D297,'DATA 07-10-20'!$F$2:$F$1100,IES!$F$1,'DATA 07-10-20'!$G$2:$G$1100,IES!F$2)</f>
        <v>24</v>
      </c>
      <c r="G297" s="23">
        <f>SUMIFS('DATA 07-10-20'!$H$2:$H$1100,'DATA 07-10-20'!$D$2:$D$1100,IES!$D297,'DATA 07-10-20'!$F$2:$F$1100,IES!$G$1,'DATA 07-10-20'!$G$2:$G$1100,IES!G$2)</f>
        <v>5</v>
      </c>
      <c r="H297" s="23">
        <f>SUMIFS('DATA 07-10-20'!$H$2:$H$1100,'DATA 07-10-20'!$D$2:$D$1100,IES!$D297,'DATA 07-10-20'!$F$2:$F$1100,IES!$G$1,'DATA 07-10-20'!$G$2:$G$1100,IES!H$2)</f>
        <v>0</v>
      </c>
      <c r="I297" s="23">
        <f>SUMIFS('DATA 07-10-20'!$H$2:$H$1100,'DATA 07-10-20'!$D$2:$D$1100,IES!$D297,'DATA 07-10-20'!$F$2:$F$1100,IES!$G$1,'DATA 07-10-20'!$G$2:$G$1100,IES!I$2)</f>
        <v>0</v>
      </c>
      <c r="J297" s="23">
        <f>SUMIFS('DATA 07-10-20'!$H$2:$H$1100,'DATA 07-10-20'!$D$2:$D$1100,IES!$D297,'DATA 07-10-20'!$F$2:$F$1100,IES!$J$1,'DATA 07-10-20'!$G$2:$G$1100,IES!J$2)</f>
        <v>6</v>
      </c>
      <c r="K297" s="23">
        <f>SUMIFS('DATA 07-10-20'!$H$2:$H$1100,'DATA 07-10-20'!$D$2:$D$1100,IES!$D297,'DATA 07-10-20'!$F$2:$F$1100,IES!$J$1,'DATA 07-10-20'!$G$2:$G$1100,IES!K$2)</f>
        <v>0</v>
      </c>
      <c r="L297" s="23">
        <f>SUMIFS('DATA 07-10-20'!$H$2:$H$1100,'DATA 07-10-20'!$D$2:$D$1100,IES!$D297,'DATA 07-10-20'!$F$2:$F$1100,IES!$L$1,'DATA 07-10-20'!$G$2:$G$1100,IES!L$2)</f>
        <v>0</v>
      </c>
      <c r="M297" s="23">
        <f>SUMIFS(ESPORTIUS!$L$2:$L$25,ESPORTIUS!$D$2:$D$25,IES!D297,ESPORTIUS!$J$2:$J$25,IES!$M$2)</f>
        <v>0</v>
      </c>
      <c r="N297" s="23">
        <f>SUMIFS(ESPORTIUS!$L$2:$L$25,ESPORTIUS!$D$2:$D$25,IES!D297,ESPORTIUS!$J$2:$J$25,IES!$N$2)</f>
        <v>0</v>
      </c>
      <c r="O297" s="20">
        <f t="shared" si="8"/>
        <v>35</v>
      </c>
      <c r="P297" s="27" t="str">
        <f t="shared" si="9"/>
        <v>A</v>
      </c>
    </row>
    <row r="298" spans="1:16" x14ac:dyDescent="0.3">
      <c r="A298" s="14">
        <v>2020</v>
      </c>
      <c r="B298" s="14" t="s">
        <v>814</v>
      </c>
      <c r="C298" t="s">
        <v>513</v>
      </c>
      <c r="D298" s="14">
        <v>46023894</v>
      </c>
      <c r="E298" t="s">
        <v>514</v>
      </c>
      <c r="F298" s="23">
        <f>SUMIFS('DATA 07-10-20'!$H$2:$H$1100,'DATA 07-10-20'!$D$2:$D$1100,IES!$D298,'DATA 07-10-20'!$F$2:$F$1100,IES!$F$1,'DATA 07-10-20'!$G$2:$G$1100,IES!F$2)</f>
        <v>12</v>
      </c>
      <c r="G298" s="23">
        <f>SUMIFS('DATA 07-10-20'!$H$2:$H$1100,'DATA 07-10-20'!$D$2:$D$1100,IES!$D298,'DATA 07-10-20'!$F$2:$F$1100,IES!$G$1,'DATA 07-10-20'!$G$2:$G$1100,IES!G$2)</f>
        <v>4</v>
      </c>
      <c r="H298" s="23">
        <f>SUMIFS('DATA 07-10-20'!$H$2:$H$1100,'DATA 07-10-20'!$D$2:$D$1100,IES!$D298,'DATA 07-10-20'!$F$2:$F$1100,IES!$G$1,'DATA 07-10-20'!$G$2:$G$1100,IES!H$2)</f>
        <v>0</v>
      </c>
      <c r="I298" s="23">
        <f>SUMIFS('DATA 07-10-20'!$H$2:$H$1100,'DATA 07-10-20'!$D$2:$D$1100,IES!$D298,'DATA 07-10-20'!$F$2:$F$1100,IES!$G$1,'DATA 07-10-20'!$G$2:$G$1100,IES!I$2)</f>
        <v>0</v>
      </c>
      <c r="J298" s="23">
        <f>SUMIFS('DATA 07-10-20'!$H$2:$H$1100,'DATA 07-10-20'!$D$2:$D$1100,IES!$D298,'DATA 07-10-20'!$F$2:$F$1100,IES!$J$1,'DATA 07-10-20'!$G$2:$G$1100,IES!J$2)</f>
        <v>2</v>
      </c>
      <c r="K298" s="23">
        <f>SUMIFS('DATA 07-10-20'!$H$2:$H$1100,'DATA 07-10-20'!$D$2:$D$1100,IES!$D298,'DATA 07-10-20'!$F$2:$F$1100,IES!$J$1,'DATA 07-10-20'!$G$2:$G$1100,IES!K$2)</f>
        <v>0</v>
      </c>
      <c r="L298" s="23">
        <f>SUMIFS('DATA 07-10-20'!$H$2:$H$1100,'DATA 07-10-20'!$D$2:$D$1100,IES!$D298,'DATA 07-10-20'!$F$2:$F$1100,IES!$L$1,'DATA 07-10-20'!$G$2:$G$1100,IES!L$2)</f>
        <v>0</v>
      </c>
      <c r="M298" s="23">
        <f>SUMIFS(ESPORTIUS!$L$2:$L$25,ESPORTIUS!$D$2:$D$25,IES!D298,ESPORTIUS!$J$2:$J$25,IES!$M$2)</f>
        <v>0</v>
      </c>
      <c r="N298" s="23">
        <f>SUMIFS(ESPORTIUS!$L$2:$L$25,ESPORTIUS!$D$2:$D$25,IES!D298,ESPORTIUS!$J$2:$J$25,IES!$N$2)</f>
        <v>0</v>
      </c>
      <c r="O298" s="20">
        <f t="shared" si="8"/>
        <v>18</v>
      </c>
      <c r="P298" s="27" t="str">
        <f t="shared" si="9"/>
        <v>B</v>
      </c>
    </row>
    <row r="299" spans="1:16" x14ac:dyDescent="0.3">
      <c r="A299" s="14">
        <v>2020</v>
      </c>
      <c r="B299" s="14" t="s">
        <v>814</v>
      </c>
      <c r="C299" t="s">
        <v>515</v>
      </c>
      <c r="D299" s="14">
        <v>46015538</v>
      </c>
      <c r="E299" t="s">
        <v>516</v>
      </c>
      <c r="F299" s="23">
        <f>SUMIFS('DATA 07-10-20'!$H$2:$H$1100,'DATA 07-10-20'!$D$2:$D$1100,IES!$D299,'DATA 07-10-20'!$F$2:$F$1100,IES!$F$1,'DATA 07-10-20'!$G$2:$G$1100,IES!F$2)</f>
        <v>0</v>
      </c>
      <c r="G299" s="23">
        <f>SUMIFS('DATA 07-10-20'!$H$2:$H$1100,'DATA 07-10-20'!$D$2:$D$1100,IES!$D299,'DATA 07-10-20'!$F$2:$F$1100,IES!$G$1,'DATA 07-10-20'!$G$2:$G$1100,IES!G$2)</f>
        <v>0</v>
      </c>
      <c r="H299" s="23">
        <f>SUMIFS('DATA 07-10-20'!$H$2:$H$1100,'DATA 07-10-20'!$D$2:$D$1100,IES!$D299,'DATA 07-10-20'!$F$2:$F$1100,IES!$G$1,'DATA 07-10-20'!$G$2:$G$1100,IES!H$2)</f>
        <v>0</v>
      </c>
      <c r="I299" s="23">
        <f>SUMIFS('DATA 07-10-20'!$H$2:$H$1100,'DATA 07-10-20'!$D$2:$D$1100,IES!$D299,'DATA 07-10-20'!$F$2:$F$1100,IES!$G$1,'DATA 07-10-20'!$G$2:$G$1100,IES!I$2)</f>
        <v>0</v>
      </c>
      <c r="J299" s="23">
        <f>SUMIFS('DATA 07-10-20'!$H$2:$H$1100,'DATA 07-10-20'!$D$2:$D$1100,IES!$D299,'DATA 07-10-20'!$F$2:$F$1100,IES!$J$1,'DATA 07-10-20'!$G$2:$G$1100,IES!J$2)</f>
        <v>24</v>
      </c>
      <c r="K299" s="23">
        <f>SUMIFS('DATA 07-10-20'!$H$2:$H$1100,'DATA 07-10-20'!$D$2:$D$1100,IES!$D299,'DATA 07-10-20'!$F$2:$F$1100,IES!$J$1,'DATA 07-10-20'!$G$2:$G$1100,IES!K$2)</f>
        <v>0</v>
      </c>
      <c r="L299" s="23">
        <f>SUMIFS('DATA 07-10-20'!$H$2:$H$1100,'DATA 07-10-20'!$D$2:$D$1100,IES!$D299,'DATA 07-10-20'!$F$2:$F$1100,IES!$L$1,'DATA 07-10-20'!$G$2:$G$1100,IES!L$2)</f>
        <v>0</v>
      </c>
      <c r="M299" s="23">
        <f>SUMIFS(ESPORTIUS!$L$2:$L$25,ESPORTIUS!$D$2:$D$25,IES!D299,ESPORTIUS!$J$2:$J$25,IES!$M$2)</f>
        <v>0</v>
      </c>
      <c r="N299" s="23">
        <f>SUMIFS(ESPORTIUS!$L$2:$L$25,ESPORTIUS!$D$2:$D$25,IES!D299,ESPORTIUS!$J$2:$J$25,IES!$N$2)</f>
        <v>0</v>
      </c>
      <c r="O299" s="20">
        <f t="shared" si="8"/>
        <v>24</v>
      </c>
      <c r="P299" s="27" t="str">
        <f t="shared" si="9"/>
        <v>B</v>
      </c>
    </row>
    <row r="300" spans="1:16" x14ac:dyDescent="0.3">
      <c r="A300" s="14">
        <v>2020</v>
      </c>
      <c r="B300" s="14" t="s">
        <v>814</v>
      </c>
      <c r="C300" t="s">
        <v>515</v>
      </c>
      <c r="D300" s="14">
        <v>46019684</v>
      </c>
      <c r="E300" t="s">
        <v>517</v>
      </c>
      <c r="F300" s="23">
        <f>SUMIFS('DATA 07-10-20'!$H$2:$H$1100,'DATA 07-10-20'!$D$2:$D$1100,IES!$D300,'DATA 07-10-20'!$F$2:$F$1100,IES!$F$1,'DATA 07-10-20'!$G$2:$G$1100,IES!F$2)</f>
        <v>11</v>
      </c>
      <c r="G300" s="23">
        <f>SUMIFS('DATA 07-10-20'!$H$2:$H$1100,'DATA 07-10-20'!$D$2:$D$1100,IES!$D300,'DATA 07-10-20'!$F$2:$F$1100,IES!$G$1,'DATA 07-10-20'!$G$2:$G$1100,IES!G$2)</f>
        <v>4</v>
      </c>
      <c r="H300" s="23">
        <f>SUMIFS('DATA 07-10-20'!$H$2:$H$1100,'DATA 07-10-20'!$D$2:$D$1100,IES!$D300,'DATA 07-10-20'!$F$2:$F$1100,IES!$G$1,'DATA 07-10-20'!$G$2:$G$1100,IES!H$2)</f>
        <v>0</v>
      </c>
      <c r="I300" s="23">
        <f>SUMIFS('DATA 07-10-20'!$H$2:$H$1100,'DATA 07-10-20'!$D$2:$D$1100,IES!$D300,'DATA 07-10-20'!$F$2:$F$1100,IES!$G$1,'DATA 07-10-20'!$G$2:$G$1100,IES!I$2)</f>
        <v>0</v>
      </c>
      <c r="J300" s="23">
        <f>SUMIFS('DATA 07-10-20'!$H$2:$H$1100,'DATA 07-10-20'!$D$2:$D$1100,IES!$D300,'DATA 07-10-20'!$F$2:$F$1100,IES!$J$1,'DATA 07-10-20'!$G$2:$G$1100,IES!J$2)</f>
        <v>0</v>
      </c>
      <c r="K300" s="23">
        <f>SUMIFS('DATA 07-10-20'!$H$2:$H$1100,'DATA 07-10-20'!$D$2:$D$1100,IES!$D300,'DATA 07-10-20'!$F$2:$F$1100,IES!$J$1,'DATA 07-10-20'!$G$2:$G$1100,IES!K$2)</f>
        <v>0</v>
      </c>
      <c r="L300" s="23">
        <f>SUMIFS('DATA 07-10-20'!$H$2:$H$1100,'DATA 07-10-20'!$D$2:$D$1100,IES!$D300,'DATA 07-10-20'!$F$2:$F$1100,IES!$L$1,'DATA 07-10-20'!$G$2:$G$1100,IES!L$2)</f>
        <v>0</v>
      </c>
      <c r="M300" s="23">
        <f>SUMIFS(ESPORTIUS!$L$2:$L$25,ESPORTIUS!$D$2:$D$25,IES!D300,ESPORTIUS!$J$2:$J$25,IES!$M$2)</f>
        <v>0</v>
      </c>
      <c r="N300" s="23">
        <f>SUMIFS(ESPORTIUS!$L$2:$L$25,ESPORTIUS!$D$2:$D$25,IES!D300,ESPORTIUS!$J$2:$J$25,IES!$N$2)</f>
        <v>0</v>
      </c>
      <c r="O300" s="20">
        <f t="shared" si="8"/>
        <v>15</v>
      </c>
      <c r="P300" s="27" t="str">
        <f t="shared" si="9"/>
        <v>B</v>
      </c>
    </row>
    <row r="301" spans="1:16" x14ac:dyDescent="0.3">
      <c r="A301" s="14">
        <v>2020</v>
      </c>
      <c r="B301" s="14" t="s">
        <v>814</v>
      </c>
      <c r="C301" t="s">
        <v>515</v>
      </c>
      <c r="D301" s="14">
        <v>46022634</v>
      </c>
      <c r="E301" t="s">
        <v>518</v>
      </c>
      <c r="F301" s="23">
        <f>SUMIFS('DATA 07-10-20'!$H$2:$H$1100,'DATA 07-10-20'!$D$2:$D$1100,IES!$D301,'DATA 07-10-20'!$F$2:$F$1100,IES!$F$1,'DATA 07-10-20'!$G$2:$G$1100,IES!F$2)</f>
        <v>14</v>
      </c>
      <c r="G301" s="23">
        <f>SUMIFS('DATA 07-10-20'!$H$2:$H$1100,'DATA 07-10-20'!$D$2:$D$1100,IES!$D301,'DATA 07-10-20'!$F$2:$F$1100,IES!$G$1,'DATA 07-10-20'!$G$2:$G$1100,IES!G$2)</f>
        <v>4</v>
      </c>
      <c r="H301" s="23">
        <f>SUMIFS('DATA 07-10-20'!$H$2:$H$1100,'DATA 07-10-20'!$D$2:$D$1100,IES!$D301,'DATA 07-10-20'!$F$2:$F$1100,IES!$G$1,'DATA 07-10-20'!$G$2:$G$1100,IES!H$2)</f>
        <v>0</v>
      </c>
      <c r="I301" s="23">
        <f>SUMIFS('DATA 07-10-20'!$H$2:$H$1100,'DATA 07-10-20'!$D$2:$D$1100,IES!$D301,'DATA 07-10-20'!$F$2:$F$1100,IES!$G$1,'DATA 07-10-20'!$G$2:$G$1100,IES!I$2)</f>
        <v>0</v>
      </c>
      <c r="J301" s="23">
        <f>SUMIFS('DATA 07-10-20'!$H$2:$H$1100,'DATA 07-10-20'!$D$2:$D$1100,IES!$D301,'DATA 07-10-20'!$F$2:$F$1100,IES!$J$1,'DATA 07-10-20'!$G$2:$G$1100,IES!J$2)</f>
        <v>2</v>
      </c>
      <c r="K301" s="23">
        <f>SUMIFS('DATA 07-10-20'!$H$2:$H$1100,'DATA 07-10-20'!$D$2:$D$1100,IES!$D301,'DATA 07-10-20'!$F$2:$F$1100,IES!$J$1,'DATA 07-10-20'!$G$2:$G$1100,IES!K$2)</f>
        <v>0</v>
      </c>
      <c r="L301" s="23">
        <f>SUMIFS('DATA 07-10-20'!$H$2:$H$1100,'DATA 07-10-20'!$D$2:$D$1100,IES!$D301,'DATA 07-10-20'!$F$2:$F$1100,IES!$L$1,'DATA 07-10-20'!$G$2:$G$1100,IES!L$2)</f>
        <v>0</v>
      </c>
      <c r="M301" s="23">
        <f>SUMIFS(ESPORTIUS!$L$2:$L$25,ESPORTIUS!$D$2:$D$25,IES!D301,ESPORTIUS!$J$2:$J$25,IES!$M$2)</f>
        <v>0</v>
      </c>
      <c r="N301" s="23">
        <f>SUMIFS(ESPORTIUS!$L$2:$L$25,ESPORTIUS!$D$2:$D$25,IES!D301,ESPORTIUS!$J$2:$J$25,IES!$N$2)</f>
        <v>0</v>
      </c>
      <c r="O301" s="20">
        <f t="shared" si="8"/>
        <v>20</v>
      </c>
      <c r="P301" s="27" t="str">
        <f t="shared" si="9"/>
        <v>B</v>
      </c>
    </row>
    <row r="302" spans="1:16" x14ac:dyDescent="0.3">
      <c r="A302" s="14">
        <v>2020</v>
      </c>
      <c r="B302" s="14" t="s">
        <v>814</v>
      </c>
      <c r="C302" t="s">
        <v>519</v>
      </c>
      <c r="D302" s="14">
        <v>46022671</v>
      </c>
      <c r="E302" t="s">
        <v>520</v>
      </c>
      <c r="F302" s="23">
        <f>SUMIFS('DATA 07-10-20'!$H$2:$H$1100,'DATA 07-10-20'!$D$2:$D$1100,IES!$D302,'DATA 07-10-20'!$F$2:$F$1100,IES!$F$1,'DATA 07-10-20'!$G$2:$G$1100,IES!F$2)</f>
        <v>14</v>
      </c>
      <c r="G302" s="23">
        <f>SUMIFS('DATA 07-10-20'!$H$2:$H$1100,'DATA 07-10-20'!$D$2:$D$1100,IES!$D302,'DATA 07-10-20'!$F$2:$F$1100,IES!$G$1,'DATA 07-10-20'!$G$2:$G$1100,IES!G$2)</f>
        <v>4</v>
      </c>
      <c r="H302" s="23">
        <f>SUMIFS('DATA 07-10-20'!$H$2:$H$1100,'DATA 07-10-20'!$D$2:$D$1100,IES!$D302,'DATA 07-10-20'!$F$2:$F$1100,IES!$G$1,'DATA 07-10-20'!$G$2:$G$1100,IES!H$2)</f>
        <v>0</v>
      </c>
      <c r="I302" s="23">
        <f>SUMIFS('DATA 07-10-20'!$H$2:$H$1100,'DATA 07-10-20'!$D$2:$D$1100,IES!$D302,'DATA 07-10-20'!$F$2:$F$1100,IES!$G$1,'DATA 07-10-20'!$G$2:$G$1100,IES!I$2)</f>
        <v>0</v>
      </c>
      <c r="J302" s="23">
        <f>SUMIFS('DATA 07-10-20'!$H$2:$H$1100,'DATA 07-10-20'!$D$2:$D$1100,IES!$D302,'DATA 07-10-20'!$F$2:$F$1100,IES!$J$1,'DATA 07-10-20'!$G$2:$G$1100,IES!J$2)</f>
        <v>2</v>
      </c>
      <c r="K302" s="23">
        <f>SUMIFS('DATA 07-10-20'!$H$2:$H$1100,'DATA 07-10-20'!$D$2:$D$1100,IES!$D302,'DATA 07-10-20'!$F$2:$F$1100,IES!$J$1,'DATA 07-10-20'!$G$2:$G$1100,IES!K$2)</f>
        <v>0</v>
      </c>
      <c r="L302" s="23">
        <f>SUMIFS('DATA 07-10-20'!$H$2:$H$1100,'DATA 07-10-20'!$D$2:$D$1100,IES!$D302,'DATA 07-10-20'!$F$2:$F$1100,IES!$L$1,'DATA 07-10-20'!$G$2:$G$1100,IES!L$2)</f>
        <v>0</v>
      </c>
      <c r="M302" s="23">
        <f>SUMIFS(ESPORTIUS!$L$2:$L$25,ESPORTIUS!$D$2:$D$25,IES!D302,ESPORTIUS!$J$2:$J$25,IES!$M$2)</f>
        <v>0</v>
      </c>
      <c r="N302" s="23">
        <f>SUMIFS(ESPORTIUS!$L$2:$L$25,ESPORTIUS!$D$2:$D$25,IES!D302,ESPORTIUS!$J$2:$J$25,IES!$N$2)</f>
        <v>0</v>
      </c>
      <c r="O302" s="20">
        <f t="shared" si="8"/>
        <v>20</v>
      </c>
      <c r="P302" s="27" t="str">
        <f t="shared" si="9"/>
        <v>B</v>
      </c>
    </row>
    <row r="303" spans="1:16" x14ac:dyDescent="0.3">
      <c r="A303" s="14">
        <v>2020</v>
      </c>
      <c r="B303" s="14" t="s">
        <v>814</v>
      </c>
      <c r="C303" t="s">
        <v>521</v>
      </c>
      <c r="D303" s="14">
        <v>46007189</v>
      </c>
      <c r="E303" t="s">
        <v>522</v>
      </c>
      <c r="F303" s="23">
        <f>SUMIFS('DATA 07-10-20'!$H$2:$H$1100,'DATA 07-10-20'!$D$2:$D$1100,IES!$D303,'DATA 07-10-20'!$F$2:$F$1100,IES!$F$1,'DATA 07-10-20'!$G$2:$G$1100,IES!F$2)</f>
        <v>18</v>
      </c>
      <c r="G303" s="23">
        <f>SUMIFS('DATA 07-10-20'!$H$2:$H$1100,'DATA 07-10-20'!$D$2:$D$1100,IES!$D303,'DATA 07-10-20'!$F$2:$F$1100,IES!$G$1,'DATA 07-10-20'!$G$2:$G$1100,IES!G$2)</f>
        <v>4</v>
      </c>
      <c r="H303" s="23">
        <f>SUMIFS('DATA 07-10-20'!$H$2:$H$1100,'DATA 07-10-20'!$D$2:$D$1100,IES!$D303,'DATA 07-10-20'!$F$2:$F$1100,IES!$G$1,'DATA 07-10-20'!$G$2:$G$1100,IES!H$2)</f>
        <v>0</v>
      </c>
      <c r="I303" s="23">
        <f>SUMIFS('DATA 07-10-20'!$H$2:$H$1100,'DATA 07-10-20'!$D$2:$D$1100,IES!$D303,'DATA 07-10-20'!$F$2:$F$1100,IES!$G$1,'DATA 07-10-20'!$G$2:$G$1100,IES!I$2)</f>
        <v>0</v>
      </c>
      <c r="J303" s="23">
        <f>SUMIFS('DATA 07-10-20'!$H$2:$H$1100,'DATA 07-10-20'!$D$2:$D$1100,IES!$D303,'DATA 07-10-20'!$F$2:$F$1100,IES!$J$1,'DATA 07-10-20'!$G$2:$G$1100,IES!J$2)</f>
        <v>10</v>
      </c>
      <c r="K303" s="23">
        <f>SUMIFS('DATA 07-10-20'!$H$2:$H$1100,'DATA 07-10-20'!$D$2:$D$1100,IES!$D303,'DATA 07-10-20'!$F$2:$F$1100,IES!$J$1,'DATA 07-10-20'!$G$2:$G$1100,IES!K$2)</f>
        <v>0</v>
      </c>
      <c r="L303" s="23">
        <f>SUMIFS('DATA 07-10-20'!$H$2:$H$1100,'DATA 07-10-20'!$D$2:$D$1100,IES!$D303,'DATA 07-10-20'!$F$2:$F$1100,IES!$L$1,'DATA 07-10-20'!$G$2:$G$1100,IES!L$2)</f>
        <v>0</v>
      </c>
      <c r="M303" s="23">
        <f>SUMIFS(ESPORTIUS!$L$2:$L$25,ESPORTIUS!$D$2:$D$25,IES!D303,ESPORTIUS!$J$2:$J$25,IES!$M$2)</f>
        <v>0</v>
      </c>
      <c r="N303" s="23">
        <f>SUMIFS(ESPORTIUS!$L$2:$L$25,ESPORTIUS!$D$2:$D$25,IES!D303,ESPORTIUS!$J$2:$J$25,IES!$N$2)</f>
        <v>0</v>
      </c>
      <c r="O303" s="20">
        <f t="shared" si="8"/>
        <v>32</v>
      </c>
      <c r="P303" s="27" t="str">
        <f t="shared" si="9"/>
        <v>A</v>
      </c>
    </row>
    <row r="304" spans="1:16" x14ac:dyDescent="0.3">
      <c r="A304" s="14">
        <v>2020</v>
      </c>
      <c r="B304" s="14" t="s">
        <v>814</v>
      </c>
      <c r="C304" t="s">
        <v>521</v>
      </c>
      <c r="D304" s="14">
        <v>46007190</v>
      </c>
      <c r="E304" t="s">
        <v>227</v>
      </c>
      <c r="F304" s="23">
        <f>SUMIFS('DATA 07-10-20'!$H$2:$H$1100,'DATA 07-10-20'!$D$2:$D$1100,IES!$D304,'DATA 07-10-20'!$F$2:$F$1100,IES!$F$1,'DATA 07-10-20'!$G$2:$G$1100,IES!F$2)</f>
        <v>17</v>
      </c>
      <c r="G304" s="23">
        <f>SUMIFS('DATA 07-10-20'!$H$2:$H$1100,'DATA 07-10-20'!$D$2:$D$1100,IES!$D304,'DATA 07-10-20'!$F$2:$F$1100,IES!$G$1,'DATA 07-10-20'!$G$2:$G$1100,IES!G$2)</f>
        <v>6</v>
      </c>
      <c r="H304" s="23">
        <f>SUMIFS('DATA 07-10-20'!$H$2:$H$1100,'DATA 07-10-20'!$D$2:$D$1100,IES!$D304,'DATA 07-10-20'!$F$2:$F$1100,IES!$G$1,'DATA 07-10-20'!$G$2:$G$1100,IES!H$2)</f>
        <v>0</v>
      </c>
      <c r="I304" s="23">
        <f>SUMIFS('DATA 07-10-20'!$H$2:$H$1100,'DATA 07-10-20'!$D$2:$D$1100,IES!$D304,'DATA 07-10-20'!$F$2:$F$1100,IES!$G$1,'DATA 07-10-20'!$G$2:$G$1100,IES!I$2)</f>
        <v>0</v>
      </c>
      <c r="J304" s="23">
        <f>SUMIFS('DATA 07-10-20'!$H$2:$H$1100,'DATA 07-10-20'!$D$2:$D$1100,IES!$D304,'DATA 07-10-20'!$F$2:$F$1100,IES!$J$1,'DATA 07-10-20'!$G$2:$G$1100,IES!J$2)</f>
        <v>10</v>
      </c>
      <c r="K304" s="23">
        <f>SUMIFS('DATA 07-10-20'!$H$2:$H$1100,'DATA 07-10-20'!$D$2:$D$1100,IES!$D304,'DATA 07-10-20'!$F$2:$F$1100,IES!$J$1,'DATA 07-10-20'!$G$2:$G$1100,IES!K$2)</f>
        <v>0</v>
      </c>
      <c r="L304" s="23">
        <f>SUMIFS('DATA 07-10-20'!$H$2:$H$1100,'DATA 07-10-20'!$D$2:$D$1100,IES!$D304,'DATA 07-10-20'!$F$2:$F$1100,IES!$L$1,'DATA 07-10-20'!$G$2:$G$1100,IES!L$2)</f>
        <v>0</v>
      </c>
      <c r="M304" s="23">
        <f>SUMIFS(ESPORTIUS!$L$2:$L$25,ESPORTIUS!$D$2:$D$25,IES!D304,ESPORTIUS!$J$2:$J$25,IES!$M$2)</f>
        <v>0</v>
      </c>
      <c r="N304" s="23">
        <f>SUMIFS(ESPORTIUS!$L$2:$L$25,ESPORTIUS!$D$2:$D$25,IES!D304,ESPORTIUS!$J$2:$J$25,IES!$N$2)</f>
        <v>0</v>
      </c>
      <c r="O304" s="20">
        <f t="shared" si="8"/>
        <v>33</v>
      </c>
      <c r="P304" s="27" t="str">
        <f t="shared" si="9"/>
        <v>A</v>
      </c>
    </row>
    <row r="305" spans="1:16" x14ac:dyDescent="0.3">
      <c r="A305" s="14">
        <v>2020</v>
      </c>
      <c r="B305" s="14" t="s">
        <v>814</v>
      </c>
      <c r="C305" t="s">
        <v>525</v>
      </c>
      <c r="D305" s="14">
        <v>46020327</v>
      </c>
      <c r="E305" t="s">
        <v>526</v>
      </c>
      <c r="F305" s="23">
        <f>SUMIFS('DATA 07-10-20'!$H$2:$H$1100,'DATA 07-10-20'!$D$2:$D$1100,IES!$D305,'DATA 07-10-20'!$F$2:$F$1100,IES!$F$1,'DATA 07-10-20'!$G$2:$G$1100,IES!F$2)</f>
        <v>16</v>
      </c>
      <c r="G305" s="23">
        <f>SUMIFS('DATA 07-10-20'!$H$2:$H$1100,'DATA 07-10-20'!$D$2:$D$1100,IES!$D305,'DATA 07-10-20'!$F$2:$F$1100,IES!$G$1,'DATA 07-10-20'!$G$2:$G$1100,IES!G$2)</f>
        <v>4</v>
      </c>
      <c r="H305" s="23">
        <f>SUMIFS('DATA 07-10-20'!$H$2:$H$1100,'DATA 07-10-20'!$D$2:$D$1100,IES!$D305,'DATA 07-10-20'!$F$2:$F$1100,IES!$G$1,'DATA 07-10-20'!$G$2:$G$1100,IES!H$2)</f>
        <v>0</v>
      </c>
      <c r="I305" s="23">
        <f>SUMIFS('DATA 07-10-20'!$H$2:$H$1100,'DATA 07-10-20'!$D$2:$D$1100,IES!$D305,'DATA 07-10-20'!$F$2:$F$1100,IES!$G$1,'DATA 07-10-20'!$G$2:$G$1100,IES!I$2)</f>
        <v>0</v>
      </c>
      <c r="J305" s="23">
        <f>SUMIFS('DATA 07-10-20'!$H$2:$H$1100,'DATA 07-10-20'!$D$2:$D$1100,IES!$D305,'DATA 07-10-20'!$F$2:$F$1100,IES!$J$1,'DATA 07-10-20'!$G$2:$G$1100,IES!J$2)</f>
        <v>2</v>
      </c>
      <c r="K305" s="23">
        <f>SUMIFS('DATA 07-10-20'!$H$2:$H$1100,'DATA 07-10-20'!$D$2:$D$1100,IES!$D305,'DATA 07-10-20'!$F$2:$F$1100,IES!$J$1,'DATA 07-10-20'!$G$2:$G$1100,IES!K$2)</f>
        <v>0</v>
      </c>
      <c r="L305" s="23">
        <f>SUMIFS('DATA 07-10-20'!$H$2:$H$1100,'DATA 07-10-20'!$D$2:$D$1100,IES!$D305,'DATA 07-10-20'!$F$2:$F$1100,IES!$L$1,'DATA 07-10-20'!$G$2:$G$1100,IES!L$2)</f>
        <v>0</v>
      </c>
      <c r="M305" s="23">
        <f>SUMIFS(ESPORTIUS!$L$2:$L$25,ESPORTIUS!$D$2:$D$25,IES!D305,ESPORTIUS!$J$2:$J$25,IES!$M$2)</f>
        <v>0</v>
      </c>
      <c r="N305" s="23">
        <f>SUMIFS(ESPORTIUS!$L$2:$L$25,ESPORTIUS!$D$2:$D$25,IES!D305,ESPORTIUS!$J$2:$J$25,IES!$N$2)</f>
        <v>0</v>
      </c>
      <c r="O305" s="20">
        <f t="shared" si="8"/>
        <v>22</v>
      </c>
      <c r="P305" s="27" t="str">
        <f t="shared" si="9"/>
        <v>B</v>
      </c>
    </row>
    <row r="306" spans="1:16" x14ac:dyDescent="0.3">
      <c r="A306" s="14">
        <v>2020</v>
      </c>
      <c r="B306" s="14" t="s">
        <v>814</v>
      </c>
      <c r="C306" t="s">
        <v>525</v>
      </c>
      <c r="D306" s="14">
        <v>46024990</v>
      </c>
      <c r="E306" t="s">
        <v>527</v>
      </c>
      <c r="F306" s="23">
        <f>SUMIFS('DATA 07-10-20'!$H$2:$H$1100,'DATA 07-10-20'!$D$2:$D$1100,IES!$D306,'DATA 07-10-20'!$F$2:$F$1100,IES!$F$1,'DATA 07-10-20'!$G$2:$G$1100,IES!F$2)</f>
        <v>16</v>
      </c>
      <c r="G306" s="23">
        <f>SUMIFS('DATA 07-10-20'!$H$2:$H$1100,'DATA 07-10-20'!$D$2:$D$1100,IES!$D306,'DATA 07-10-20'!$F$2:$F$1100,IES!$G$1,'DATA 07-10-20'!$G$2:$G$1100,IES!G$2)</f>
        <v>4</v>
      </c>
      <c r="H306" s="23">
        <f>SUMIFS('DATA 07-10-20'!$H$2:$H$1100,'DATA 07-10-20'!$D$2:$D$1100,IES!$D306,'DATA 07-10-20'!$F$2:$F$1100,IES!$G$1,'DATA 07-10-20'!$G$2:$G$1100,IES!H$2)</f>
        <v>0</v>
      </c>
      <c r="I306" s="23">
        <f>SUMIFS('DATA 07-10-20'!$H$2:$H$1100,'DATA 07-10-20'!$D$2:$D$1100,IES!$D306,'DATA 07-10-20'!$F$2:$F$1100,IES!$G$1,'DATA 07-10-20'!$G$2:$G$1100,IES!I$2)</f>
        <v>0</v>
      </c>
      <c r="J306" s="23">
        <f>SUMIFS('DATA 07-10-20'!$H$2:$H$1100,'DATA 07-10-20'!$D$2:$D$1100,IES!$D306,'DATA 07-10-20'!$F$2:$F$1100,IES!$J$1,'DATA 07-10-20'!$G$2:$G$1100,IES!J$2)</f>
        <v>4</v>
      </c>
      <c r="K306" s="23">
        <f>SUMIFS('DATA 07-10-20'!$H$2:$H$1100,'DATA 07-10-20'!$D$2:$D$1100,IES!$D306,'DATA 07-10-20'!$F$2:$F$1100,IES!$J$1,'DATA 07-10-20'!$G$2:$G$1100,IES!K$2)</f>
        <v>0</v>
      </c>
      <c r="L306" s="23">
        <f>SUMIFS('DATA 07-10-20'!$H$2:$H$1100,'DATA 07-10-20'!$D$2:$D$1100,IES!$D306,'DATA 07-10-20'!$F$2:$F$1100,IES!$L$1,'DATA 07-10-20'!$G$2:$G$1100,IES!L$2)</f>
        <v>0</v>
      </c>
      <c r="M306" s="23">
        <f>SUMIFS(ESPORTIUS!$L$2:$L$25,ESPORTIUS!$D$2:$D$25,IES!D306,ESPORTIUS!$J$2:$J$25,IES!$M$2)</f>
        <v>0</v>
      </c>
      <c r="N306" s="23">
        <f>SUMIFS(ESPORTIUS!$L$2:$L$25,ESPORTIUS!$D$2:$D$25,IES!D306,ESPORTIUS!$J$2:$J$25,IES!$N$2)</f>
        <v>0</v>
      </c>
      <c r="O306" s="20">
        <f t="shared" si="8"/>
        <v>24</v>
      </c>
      <c r="P306" s="27" t="str">
        <f t="shared" si="9"/>
        <v>B</v>
      </c>
    </row>
    <row r="307" spans="1:16" x14ac:dyDescent="0.3">
      <c r="A307" s="14">
        <v>2020</v>
      </c>
      <c r="B307" s="14" t="s">
        <v>814</v>
      </c>
      <c r="C307" t="s">
        <v>820</v>
      </c>
      <c r="D307" s="14">
        <v>46007542</v>
      </c>
      <c r="E307" t="s">
        <v>510</v>
      </c>
      <c r="F307" s="23">
        <f>SUMIFS('DATA 07-10-20'!$H$2:$H$1100,'DATA 07-10-20'!$D$2:$D$1100,IES!$D307,'DATA 07-10-20'!$F$2:$F$1100,IES!$F$1,'DATA 07-10-20'!$G$2:$G$1100,IES!F$2)</f>
        <v>10</v>
      </c>
      <c r="G307" s="23">
        <f>SUMIFS('DATA 07-10-20'!$H$2:$H$1100,'DATA 07-10-20'!$D$2:$D$1100,IES!$D307,'DATA 07-10-20'!$F$2:$F$1100,IES!$G$1,'DATA 07-10-20'!$G$2:$G$1100,IES!G$2)</f>
        <v>4</v>
      </c>
      <c r="H307" s="23">
        <f>SUMIFS('DATA 07-10-20'!$H$2:$H$1100,'DATA 07-10-20'!$D$2:$D$1100,IES!$D307,'DATA 07-10-20'!$F$2:$F$1100,IES!$G$1,'DATA 07-10-20'!$G$2:$G$1100,IES!H$2)</f>
        <v>0</v>
      </c>
      <c r="I307" s="23">
        <f>SUMIFS('DATA 07-10-20'!$H$2:$H$1100,'DATA 07-10-20'!$D$2:$D$1100,IES!$D307,'DATA 07-10-20'!$F$2:$F$1100,IES!$G$1,'DATA 07-10-20'!$G$2:$G$1100,IES!I$2)</f>
        <v>0</v>
      </c>
      <c r="J307" s="23">
        <f>SUMIFS('DATA 07-10-20'!$H$2:$H$1100,'DATA 07-10-20'!$D$2:$D$1100,IES!$D307,'DATA 07-10-20'!$F$2:$F$1100,IES!$J$1,'DATA 07-10-20'!$G$2:$G$1100,IES!J$2)</f>
        <v>18</v>
      </c>
      <c r="K307" s="23">
        <f>SUMIFS('DATA 07-10-20'!$H$2:$H$1100,'DATA 07-10-20'!$D$2:$D$1100,IES!$D307,'DATA 07-10-20'!$F$2:$F$1100,IES!$J$1,'DATA 07-10-20'!$G$2:$G$1100,IES!K$2)</f>
        <v>0</v>
      </c>
      <c r="L307" s="23">
        <f>SUMIFS('DATA 07-10-20'!$H$2:$H$1100,'DATA 07-10-20'!$D$2:$D$1100,IES!$D307,'DATA 07-10-20'!$F$2:$F$1100,IES!$L$1,'DATA 07-10-20'!$G$2:$G$1100,IES!L$2)</f>
        <v>0</v>
      </c>
      <c r="M307" s="23">
        <f>SUMIFS(ESPORTIUS!$L$2:$L$25,ESPORTIUS!$D$2:$D$25,IES!D307,ESPORTIUS!$J$2:$J$25,IES!$M$2)</f>
        <v>0</v>
      </c>
      <c r="N307" s="23">
        <f>SUMIFS(ESPORTIUS!$L$2:$L$25,ESPORTIUS!$D$2:$D$25,IES!D307,ESPORTIUS!$J$2:$J$25,IES!$N$2)</f>
        <v>0</v>
      </c>
      <c r="O307" s="20">
        <f t="shared" si="8"/>
        <v>32</v>
      </c>
      <c r="P307" s="27" t="str">
        <f t="shared" si="9"/>
        <v>A</v>
      </c>
    </row>
    <row r="308" spans="1:16" x14ac:dyDescent="0.3">
      <c r="A308" s="14">
        <v>2020</v>
      </c>
      <c r="B308" s="14" t="s">
        <v>814</v>
      </c>
      <c r="C308" t="s">
        <v>820</v>
      </c>
      <c r="D308" s="14">
        <v>46007554</v>
      </c>
      <c r="E308" t="s">
        <v>11</v>
      </c>
      <c r="F308" s="23">
        <f>SUMIFS('DATA 07-10-20'!$H$2:$H$1100,'DATA 07-10-20'!$D$2:$D$1100,IES!$D308,'DATA 07-10-20'!$F$2:$F$1100,IES!$F$1,'DATA 07-10-20'!$G$2:$G$1100,IES!F$2)</f>
        <v>20</v>
      </c>
      <c r="G308" s="23">
        <f>SUMIFS('DATA 07-10-20'!$H$2:$H$1100,'DATA 07-10-20'!$D$2:$D$1100,IES!$D308,'DATA 07-10-20'!$F$2:$F$1100,IES!$G$1,'DATA 07-10-20'!$G$2:$G$1100,IES!G$2)</f>
        <v>5</v>
      </c>
      <c r="H308" s="23">
        <f>SUMIFS('DATA 07-10-20'!$H$2:$H$1100,'DATA 07-10-20'!$D$2:$D$1100,IES!$D308,'DATA 07-10-20'!$F$2:$F$1100,IES!$G$1,'DATA 07-10-20'!$G$2:$G$1100,IES!H$2)</f>
        <v>0</v>
      </c>
      <c r="I308" s="23">
        <f>SUMIFS('DATA 07-10-20'!$H$2:$H$1100,'DATA 07-10-20'!$D$2:$D$1100,IES!$D308,'DATA 07-10-20'!$F$2:$F$1100,IES!$G$1,'DATA 07-10-20'!$G$2:$G$1100,IES!I$2)</f>
        <v>0</v>
      </c>
      <c r="J308" s="23">
        <f>SUMIFS('DATA 07-10-20'!$H$2:$H$1100,'DATA 07-10-20'!$D$2:$D$1100,IES!$D308,'DATA 07-10-20'!$F$2:$F$1100,IES!$J$1,'DATA 07-10-20'!$G$2:$G$1100,IES!J$2)</f>
        <v>37</v>
      </c>
      <c r="K308" s="23">
        <f>SUMIFS('DATA 07-10-20'!$H$2:$H$1100,'DATA 07-10-20'!$D$2:$D$1100,IES!$D308,'DATA 07-10-20'!$F$2:$F$1100,IES!$J$1,'DATA 07-10-20'!$G$2:$G$1100,IES!K$2)</f>
        <v>0</v>
      </c>
      <c r="L308" s="23">
        <f>SUMIFS('DATA 07-10-20'!$H$2:$H$1100,'DATA 07-10-20'!$D$2:$D$1100,IES!$D308,'DATA 07-10-20'!$F$2:$F$1100,IES!$L$1,'DATA 07-10-20'!$G$2:$G$1100,IES!L$2)</f>
        <v>0</v>
      </c>
      <c r="M308" s="23">
        <f>SUMIFS(ESPORTIUS!$L$2:$L$25,ESPORTIUS!$D$2:$D$25,IES!D308,ESPORTIUS!$J$2:$J$25,IES!$M$2)</f>
        <v>0</v>
      </c>
      <c r="N308" s="23">
        <f>SUMIFS(ESPORTIUS!$L$2:$L$25,ESPORTIUS!$D$2:$D$25,IES!D308,ESPORTIUS!$J$2:$J$25,IES!$N$2)</f>
        <v>0</v>
      </c>
      <c r="O308" s="20">
        <f t="shared" si="8"/>
        <v>62</v>
      </c>
      <c r="P308" s="27" t="str">
        <f t="shared" si="9"/>
        <v>A</v>
      </c>
    </row>
    <row r="309" spans="1:16" x14ac:dyDescent="0.3">
      <c r="A309" s="14">
        <v>2020</v>
      </c>
      <c r="B309" s="14" t="s">
        <v>814</v>
      </c>
      <c r="C309" t="s">
        <v>820</v>
      </c>
      <c r="D309" s="14">
        <v>46007736</v>
      </c>
      <c r="E309" t="s">
        <v>528</v>
      </c>
      <c r="F309" s="23">
        <f>SUMIFS('DATA 07-10-20'!$H$2:$H$1100,'DATA 07-10-20'!$D$2:$D$1100,IES!$D309,'DATA 07-10-20'!$F$2:$F$1100,IES!$F$1,'DATA 07-10-20'!$G$2:$G$1100,IES!F$2)</f>
        <v>21</v>
      </c>
      <c r="G309" s="23">
        <f>SUMIFS('DATA 07-10-20'!$H$2:$H$1100,'DATA 07-10-20'!$D$2:$D$1100,IES!$D309,'DATA 07-10-20'!$F$2:$F$1100,IES!$G$1,'DATA 07-10-20'!$G$2:$G$1100,IES!G$2)</f>
        <v>12</v>
      </c>
      <c r="H309" s="23">
        <f>SUMIFS('DATA 07-10-20'!$H$2:$H$1100,'DATA 07-10-20'!$D$2:$D$1100,IES!$D309,'DATA 07-10-20'!$F$2:$F$1100,IES!$G$1,'DATA 07-10-20'!$G$2:$G$1100,IES!H$2)</f>
        <v>2</v>
      </c>
      <c r="I309" s="23">
        <f>SUMIFS('DATA 07-10-20'!$H$2:$H$1100,'DATA 07-10-20'!$D$2:$D$1100,IES!$D309,'DATA 07-10-20'!$F$2:$F$1100,IES!$G$1,'DATA 07-10-20'!$G$2:$G$1100,IES!I$2)</f>
        <v>0</v>
      </c>
      <c r="J309" s="23">
        <f>SUMIFS('DATA 07-10-20'!$H$2:$H$1100,'DATA 07-10-20'!$D$2:$D$1100,IES!$D309,'DATA 07-10-20'!$F$2:$F$1100,IES!$J$1,'DATA 07-10-20'!$G$2:$G$1100,IES!J$2)</f>
        <v>2</v>
      </c>
      <c r="K309" s="23">
        <f>SUMIFS('DATA 07-10-20'!$H$2:$H$1100,'DATA 07-10-20'!$D$2:$D$1100,IES!$D309,'DATA 07-10-20'!$F$2:$F$1100,IES!$J$1,'DATA 07-10-20'!$G$2:$G$1100,IES!K$2)</f>
        <v>0</v>
      </c>
      <c r="L309" s="23">
        <f>SUMIFS('DATA 07-10-20'!$H$2:$H$1100,'DATA 07-10-20'!$D$2:$D$1100,IES!$D309,'DATA 07-10-20'!$F$2:$F$1100,IES!$L$1,'DATA 07-10-20'!$G$2:$G$1100,IES!L$2)</f>
        <v>0</v>
      </c>
      <c r="M309" s="23">
        <f>SUMIFS(ESPORTIUS!$L$2:$L$25,ESPORTIUS!$D$2:$D$25,IES!D309,ESPORTIUS!$J$2:$J$25,IES!$M$2)</f>
        <v>0</v>
      </c>
      <c r="N309" s="23">
        <f>SUMIFS(ESPORTIUS!$L$2:$L$25,ESPORTIUS!$D$2:$D$25,IES!D309,ESPORTIUS!$J$2:$J$25,IES!$N$2)</f>
        <v>0</v>
      </c>
      <c r="O309" s="20">
        <f t="shared" si="8"/>
        <v>37</v>
      </c>
      <c r="P309" s="27" t="str">
        <f t="shared" si="9"/>
        <v>A</v>
      </c>
    </row>
    <row r="310" spans="1:16" x14ac:dyDescent="0.3">
      <c r="A310" s="14">
        <v>2020</v>
      </c>
      <c r="B310" s="14" t="s">
        <v>814</v>
      </c>
      <c r="C310" t="s">
        <v>820</v>
      </c>
      <c r="D310" s="14">
        <v>46007748</v>
      </c>
      <c r="E310" t="s">
        <v>511</v>
      </c>
      <c r="F310" s="23">
        <f>SUMIFS('DATA 07-10-20'!$H$2:$H$1100,'DATA 07-10-20'!$D$2:$D$1100,IES!$D310,'DATA 07-10-20'!$F$2:$F$1100,IES!$F$1,'DATA 07-10-20'!$G$2:$G$1100,IES!F$2)</f>
        <v>27</v>
      </c>
      <c r="G310" s="23">
        <f>SUMIFS('DATA 07-10-20'!$H$2:$H$1100,'DATA 07-10-20'!$D$2:$D$1100,IES!$D310,'DATA 07-10-20'!$F$2:$F$1100,IES!$G$1,'DATA 07-10-20'!$G$2:$G$1100,IES!G$2)</f>
        <v>8</v>
      </c>
      <c r="H310" s="23">
        <f>SUMIFS('DATA 07-10-20'!$H$2:$H$1100,'DATA 07-10-20'!$D$2:$D$1100,IES!$D310,'DATA 07-10-20'!$F$2:$F$1100,IES!$G$1,'DATA 07-10-20'!$G$2:$G$1100,IES!H$2)</f>
        <v>0</v>
      </c>
      <c r="I310" s="23">
        <f>SUMIFS('DATA 07-10-20'!$H$2:$H$1100,'DATA 07-10-20'!$D$2:$D$1100,IES!$D310,'DATA 07-10-20'!$F$2:$F$1100,IES!$G$1,'DATA 07-10-20'!$G$2:$G$1100,IES!I$2)</f>
        <v>0</v>
      </c>
      <c r="J310" s="23">
        <f>SUMIFS('DATA 07-10-20'!$H$2:$H$1100,'DATA 07-10-20'!$D$2:$D$1100,IES!$D310,'DATA 07-10-20'!$F$2:$F$1100,IES!$J$1,'DATA 07-10-20'!$G$2:$G$1100,IES!J$2)</f>
        <v>13</v>
      </c>
      <c r="K310" s="23">
        <f>SUMIFS('DATA 07-10-20'!$H$2:$H$1100,'DATA 07-10-20'!$D$2:$D$1100,IES!$D310,'DATA 07-10-20'!$F$2:$F$1100,IES!$J$1,'DATA 07-10-20'!$G$2:$G$1100,IES!K$2)</f>
        <v>0</v>
      </c>
      <c r="L310" s="23">
        <f>SUMIFS('DATA 07-10-20'!$H$2:$H$1100,'DATA 07-10-20'!$D$2:$D$1100,IES!$D310,'DATA 07-10-20'!$F$2:$F$1100,IES!$L$1,'DATA 07-10-20'!$G$2:$G$1100,IES!L$2)</f>
        <v>0</v>
      </c>
      <c r="M310" s="23">
        <f>SUMIFS(ESPORTIUS!$L$2:$L$25,ESPORTIUS!$D$2:$D$25,IES!D310,ESPORTIUS!$J$2:$J$25,IES!$M$2)</f>
        <v>0</v>
      </c>
      <c r="N310" s="23">
        <f>SUMIFS(ESPORTIUS!$L$2:$L$25,ESPORTIUS!$D$2:$D$25,IES!D310,ESPORTIUS!$J$2:$J$25,IES!$N$2)</f>
        <v>0</v>
      </c>
      <c r="O310" s="20">
        <f t="shared" si="8"/>
        <v>48</v>
      </c>
      <c r="P310" s="27" t="str">
        <f t="shared" si="9"/>
        <v>A</v>
      </c>
    </row>
    <row r="311" spans="1:16" x14ac:dyDescent="0.3">
      <c r="A311" s="14">
        <v>2020</v>
      </c>
      <c r="B311" s="14" t="s">
        <v>814</v>
      </c>
      <c r="C311" t="s">
        <v>820</v>
      </c>
      <c r="D311" s="14">
        <v>46019854</v>
      </c>
      <c r="E311" t="s">
        <v>512</v>
      </c>
      <c r="F311" s="23">
        <f>SUMIFS('DATA 07-10-20'!$H$2:$H$1100,'DATA 07-10-20'!$D$2:$D$1100,IES!$D311,'DATA 07-10-20'!$F$2:$F$1100,IES!$F$1,'DATA 07-10-20'!$G$2:$G$1100,IES!F$2)</f>
        <v>13</v>
      </c>
      <c r="G311" s="23">
        <f>SUMIFS('DATA 07-10-20'!$H$2:$H$1100,'DATA 07-10-20'!$D$2:$D$1100,IES!$D311,'DATA 07-10-20'!$F$2:$F$1100,IES!$G$1,'DATA 07-10-20'!$G$2:$G$1100,IES!G$2)</f>
        <v>4</v>
      </c>
      <c r="H311" s="23">
        <f>SUMIFS('DATA 07-10-20'!$H$2:$H$1100,'DATA 07-10-20'!$D$2:$D$1100,IES!$D311,'DATA 07-10-20'!$F$2:$F$1100,IES!$G$1,'DATA 07-10-20'!$G$2:$G$1100,IES!H$2)</f>
        <v>0</v>
      </c>
      <c r="I311" s="23">
        <f>SUMIFS('DATA 07-10-20'!$H$2:$H$1100,'DATA 07-10-20'!$D$2:$D$1100,IES!$D311,'DATA 07-10-20'!$F$2:$F$1100,IES!$G$1,'DATA 07-10-20'!$G$2:$G$1100,IES!I$2)</f>
        <v>0</v>
      </c>
      <c r="J311" s="23">
        <f>SUMIFS('DATA 07-10-20'!$H$2:$H$1100,'DATA 07-10-20'!$D$2:$D$1100,IES!$D311,'DATA 07-10-20'!$F$2:$F$1100,IES!$J$1,'DATA 07-10-20'!$G$2:$G$1100,IES!J$2)</f>
        <v>2</v>
      </c>
      <c r="K311" s="23">
        <f>SUMIFS('DATA 07-10-20'!$H$2:$H$1100,'DATA 07-10-20'!$D$2:$D$1100,IES!$D311,'DATA 07-10-20'!$F$2:$F$1100,IES!$J$1,'DATA 07-10-20'!$G$2:$G$1100,IES!K$2)</f>
        <v>0</v>
      </c>
      <c r="L311" s="23">
        <f>SUMIFS('DATA 07-10-20'!$H$2:$H$1100,'DATA 07-10-20'!$D$2:$D$1100,IES!$D311,'DATA 07-10-20'!$F$2:$F$1100,IES!$L$1,'DATA 07-10-20'!$G$2:$G$1100,IES!L$2)</f>
        <v>0</v>
      </c>
      <c r="M311" s="23">
        <f>SUMIFS(ESPORTIUS!$L$2:$L$25,ESPORTIUS!$D$2:$D$25,IES!D311,ESPORTIUS!$J$2:$J$25,IES!$M$2)</f>
        <v>0</v>
      </c>
      <c r="N311" s="23">
        <f>SUMIFS(ESPORTIUS!$L$2:$L$25,ESPORTIUS!$D$2:$D$25,IES!D311,ESPORTIUS!$J$2:$J$25,IES!$N$2)</f>
        <v>0</v>
      </c>
      <c r="O311" s="20">
        <f t="shared" si="8"/>
        <v>19</v>
      </c>
      <c r="P311" s="27" t="str">
        <f t="shared" si="9"/>
        <v>B</v>
      </c>
    </row>
    <row r="312" spans="1:16" x14ac:dyDescent="0.3">
      <c r="A312" s="14">
        <v>2020</v>
      </c>
      <c r="B312" s="14" t="s">
        <v>814</v>
      </c>
      <c r="C312" t="s">
        <v>820</v>
      </c>
      <c r="D312" s="14">
        <v>46023535</v>
      </c>
      <c r="E312" t="s">
        <v>530</v>
      </c>
      <c r="F312" s="23">
        <f>SUMIFS('DATA 07-10-20'!$H$2:$H$1100,'DATA 07-10-20'!$D$2:$D$1100,IES!$D312,'DATA 07-10-20'!$F$2:$F$1100,IES!$F$1,'DATA 07-10-20'!$G$2:$G$1100,IES!F$2)</f>
        <v>8</v>
      </c>
      <c r="G312" s="23">
        <f>SUMIFS('DATA 07-10-20'!$H$2:$H$1100,'DATA 07-10-20'!$D$2:$D$1100,IES!$D312,'DATA 07-10-20'!$F$2:$F$1100,IES!$G$1,'DATA 07-10-20'!$G$2:$G$1100,IES!G$2)</f>
        <v>0</v>
      </c>
      <c r="H312" s="23">
        <f>SUMIFS('DATA 07-10-20'!$H$2:$H$1100,'DATA 07-10-20'!$D$2:$D$1100,IES!$D312,'DATA 07-10-20'!$F$2:$F$1100,IES!$G$1,'DATA 07-10-20'!$G$2:$G$1100,IES!H$2)</f>
        <v>0</v>
      </c>
      <c r="I312" s="23">
        <f>SUMIFS('DATA 07-10-20'!$H$2:$H$1100,'DATA 07-10-20'!$D$2:$D$1100,IES!$D312,'DATA 07-10-20'!$F$2:$F$1100,IES!$G$1,'DATA 07-10-20'!$G$2:$G$1100,IES!I$2)</f>
        <v>0</v>
      </c>
      <c r="J312" s="23">
        <f>SUMIFS('DATA 07-10-20'!$H$2:$H$1100,'DATA 07-10-20'!$D$2:$D$1100,IES!$D312,'DATA 07-10-20'!$F$2:$F$1100,IES!$J$1,'DATA 07-10-20'!$G$2:$G$1100,IES!J$2)</f>
        <v>2</v>
      </c>
      <c r="K312" s="23">
        <f>SUMIFS('DATA 07-10-20'!$H$2:$H$1100,'DATA 07-10-20'!$D$2:$D$1100,IES!$D312,'DATA 07-10-20'!$F$2:$F$1100,IES!$J$1,'DATA 07-10-20'!$G$2:$G$1100,IES!K$2)</f>
        <v>0</v>
      </c>
      <c r="L312" s="23">
        <f>SUMIFS('DATA 07-10-20'!$H$2:$H$1100,'DATA 07-10-20'!$D$2:$D$1100,IES!$D312,'DATA 07-10-20'!$F$2:$F$1100,IES!$L$1,'DATA 07-10-20'!$G$2:$G$1100,IES!L$2)</f>
        <v>1</v>
      </c>
      <c r="M312" s="23">
        <f>SUMIFS(ESPORTIUS!$L$2:$L$25,ESPORTIUS!$D$2:$D$25,IES!D312,ESPORTIUS!$J$2:$J$25,IES!$M$2)</f>
        <v>0</v>
      </c>
      <c r="N312" s="23">
        <f>SUMIFS(ESPORTIUS!$L$2:$L$25,ESPORTIUS!$D$2:$D$25,IES!D312,ESPORTIUS!$J$2:$J$25,IES!$N$2)</f>
        <v>0</v>
      </c>
      <c r="O312" s="20">
        <f t="shared" si="8"/>
        <v>11</v>
      </c>
      <c r="P312" s="27" t="str">
        <f t="shared" si="9"/>
        <v>C</v>
      </c>
    </row>
    <row r="313" spans="1:16" x14ac:dyDescent="0.3">
      <c r="A313" s="14">
        <v>2020</v>
      </c>
      <c r="B313" s="14" t="s">
        <v>814</v>
      </c>
      <c r="C313" t="s">
        <v>532</v>
      </c>
      <c r="D313" s="14">
        <v>46029586</v>
      </c>
      <c r="E313" t="s">
        <v>533</v>
      </c>
      <c r="F313" s="23">
        <f>SUMIFS('DATA 07-10-20'!$H$2:$H$1100,'DATA 07-10-20'!$D$2:$D$1100,IES!$D313,'DATA 07-10-20'!$F$2:$F$1100,IES!$F$1,'DATA 07-10-20'!$G$2:$G$1100,IES!F$2)</f>
        <v>14</v>
      </c>
      <c r="G313" s="23">
        <f>SUMIFS('DATA 07-10-20'!$H$2:$H$1100,'DATA 07-10-20'!$D$2:$D$1100,IES!$D313,'DATA 07-10-20'!$F$2:$F$1100,IES!$G$1,'DATA 07-10-20'!$G$2:$G$1100,IES!G$2)</f>
        <v>5</v>
      </c>
      <c r="H313" s="23">
        <f>SUMIFS('DATA 07-10-20'!$H$2:$H$1100,'DATA 07-10-20'!$D$2:$D$1100,IES!$D313,'DATA 07-10-20'!$F$2:$F$1100,IES!$G$1,'DATA 07-10-20'!$G$2:$G$1100,IES!H$2)</f>
        <v>0</v>
      </c>
      <c r="I313" s="23">
        <f>SUMIFS('DATA 07-10-20'!$H$2:$H$1100,'DATA 07-10-20'!$D$2:$D$1100,IES!$D313,'DATA 07-10-20'!$F$2:$F$1100,IES!$G$1,'DATA 07-10-20'!$G$2:$G$1100,IES!I$2)</f>
        <v>0</v>
      </c>
      <c r="J313" s="23">
        <f>SUMIFS('DATA 07-10-20'!$H$2:$H$1100,'DATA 07-10-20'!$D$2:$D$1100,IES!$D313,'DATA 07-10-20'!$F$2:$F$1100,IES!$J$1,'DATA 07-10-20'!$G$2:$G$1100,IES!J$2)</f>
        <v>0</v>
      </c>
      <c r="K313" s="23">
        <f>SUMIFS('DATA 07-10-20'!$H$2:$H$1100,'DATA 07-10-20'!$D$2:$D$1100,IES!$D313,'DATA 07-10-20'!$F$2:$F$1100,IES!$J$1,'DATA 07-10-20'!$G$2:$G$1100,IES!K$2)</f>
        <v>0</v>
      </c>
      <c r="L313" s="23">
        <f>SUMIFS('DATA 07-10-20'!$H$2:$H$1100,'DATA 07-10-20'!$D$2:$D$1100,IES!$D313,'DATA 07-10-20'!$F$2:$F$1100,IES!$L$1,'DATA 07-10-20'!$G$2:$G$1100,IES!L$2)</f>
        <v>0</v>
      </c>
      <c r="M313" s="23">
        <f>SUMIFS(ESPORTIUS!$L$2:$L$25,ESPORTIUS!$D$2:$D$25,IES!D313,ESPORTIUS!$J$2:$J$25,IES!$M$2)</f>
        <v>0</v>
      </c>
      <c r="N313" s="23">
        <f>SUMIFS(ESPORTIUS!$L$2:$L$25,ESPORTIUS!$D$2:$D$25,IES!D313,ESPORTIUS!$J$2:$J$25,IES!$N$2)</f>
        <v>0</v>
      </c>
      <c r="O313" s="20">
        <f t="shared" si="8"/>
        <v>19</v>
      </c>
      <c r="P313" s="27" t="str">
        <f t="shared" si="9"/>
        <v>B</v>
      </c>
    </row>
    <row r="314" spans="1:16" x14ac:dyDescent="0.3">
      <c r="A314" s="14">
        <v>2020</v>
      </c>
      <c r="B314" s="14" t="s">
        <v>814</v>
      </c>
      <c r="C314" t="s">
        <v>534</v>
      </c>
      <c r="D314" s="14">
        <v>46019003</v>
      </c>
      <c r="E314" t="s">
        <v>535</v>
      </c>
      <c r="F314" s="23">
        <f>SUMIFS('DATA 07-10-20'!$H$2:$H$1100,'DATA 07-10-20'!$D$2:$D$1100,IES!$D314,'DATA 07-10-20'!$F$2:$F$1100,IES!$F$1,'DATA 07-10-20'!$G$2:$G$1100,IES!F$2)</f>
        <v>15</v>
      </c>
      <c r="G314" s="23">
        <f>SUMIFS('DATA 07-10-20'!$H$2:$H$1100,'DATA 07-10-20'!$D$2:$D$1100,IES!$D314,'DATA 07-10-20'!$F$2:$F$1100,IES!$G$1,'DATA 07-10-20'!$G$2:$G$1100,IES!G$2)</f>
        <v>4</v>
      </c>
      <c r="H314" s="23">
        <f>SUMIFS('DATA 07-10-20'!$H$2:$H$1100,'DATA 07-10-20'!$D$2:$D$1100,IES!$D314,'DATA 07-10-20'!$F$2:$F$1100,IES!$G$1,'DATA 07-10-20'!$G$2:$G$1100,IES!H$2)</f>
        <v>0</v>
      </c>
      <c r="I314" s="23">
        <f>SUMIFS('DATA 07-10-20'!$H$2:$H$1100,'DATA 07-10-20'!$D$2:$D$1100,IES!$D314,'DATA 07-10-20'!$F$2:$F$1100,IES!$G$1,'DATA 07-10-20'!$G$2:$G$1100,IES!I$2)</f>
        <v>0</v>
      </c>
      <c r="J314" s="23">
        <f>SUMIFS('DATA 07-10-20'!$H$2:$H$1100,'DATA 07-10-20'!$D$2:$D$1100,IES!$D314,'DATA 07-10-20'!$F$2:$F$1100,IES!$J$1,'DATA 07-10-20'!$G$2:$G$1100,IES!J$2)</f>
        <v>0</v>
      </c>
      <c r="K314" s="23">
        <f>SUMIFS('DATA 07-10-20'!$H$2:$H$1100,'DATA 07-10-20'!$D$2:$D$1100,IES!$D314,'DATA 07-10-20'!$F$2:$F$1100,IES!$J$1,'DATA 07-10-20'!$G$2:$G$1100,IES!K$2)</f>
        <v>0</v>
      </c>
      <c r="L314" s="23">
        <f>SUMIFS('DATA 07-10-20'!$H$2:$H$1100,'DATA 07-10-20'!$D$2:$D$1100,IES!$D314,'DATA 07-10-20'!$F$2:$F$1100,IES!$L$1,'DATA 07-10-20'!$G$2:$G$1100,IES!L$2)</f>
        <v>0</v>
      </c>
      <c r="M314" s="23">
        <f>SUMIFS(ESPORTIUS!$L$2:$L$25,ESPORTIUS!$D$2:$D$25,IES!D314,ESPORTIUS!$J$2:$J$25,IES!$M$2)</f>
        <v>0</v>
      </c>
      <c r="N314" s="23">
        <f>SUMIFS(ESPORTIUS!$L$2:$L$25,ESPORTIUS!$D$2:$D$25,IES!D314,ESPORTIUS!$J$2:$J$25,IES!$N$2)</f>
        <v>0</v>
      </c>
      <c r="O314" s="20">
        <f t="shared" si="8"/>
        <v>19</v>
      </c>
      <c r="P314" s="27" t="str">
        <f t="shared" si="9"/>
        <v>B</v>
      </c>
    </row>
    <row r="315" spans="1:16" x14ac:dyDescent="0.3">
      <c r="A315" s="14">
        <v>2020</v>
      </c>
      <c r="B315" s="14" t="s">
        <v>814</v>
      </c>
      <c r="C315" t="s">
        <v>536</v>
      </c>
      <c r="D315" s="14">
        <v>46007943</v>
      </c>
      <c r="E315" t="s">
        <v>408</v>
      </c>
      <c r="F315" s="23">
        <f>SUMIFS('DATA 07-10-20'!$H$2:$H$1100,'DATA 07-10-20'!$D$2:$D$1100,IES!$D315,'DATA 07-10-20'!$F$2:$F$1100,IES!$F$1,'DATA 07-10-20'!$G$2:$G$1100,IES!F$2)</f>
        <v>13</v>
      </c>
      <c r="G315" s="23">
        <f>SUMIFS('DATA 07-10-20'!$H$2:$H$1100,'DATA 07-10-20'!$D$2:$D$1100,IES!$D315,'DATA 07-10-20'!$F$2:$F$1100,IES!$G$1,'DATA 07-10-20'!$G$2:$G$1100,IES!G$2)</f>
        <v>4</v>
      </c>
      <c r="H315" s="23">
        <f>SUMIFS('DATA 07-10-20'!$H$2:$H$1100,'DATA 07-10-20'!$D$2:$D$1100,IES!$D315,'DATA 07-10-20'!$F$2:$F$1100,IES!$G$1,'DATA 07-10-20'!$G$2:$G$1100,IES!H$2)</f>
        <v>2</v>
      </c>
      <c r="I315" s="23">
        <f>SUMIFS('DATA 07-10-20'!$H$2:$H$1100,'DATA 07-10-20'!$D$2:$D$1100,IES!$D315,'DATA 07-10-20'!$F$2:$F$1100,IES!$G$1,'DATA 07-10-20'!$G$2:$G$1100,IES!I$2)</f>
        <v>0</v>
      </c>
      <c r="J315" s="23">
        <f>SUMIFS('DATA 07-10-20'!$H$2:$H$1100,'DATA 07-10-20'!$D$2:$D$1100,IES!$D315,'DATA 07-10-20'!$F$2:$F$1100,IES!$J$1,'DATA 07-10-20'!$G$2:$G$1100,IES!J$2)</f>
        <v>8</v>
      </c>
      <c r="K315" s="23">
        <f>SUMIFS('DATA 07-10-20'!$H$2:$H$1100,'DATA 07-10-20'!$D$2:$D$1100,IES!$D315,'DATA 07-10-20'!$F$2:$F$1100,IES!$J$1,'DATA 07-10-20'!$G$2:$G$1100,IES!K$2)</f>
        <v>0</v>
      </c>
      <c r="L315" s="23">
        <f>SUMIFS('DATA 07-10-20'!$H$2:$H$1100,'DATA 07-10-20'!$D$2:$D$1100,IES!$D315,'DATA 07-10-20'!$F$2:$F$1100,IES!$L$1,'DATA 07-10-20'!$G$2:$G$1100,IES!L$2)</f>
        <v>0</v>
      </c>
      <c r="M315" s="23">
        <f>SUMIFS(ESPORTIUS!$L$2:$L$25,ESPORTIUS!$D$2:$D$25,IES!D315,ESPORTIUS!$J$2:$J$25,IES!$M$2)</f>
        <v>0</v>
      </c>
      <c r="N315" s="23">
        <f>SUMIFS(ESPORTIUS!$L$2:$L$25,ESPORTIUS!$D$2:$D$25,IES!D315,ESPORTIUS!$J$2:$J$25,IES!$N$2)</f>
        <v>0</v>
      </c>
      <c r="O315" s="20">
        <f t="shared" si="8"/>
        <v>27</v>
      </c>
      <c r="P315" s="27" t="str">
        <f t="shared" si="9"/>
        <v>A</v>
      </c>
    </row>
    <row r="316" spans="1:16" x14ac:dyDescent="0.3">
      <c r="A316" s="14">
        <v>2020</v>
      </c>
      <c r="B316" s="14" t="s">
        <v>814</v>
      </c>
      <c r="C316" t="s">
        <v>536</v>
      </c>
      <c r="D316" s="14">
        <v>46007955</v>
      </c>
      <c r="E316" t="s">
        <v>86</v>
      </c>
      <c r="F316" s="23">
        <f>SUMIFS('DATA 07-10-20'!$H$2:$H$1100,'DATA 07-10-20'!$D$2:$D$1100,IES!$D316,'DATA 07-10-20'!$F$2:$F$1100,IES!$F$1,'DATA 07-10-20'!$G$2:$G$1100,IES!F$2)</f>
        <v>12</v>
      </c>
      <c r="G316" s="23">
        <f>SUMIFS('DATA 07-10-20'!$H$2:$H$1100,'DATA 07-10-20'!$D$2:$D$1100,IES!$D316,'DATA 07-10-20'!$F$2:$F$1100,IES!$G$1,'DATA 07-10-20'!$G$2:$G$1100,IES!G$2)</f>
        <v>3</v>
      </c>
      <c r="H316" s="23">
        <f>SUMIFS('DATA 07-10-20'!$H$2:$H$1100,'DATA 07-10-20'!$D$2:$D$1100,IES!$D316,'DATA 07-10-20'!$F$2:$F$1100,IES!$G$1,'DATA 07-10-20'!$G$2:$G$1100,IES!H$2)</f>
        <v>0</v>
      </c>
      <c r="I316" s="23">
        <f>SUMIFS('DATA 07-10-20'!$H$2:$H$1100,'DATA 07-10-20'!$D$2:$D$1100,IES!$D316,'DATA 07-10-20'!$F$2:$F$1100,IES!$G$1,'DATA 07-10-20'!$G$2:$G$1100,IES!I$2)</f>
        <v>0</v>
      </c>
      <c r="J316" s="23">
        <f>SUMIFS('DATA 07-10-20'!$H$2:$H$1100,'DATA 07-10-20'!$D$2:$D$1100,IES!$D316,'DATA 07-10-20'!$F$2:$F$1100,IES!$J$1,'DATA 07-10-20'!$G$2:$G$1100,IES!J$2)</f>
        <v>21</v>
      </c>
      <c r="K316" s="23">
        <f>SUMIFS('DATA 07-10-20'!$H$2:$H$1100,'DATA 07-10-20'!$D$2:$D$1100,IES!$D316,'DATA 07-10-20'!$F$2:$F$1100,IES!$J$1,'DATA 07-10-20'!$G$2:$G$1100,IES!K$2)</f>
        <v>0</v>
      </c>
      <c r="L316" s="23">
        <f>SUMIFS('DATA 07-10-20'!$H$2:$H$1100,'DATA 07-10-20'!$D$2:$D$1100,IES!$D316,'DATA 07-10-20'!$F$2:$F$1100,IES!$L$1,'DATA 07-10-20'!$G$2:$G$1100,IES!L$2)</f>
        <v>0</v>
      </c>
      <c r="M316" s="23">
        <f>SUMIFS(ESPORTIUS!$L$2:$L$25,ESPORTIUS!$D$2:$D$25,IES!D316,ESPORTIUS!$J$2:$J$25,IES!$M$2)</f>
        <v>0</v>
      </c>
      <c r="N316" s="23">
        <f>SUMIFS(ESPORTIUS!$L$2:$L$25,ESPORTIUS!$D$2:$D$25,IES!D316,ESPORTIUS!$J$2:$J$25,IES!$N$2)</f>
        <v>0</v>
      </c>
      <c r="O316" s="20">
        <f t="shared" si="8"/>
        <v>36</v>
      </c>
      <c r="P316" s="27" t="str">
        <f t="shared" si="9"/>
        <v>A</v>
      </c>
    </row>
    <row r="317" spans="1:16" x14ac:dyDescent="0.3">
      <c r="A317" s="14">
        <v>2020</v>
      </c>
      <c r="B317" s="14" t="s">
        <v>814</v>
      </c>
      <c r="C317" t="s">
        <v>537</v>
      </c>
      <c r="D317" s="14">
        <v>46022919</v>
      </c>
      <c r="E317" t="s">
        <v>538</v>
      </c>
      <c r="F317" s="23">
        <f>SUMIFS('DATA 07-10-20'!$H$2:$H$1100,'DATA 07-10-20'!$D$2:$D$1100,IES!$D317,'DATA 07-10-20'!$F$2:$F$1100,IES!$F$1,'DATA 07-10-20'!$G$2:$G$1100,IES!F$2)</f>
        <v>8</v>
      </c>
      <c r="G317" s="23">
        <f>SUMIFS('DATA 07-10-20'!$H$2:$H$1100,'DATA 07-10-20'!$D$2:$D$1100,IES!$D317,'DATA 07-10-20'!$F$2:$F$1100,IES!$G$1,'DATA 07-10-20'!$G$2:$G$1100,IES!G$2)</f>
        <v>0</v>
      </c>
      <c r="H317" s="23">
        <f>SUMIFS('DATA 07-10-20'!$H$2:$H$1100,'DATA 07-10-20'!$D$2:$D$1100,IES!$D317,'DATA 07-10-20'!$F$2:$F$1100,IES!$G$1,'DATA 07-10-20'!$G$2:$G$1100,IES!H$2)</f>
        <v>0</v>
      </c>
      <c r="I317" s="23">
        <f>SUMIFS('DATA 07-10-20'!$H$2:$H$1100,'DATA 07-10-20'!$D$2:$D$1100,IES!$D317,'DATA 07-10-20'!$F$2:$F$1100,IES!$G$1,'DATA 07-10-20'!$G$2:$G$1100,IES!I$2)</f>
        <v>0</v>
      </c>
      <c r="J317" s="23">
        <f>SUMIFS('DATA 07-10-20'!$H$2:$H$1100,'DATA 07-10-20'!$D$2:$D$1100,IES!$D317,'DATA 07-10-20'!$F$2:$F$1100,IES!$J$1,'DATA 07-10-20'!$G$2:$G$1100,IES!J$2)</f>
        <v>2</v>
      </c>
      <c r="K317" s="23">
        <f>SUMIFS('DATA 07-10-20'!$H$2:$H$1100,'DATA 07-10-20'!$D$2:$D$1100,IES!$D317,'DATA 07-10-20'!$F$2:$F$1100,IES!$J$1,'DATA 07-10-20'!$G$2:$G$1100,IES!K$2)</f>
        <v>0</v>
      </c>
      <c r="L317" s="23">
        <f>SUMIFS('DATA 07-10-20'!$H$2:$H$1100,'DATA 07-10-20'!$D$2:$D$1100,IES!$D317,'DATA 07-10-20'!$F$2:$F$1100,IES!$L$1,'DATA 07-10-20'!$G$2:$G$1100,IES!L$2)</f>
        <v>0</v>
      </c>
      <c r="M317" s="23">
        <f>SUMIFS(ESPORTIUS!$L$2:$L$25,ESPORTIUS!$D$2:$D$25,IES!D317,ESPORTIUS!$J$2:$J$25,IES!$M$2)</f>
        <v>0</v>
      </c>
      <c r="N317" s="23">
        <f>SUMIFS(ESPORTIUS!$L$2:$L$25,ESPORTIUS!$D$2:$D$25,IES!D317,ESPORTIUS!$J$2:$J$25,IES!$N$2)</f>
        <v>0</v>
      </c>
      <c r="O317" s="20">
        <f t="shared" si="8"/>
        <v>10</v>
      </c>
      <c r="P317" s="27" t="str">
        <f t="shared" si="9"/>
        <v>C</v>
      </c>
    </row>
    <row r="318" spans="1:16" x14ac:dyDescent="0.3">
      <c r="A318" s="14">
        <v>2020</v>
      </c>
      <c r="B318" s="14" t="s">
        <v>814</v>
      </c>
      <c r="C318" t="s">
        <v>539</v>
      </c>
      <c r="D318" s="14">
        <v>46021617</v>
      </c>
      <c r="E318" t="s">
        <v>370</v>
      </c>
      <c r="F318" s="23">
        <f>SUMIFS('DATA 07-10-20'!$H$2:$H$1100,'DATA 07-10-20'!$D$2:$D$1100,IES!$D318,'DATA 07-10-20'!$F$2:$F$1100,IES!$F$1,'DATA 07-10-20'!$G$2:$G$1100,IES!F$2)</f>
        <v>19</v>
      </c>
      <c r="G318" s="23">
        <f>SUMIFS('DATA 07-10-20'!$H$2:$H$1100,'DATA 07-10-20'!$D$2:$D$1100,IES!$D318,'DATA 07-10-20'!$F$2:$F$1100,IES!$G$1,'DATA 07-10-20'!$G$2:$G$1100,IES!G$2)</f>
        <v>9</v>
      </c>
      <c r="H318" s="23">
        <f>SUMIFS('DATA 07-10-20'!$H$2:$H$1100,'DATA 07-10-20'!$D$2:$D$1100,IES!$D318,'DATA 07-10-20'!$F$2:$F$1100,IES!$G$1,'DATA 07-10-20'!$G$2:$G$1100,IES!H$2)</f>
        <v>0</v>
      </c>
      <c r="I318" s="23">
        <f>SUMIFS('DATA 07-10-20'!$H$2:$H$1100,'DATA 07-10-20'!$D$2:$D$1100,IES!$D318,'DATA 07-10-20'!$F$2:$F$1100,IES!$G$1,'DATA 07-10-20'!$G$2:$G$1100,IES!I$2)</f>
        <v>0</v>
      </c>
      <c r="J318" s="23">
        <f>SUMIFS('DATA 07-10-20'!$H$2:$H$1100,'DATA 07-10-20'!$D$2:$D$1100,IES!$D318,'DATA 07-10-20'!$F$2:$F$1100,IES!$J$1,'DATA 07-10-20'!$G$2:$G$1100,IES!J$2)</f>
        <v>21</v>
      </c>
      <c r="K318" s="23">
        <f>SUMIFS('DATA 07-10-20'!$H$2:$H$1100,'DATA 07-10-20'!$D$2:$D$1100,IES!$D318,'DATA 07-10-20'!$F$2:$F$1100,IES!$J$1,'DATA 07-10-20'!$G$2:$G$1100,IES!K$2)</f>
        <v>0</v>
      </c>
      <c r="L318" s="23">
        <f>SUMIFS('DATA 07-10-20'!$H$2:$H$1100,'DATA 07-10-20'!$D$2:$D$1100,IES!$D318,'DATA 07-10-20'!$F$2:$F$1100,IES!$L$1,'DATA 07-10-20'!$G$2:$G$1100,IES!L$2)</f>
        <v>0</v>
      </c>
      <c r="M318" s="23">
        <f>SUMIFS(ESPORTIUS!$L$2:$L$25,ESPORTIUS!$D$2:$D$25,IES!D318,ESPORTIUS!$J$2:$J$25,IES!$M$2)</f>
        <v>0</v>
      </c>
      <c r="N318" s="23">
        <f>SUMIFS(ESPORTIUS!$L$2:$L$25,ESPORTIUS!$D$2:$D$25,IES!D318,ESPORTIUS!$J$2:$J$25,IES!$N$2)</f>
        <v>0</v>
      </c>
      <c r="O318" s="20">
        <f t="shared" si="8"/>
        <v>49</v>
      </c>
      <c r="P318" s="27" t="str">
        <f t="shared" si="9"/>
        <v>A</v>
      </c>
    </row>
    <row r="319" spans="1:16" ht="15" customHeight="1" x14ac:dyDescent="0.3">
      <c r="A319" s="14">
        <v>2020</v>
      </c>
      <c r="B319" s="14" t="s">
        <v>814</v>
      </c>
      <c r="C319" t="s">
        <v>541</v>
      </c>
      <c r="D319" s="14">
        <v>46022191</v>
      </c>
      <c r="E319" t="s">
        <v>542</v>
      </c>
      <c r="F319" s="23">
        <f>SUMIFS('DATA 07-10-20'!$H$2:$H$1100,'DATA 07-10-20'!$D$2:$D$1100,IES!$D319,'DATA 07-10-20'!$F$2:$F$1100,IES!$F$1,'DATA 07-10-20'!$G$2:$G$1100,IES!F$2)</f>
        <v>25</v>
      </c>
      <c r="G319" s="23">
        <f>SUMIFS('DATA 07-10-20'!$H$2:$H$1100,'DATA 07-10-20'!$D$2:$D$1100,IES!$D319,'DATA 07-10-20'!$F$2:$F$1100,IES!$G$1,'DATA 07-10-20'!$G$2:$G$1100,IES!G$2)</f>
        <v>6</v>
      </c>
      <c r="H319" s="23">
        <f>SUMIFS('DATA 07-10-20'!$H$2:$H$1100,'DATA 07-10-20'!$D$2:$D$1100,IES!$D319,'DATA 07-10-20'!$F$2:$F$1100,IES!$G$1,'DATA 07-10-20'!$G$2:$G$1100,IES!H$2)</f>
        <v>0</v>
      </c>
      <c r="I319" s="23">
        <f>SUMIFS('DATA 07-10-20'!$H$2:$H$1100,'DATA 07-10-20'!$D$2:$D$1100,IES!$D319,'DATA 07-10-20'!$F$2:$F$1100,IES!$G$1,'DATA 07-10-20'!$G$2:$G$1100,IES!I$2)</f>
        <v>0</v>
      </c>
      <c r="J319" s="23">
        <f>SUMIFS('DATA 07-10-20'!$H$2:$H$1100,'DATA 07-10-20'!$D$2:$D$1100,IES!$D319,'DATA 07-10-20'!$F$2:$F$1100,IES!$J$1,'DATA 07-10-20'!$G$2:$G$1100,IES!J$2)</f>
        <v>4</v>
      </c>
      <c r="K319" s="23">
        <f>SUMIFS('DATA 07-10-20'!$H$2:$H$1100,'DATA 07-10-20'!$D$2:$D$1100,IES!$D319,'DATA 07-10-20'!$F$2:$F$1100,IES!$J$1,'DATA 07-10-20'!$G$2:$G$1100,IES!K$2)</f>
        <v>0</v>
      </c>
      <c r="L319" s="23">
        <f>SUMIFS('DATA 07-10-20'!$H$2:$H$1100,'DATA 07-10-20'!$D$2:$D$1100,IES!$D319,'DATA 07-10-20'!$F$2:$F$1100,IES!$L$1,'DATA 07-10-20'!$G$2:$G$1100,IES!L$2)</f>
        <v>0</v>
      </c>
      <c r="M319" s="23">
        <f>SUMIFS(ESPORTIUS!$L$2:$L$25,ESPORTIUS!$D$2:$D$25,IES!D319,ESPORTIUS!$J$2:$J$25,IES!$M$2)</f>
        <v>0</v>
      </c>
      <c r="N319" s="23">
        <f>SUMIFS(ESPORTIUS!$L$2:$L$25,ESPORTIUS!$D$2:$D$25,IES!D319,ESPORTIUS!$J$2:$J$25,IES!$N$2)</f>
        <v>0</v>
      </c>
      <c r="O319" s="20">
        <f t="shared" si="8"/>
        <v>35</v>
      </c>
      <c r="P319" s="27" t="str">
        <f t="shared" si="9"/>
        <v>A</v>
      </c>
    </row>
    <row r="320" spans="1:16" x14ac:dyDescent="0.3">
      <c r="A320" s="14">
        <v>2020</v>
      </c>
      <c r="B320" s="14" t="s">
        <v>814</v>
      </c>
      <c r="C320" t="s">
        <v>543</v>
      </c>
      <c r="D320" s="14">
        <v>46008340</v>
      </c>
      <c r="E320" t="s">
        <v>544</v>
      </c>
      <c r="F320" s="23">
        <f>SUMIFS('DATA 07-10-20'!$H$2:$H$1100,'DATA 07-10-20'!$D$2:$D$1100,IES!$D320,'DATA 07-10-20'!$F$2:$F$1100,IES!$F$1,'DATA 07-10-20'!$G$2:$G$1100,IES!F$2)</f>
        <v>15</v>
      </c>
      <c r="G320" s="23">
        <f>SUMIFS('DATA 07-10-20'!$H$2:$H$1100,'DATA 07-10-20'!$D$2:$D$1100,IES!$D320,'DATA 07-10-20'!$F$2:$F$1100,IES!$G$1,'DATA 07-10-20'!$G$2:$G$1100,IES!G$2)</f>
        <v>4</v>
      </c>
      <c r="H320" s="23">
        <f>SUMIFS('DATA 07-10-20'!$H$2:$H$1100,'DATA 07-10-20'!$D$2:$D$1100,IES!$D320,'DATA 07-10-20'!$F$2:$F$1100,IES!$G$1,'DATA 07-10-20'!$G$2:$G$1100,IES!H$2)</f>
        <v>2</v>
      </c>
      <c r="I320" s="23">
        <f>SUMIFS('DATA 07-10-20'!$H$2:$H$1100,'DATA 07-10-20'!$D$2:$D$1100,IES!$D320,'DATA 07-10-20'!$F$2:$F$1100,IES!$G$1,'DATA 07-10-20'!$G$2:$G$1100,IES!I$2)</f>
        <v>0</v>
      </c>
      <c r="J320" s="23">
        <f>SUMIFS('DATA 07-10-20'!$H$2:$H$1100,'DATA 07-10-20'!$D$2:$D$1100,IES!$D320,'DATA 07-10-20'!$F$2:$F$1100,IES!$J$1,'DATA 07-10-20'!$G$2:$G$1100,IES!J$2)</f>
        <v>13</v>
      </c>
      <c r="K320" s="23">
        <f>SUMIFS('DATA 07-10-20'!$H$2:$H$1100,'DATA 07-10-20'!$D$2:$D$1100,IES!$D320,'DATA 07-10-20'!$F$2:$F$1100,IES!$J$1,'DATA 07-10-20'!$G$2:$G$1100,IES!K$2)</f>
        <v>0</v>
      </c>
      <c r="L320" s="23">
        <f>SUMIFS('DATA 07-10-20'!$H$2:$H$1100,'DATA 07-10-20'!$D$2:$D$1100,IES!$D320,'DATA 07-10-20'!$F$2:$F$1100,IES!$L$1,'DATA 07-10-20'!$G$2:$G$1100,IES!L$2)</f>
        <v>0</v>
      </c>
      <c r="M320" s="23">
        <f>SUMIFS(ESPORTIUS!$L$2:$L$25,ESPORTIUS!$D$2:$D$25,IES!D320,ESPORTIUS!$J$2:$J$25,IES!$M$2)</f>
        <v>0</v>
      </c>
      <c r="N320" s="23">
        <f>SUMIFS(ESPORTIUS!$L$2:$L$25,ESPORTIUS!$D$2:$D$25,IES!D320,ESPORTIUS!$J$2:$J$25,IES!$N$2)</f>
        <v>0</v>
      </c>
      <c r="O320" s="20">
        <f t="shared" si="8"/>
        <v>34</v>
      </c>
      <c r="P320" s="27" t="str">
        <f t="shared" si="9"/>
        <v>A</v>
      </c>
    </row>
    <row r="321" spans="1:16" x14ac:dyDescent="0.3">
      <c r="A321" s="14">
        <v>2020</v>
      </c>
      <c r="B321" s="14" t="s">
        <v>814</v>
      </c>
      <c r="C321" t="s">
        <v>543</v>
      </c>
      <c r="D321" s="14">
        <v>46016385</v>
      </c>
      <c r="E321" t="s">
        <v>545</v>
      </c>
      <c r="F321" s="23">
        <f>SUMIFS('DATA 07-10-20'!$H$2:$H$1100,'DATA 07-10-20'!$D$2:$D$1100,IES!$D321,'DATA 07-10-20'!$F$2:$F$1100,IES!$F$1,'DATA 07-10-20'!$G$2:$G$1100,IES!F$2)</f>
        <v>12</v>
      </c>
      <c r="G321" s="23">
        <f>SUMIFS('DATA 07-10-20'!$H$2:$H$1100,'DATA 07-10-20'!$D$2:$D$1100,IES!$D321,'DATA 07-10-20'!$F$2:$F$1100,IES!$G$1,'DATA 07-10-20'!$G$2:$G$1100,IES!G$2)</f>
        <v>4</v>
      </c>
      <c r="H321" s="23">
        <f>SUMIFS('DATA 07-10-20'!$H$2:$H$1100,'DATA 07-10-20'!$D$2:$D$1100,IES!$D321,'DATA 07-10-20'!$F$2:$F$1100,IES!$G$1,'DATA 07-10-20'!$G$2:$G$1100,IES!H$2)</f>
        <v>0</v>
      </c>
      <c r="I321" s="23">
        <f>SUMIFS('DATA 07-10-20'!$H$2:$H$1100,'DATA 07-10-20'!$D$2:$D$1100,IES!$D321,'DATA 07-10-20'!$F$2:$F$1100,IES!$G$1,'DATA 07-10-20'!$G$2:$G$1100,IES!I$2)</f>
        <v>0</v>
      </c>
      <c r="J321" s="23">
        <f>SUMIFS('DATA 07-10-20'!$H$2:$H$1100,'DATA 07-10-20'!$D$2:$D$1100,IES!$D321,'DATA 07-10-20'!$F$2:$F$1100,IES!$J$1,'DATA 07-10-20'!$G$2:$G$1100,IES!J$2)</f>
        <v>8</v>
      </c>
      <c r="K321" s="23">
        <f>SUMIFS('DATA 07-10-20'!$H$2:$H$1100,'DATA 07-10-20'!$D$2:$D$1100,IES!$D321,'DATA 07-10-20'!$F$2:$F$1100,IES!$J$1,'DATA 07-10-20'!$G$2:$G$1100,IES!K$2)</f>
        <v>0</v>
      </c>
      <c r="L321" s="23">
        <f>SUMIFS('DATA 07-10-20'!$H$2:$H$1100,'DATA 07-10-20'!$D$2:$D$1100,IES!$D321,'DATA 07-10-20'!$F$2:$F$1100,IES!$L$1,'DATA 07-10-20'!$G$2:$G$1100,IES!L$2)</f>
        <v>0</v>
      </c>
      <c r="M321" s="23">
        <f>SUMIFS(ESPORTIUS!$L$2:$L$25,ESPORTIUS!$D$2:$D$25,IES!D321,ESPORTIUS!$J$2:$J$25,IES!$M$2)</f>
        <v>0</v>
      </c>
      <c r="N321" s="23">
        <f>SUMIFS(ESPORTIUS!$L$2:$L$25,ESPORTIUS!$D$2:$D$25,IES!D321,ESPORTIUS!$J$2:$J$25,IES!$N$2)</f>
        <v>0</v>
      </c>
      <c r="O321" s="20">
        <f t="shared" si="8"/>
        <v>24</v>
      </c>
      <c r="P321" s="27" t="str">
        <f t="shared" si="9"/>
        <v>B</v>
      </c>
    </row>
    <row r="322" spans="1:16" x14ac:dyDescent="0.3">
      <c r="A322" s="14">
        <v>2020</v>
      </c>
      <c r="B322" s="14" t="s">
        <v>814</v>
      </c>
      <c r="C322" t="s">
        <v>546</v>
      </c>
      <c r="D322" s="14">
        <v>46008753</v>
      </c>
      <c r="E322" t="s">
        <v>121</v>
      </c>
      <c r="F322" s="23">
        <f>SUMIFS('DATA 07-10-20'!$H$2:$H$1100,'DATA 07-10-20'!$D$2:$D$1100,IES!$D322,'DATA 07-10-20'!$F$2:$F$1100,IES!$F$1,'DATA 07-10-20'!$G$2:$G$1100,IES!F$2)</f>
        <v>15</v>
      </c>
      <c r="G322" s="23">
        <f>SUMIFS('DATA 07-10-20'!$H$2:$H$1100,'DATA 07-10-20'!$D$2:$D$1100,IES!$D322,'DATA 07-10-20'!$F$2:$F$1100,IES!$G$1,'DATA 07-10-20'!$G$2:$G$1100,IES!G$2)</f>
        <v>5</v>
      </c>
      <c r="H322" s="23">
        <f>SUMIFS('DATA 07-10-20'!$H$2:$H$1100,'DATA 07-10-20'!$D$2:$D$1100,IES!$D322,'DATA 07-10-20'!$F$2:$F$1100,IES!$G$1,'DATA 07-10-20'!$G$2:$G$1100,IES!H$2)</f>
        <v>2</v>
      </c>
      <c r="I322" s="23">
        <f>SUMIFS('DATA 07-10-20'!$H$2:$H$1100,'DATA 07-10-20'!$D$2:$D$1100,IES!$D322,'DATA 07-10-20'!$F$2:$F$1100,IES!$G$1,'DATA 07-10-20'!$G$2:$G$1100,IES!I$2)</f>
        <v>0</v>
      </c>
      <c r="J322" s="23">
        <f>SUMIFS('DATA 07-10-20'!$H$2:$H$1100,'DATA 07-10-20'!$D$2:$D$1100,IES!$D322,'DATA 07-10-20'!$F$2:$F$1100,IES!$J$1,'DATA 07-10-20'!$G$2:$G$1100,IES!J$2)</f>
        <v>4</v>
      </c>
      <c r="K322" s="23">
        <f>SUMIFS('DATA 07-10-20'!$H$2:$H$1100,'DATA 07-10-20'!$D$2:$D$1100,IES!$D322,'DATA 07-10-20'!$F$2:$F$1100,IES!$J$1,'DATA 07-10-20'!$G$2:$G$1100,IES!K$2)</f>
        <v>0</v>
      </c>
      <c r="L322" s="23">
        <f>SUMIFS('DATA 07-10-20'!$H$2:$H$1100,'DATA 07-10-20'!$D$2:$D$1100,IES!$D322,'DATA 07-10-20'!$F$2:$F$1100,IES!$L$1,'DATA 07-10-20'!$G$2:$G$1100,IES!L$2)</f>
        <v>0</v>
      </c>
      <c r="M322" s="23">
        <f>SUMIFS(ESPORTIUS!$L$2:$L$25,ESPORTIUS!$D$2:$D$25,IES!D322,ESPORTIUS!$J$2:$J$25,IES!$M$2)</f>
        <v>0</v>
      </c>
      <c r="N322" s="23">
        <f>SUMIFS(ESPORTIUS!$L$2:$L$25,ESPORTIUS!$D$2:$D$25,IES!D322,ESPORTIUS!$J$2:$J$25,IES!$N$2)</f>
        <v>0</v>
      </c>
      <c r="O322" s="20">
        <f t="shared" si="8"/>
        <v>26</v>
      </c>
      <c r="P322" s="27" t="str">
        <f t="shared" si="9"/>
        <v>A</v>
      </c>
    </row>
    <row r="323" spans="1:16" x14ac:dyDescent="0.3">
      <c r="A323" s="14">
        <v>2020</v>
      </c>
      <c r="B323" s="14" t="s">
        <v>814</v>
      </c>
      <c r="C323" t="s">
        <v>546</v>
      </c>
      <c r="D323" s="14">
        <v>46016397</v>
      </c>
      <c r="E323" t="s">
        <v>547</v>
      </c>
      <c r="F323" s="23">
        <f>SUMIFS('DATA 07-10-20'!$H$2:$H$1100,'DATA 07-10-20'!$D$2:$D$1100,IES!$D323,'DATA 07-10-20'!$F$2:$F$1100,IES!$F$1,'DATA 07-10-20'!$G$2:$G$1100,IES!F$2)</f>
        <v>24</v>
      </c>
      <c r="G323" s="23">
        <f>SUMIFS('DATA 07-10-20'!$H$2:$H$1100,'DATA 07-10-20'!$D$2:$D$1100,IES!$D323,'DATA 07-10-20'!$F$2:$F$1100,IES!$G$1,'DATA 07-10-20'!$G$2:$G$1100,IES!G$2)</f>
        <v>6</v>
      </c>
      <c r="H323" s="23">
        <f>SUMIFS('DATA 07-10-20'!$H$2:$H$1100,'DATA 07-10-20'!$D$2:$D$1100,IES!$D323,'DATA 07-10-20'!$F$2:$F$1100,IES!$G$1,'DATA 07-10-20'!$G$2:$G$1100,IES!H$2)</f>
        <v>0</v>
      </c>
      <c r="I323" s="23">
        <f>SUMIFS('DATA 07-10-20'!$H$2:$H$1100,'DATA 07-10-20'!$D$2:$D$1100,IES!$D323,'DATA 07-10-20'!$F$2:$F$1100,IES!$G$1,'DATA 07-10-20'!$G$2:$G$1100,IES!I$2)</f>
        <v>0</v>
      </c>
      <c r="J323" s="23">
        <f>SUMIFS('DATA 07-10-20'!$H$2:$H$1100,'DATA 07-10-20'!$D$2:$D$1100,IES!$D323,'DATA 07-10-20'!$F$2:$F$1100,IES!$J$1,'DATA 07-10-20'!$G$2:$G$1100,IES!J$2)</f>
        <v>20</v>
      </c>
      <c r="K323" s="23">
        <f>SUMIFS('DATA 07-10-20'!$H$2:$H$1100,'DATA 07-10-20'!$D$2:$D$1100,IES!$D323,'DATA 07-10-20'!$F$2:$F$1100,IES!$J$1,'DATA 07-10-20'!$G$2:$G$1100,IES!K$2)</f>
        <v>3</v>
      </c>
      <c r="L323" s="23">
        <f>SUMIFS('DATA 07-10-20'!$H$2:$H$1100,'DATA 07-10-20'!$D$2:$D$1100,IES!$D323,'DATA 07-10-20'!$F$2:$F$1100,IES!$L$1,'DATA 07-10-20'!$G$2:$G$1100,IES!L$2)</f>
        <v>0</v>
      </c>
      <c r="M323" s="23">
        <f>SUMIFS(ESPORTIUS!$L$2:$L$25,ESPORTIUS!$D$2:$D$25,IES!D323,ESPORTIUS!$J$2:$J$25,IES!$M$2)</f>
        <v>0</v>
      </c>
      <c r="N323" s="23">
        <f>SUMIFS(ESPORTIUS!$L$2:$L$25,ESPORTIUS!$D$2:$D$25,IES!D323,ESPORTIUS!$J$2:$J$25,IES!$N$2)</f>
        <v>0</v>
      </c>
      <c r="O323" s="20">
        <f t="shared" si="8"/>
        <v>53</v>
      </c>
      <c r="P323" s="27" t="str">
        <f t="shared" si="9"/>
        <v>A</v>
      </c>
    </row>
    <row r="324" spans="1:16" x14ac:dyDescent="0.3">
      <c r="A324" s="14">
        <v>2020</v>
      </c>
      <c r="B324" s="14" t="s">
        <v>814</v>
      </c>
      <c r="C324" t="s">
        <v>546</v>
      </c>
      <c r="D324" s="14">
        <v>46019015</v>
      </c>
      <c r="E324" t="s">
        <v>548</v>
      </c>
      <c r="F324" s="23">
        <f>SUMIFS('DATA 07-10-20'!$H$2:$H$1100,'DATA 07-10-20'!$D$2:$D$1100,IES!$D324,'DATA 07-10-20'!$F$2:$F$1100,IES!$F$1,'DATA 07-10-20'!$G$2:$G$1100,IES!F$2)</f>
        <v>12</v>
      </c>
      <c r="G324" s="23">
        <f>SUMIFS('DATA 07-10-20'!$H$2:$H$1100,'DATA 07-10-20'!$D$2:$D$1100,IES!$D324,'DATA 07-10-20'!$F$2:$F$1100,IES!$G$1,'DATA 07-10-20'!$G$2:$G$1100,IES!G$2)</f>
        <v>2</v>
      </c>
      <c r="H324" s="23">
        <f>SUMIFS('DATA 07-10-20'!$H$2:$H$1100,'DATA 07-10-20'!$D$2:$D$1100,IES!$D324,'DATA 07-10-20'!$F$2:$F$1100,IES!$G$1,'DATA 07-10-20'!$G$2:$G$1100,IES!H$2)</f>
        <v>0</v>
      </c>
      <c r="I324" s="23">
        <f>SUMIFS('DATA 07-10-20'!$H$2:$H$1100,'DATA 07-10-20'!$D$2:$D$1100,IES!$D324,'DATA 07-10-20'!$F$2:$F$1100,IES!$G$1,'DATA 07-10-20'!$G$2:$G$1100,IES!I$2)</f>
        <v>0</v>
      </c>
      <c r="J324" s="23">
        <f>SUMIFS('DATA 07-10-20'!$H$2:$H$1100,'DATA 07-10-20'!$D$2:$D$1100,IES!$D324,'DATA 07-10-20'!$F$2:$F$1100,IES!$J$1,'DATA 07-10-20'!$G$2:$G$1100,IES!J$2)</f>
        <v>16</v>
      </c>
      <c r="K324" s="23">
        <f>SUMIFS('DATA 07-10-20'!$H$2:$H$1100,'DATA 07-10-20'!$D$2:$D$1100,IES!$D324,'DATA 07-10-20'!$F$2:$F$1100,IES!$J$1,'DATA 07-10-20'!$G$2:$G$1100,IES!K$2)</f>
        <v>0</v>
      </c>
      <c r="L324" s="23">
        <f>SUMIFS('DATA 07-10-20'!$H$2:$H$1100,'DATA 07-10-20'!$D$2:$D$1100,IES!$D324,'DATA 07-10-20'!$F$2:$F$1100,IES!$L$1,'DATA 07-10-20'!$G$2:$G$1100,IES!L$2)</f>
        <v>0</v>
      </c>
      <c r="M324" s="23">
        <f>SUMIFS(ESPORTIUS!$L$2:$L$25,ESPORTIUS!$D$2:$D$25,IES!D324,ESPORTIUS!$J$2:$J$25,IES!$M$2)</f>
        <v>0</v>
      </c>
      <c r="N324" s="23">
        <f>SUMIFS(ESPORTIUS!$L$2:$L$25,ESPORTIUS!$D$2:$D$25,IES!D324,ESPORTIUS!$J$2:$J$25,IES!$N$2)</f>
        <v>0</v>
      </c>
      <c r="O324" s="20">
        <f t="shared" ref="O324:O375" si="10">F324+G324+H324+J324+K324+L324+M324</f>
        <v>30</v>
      </c>
      <c r="P324" s="27" t="str">
        <f t="shared" ref="P324:P375" si="11">IF(LEFT(E324,1)="S","C",VLOOKUP(O324,$S$2:$T$4,2,1))</f>
        <v>A</v>
      </c>
    </row>
    <row r="325" spans="1:16" x14ac:dyDescent="0.3">
      <c r="A325" s="14">
        <v>2020</v>
      </c>
      <c r="B325" s="14" t="s">
        <v>814</v>
      </c>
      <c r="C325" t="s">
        <v>546</v>
      </c>
      <c r="D325" s="14">
        <v>46022920</v>
      </c>
      <c r="E325" t="s">
        <v>438</v>
      </c>
      <c r="F325" s="23">
        <f>SUMIFS('DATA 07-10-20'!$H$2:$H$1100,'DATA 07-10-20'!$D$2:$D$1100,IES!$D325,'DATA 07-10-20'!$F$2:$F$1100,IES!$F$1,'DATA 07-10-20'!$G$2:$G$1100,IES!F$2)</f>
        <v>28</v>
      </c>
      <c r="G325" s="23">
        <f>SUMIFS('DATA 07-10-20'!$H$2:$H$1100,'DATA 07-10-20'!$D$2:$D$1100,IES!$D325,'DATA 07-10-20'!$F$2:$F$1100,IES!$G$1,'DATA 07-10-20'!$G$2:$G$1100,IES!G$2)</f>
        <v>6</v>
      </c>
      <c r="H325" s="23">
        <f>SUMIFS('DATA 07-10-20'!$H$2:$H$1100,'DATA 07-10-20'!$D$2:$D$1100,IES!$D325,'DATA 07-10-20'!$F$2:$F$1100,IES!$G$1,'DATA 07-10-20'!$G$2:$G$1100,IES!H$2)</f>
        <v>0</v>
      </c>
      <c r="I325" s="23">
        <f>SUMIFS('DATA 07-10-20'!$H$2:$H$1100,'DATA 07-10-20'!$D$2:$D$1100,IES!$D325,'DATA 07-10-20'!$F$2:$F$1100,IES!$G$1,'DATA 07-10-20'!$G$2:$G$1100,IES!I$2)</f>
        <v>0</v>
      </c>
      <c r="J325" s="23">
        <f>SUMIFS('DATA 07-10-20'!$H$2:$H$1100,'DATA 07-10-20'!$D$2:$D$1100,IES!$D325,'DATA 07-10-20'!$F$2:$F$1100,IES!$J$1,'DATA 07-10-20'!$G$2:$G$1100,IES!J$2)</f>
        <v>2</v>
      </c>
      <c r="K325" s="23">
        <f>SUMIFS('DATA 07-10-20'!$H$2:$H$1100,'DATA 07-10-20'!$D$2:$D$1100,IES!$D325,'DATA 07-10-20'!$F$2:$F$1100,IES!$J$1,'DATA 07-10-20'!$G$2:$G$1100,IES!K$2)</f>
        <v>0</v>
      </c>
      <c r="L325" s="23">
        <f>SUMIFS('DATA 07-10-20'!$H$2:$H$1100,'DATA 07-10-20'!$D$2:$D$1100,IES!$D325,'DATA 07-10-20'!$F$2:$F$1100,IES!$L$1,'DATA 07-10-20'!$G$2:$G$1100,IES!L$2)</f>
        <v>0</v>
      </c>
      <c r="M325" s="23">
        <f>SUMIFS(ESPORTIUS!$L$2:$L$25,ESPORTIUS!$D$2:$D$25,IES!D325,ESPORTIUS!$J$2:$J$25,IES!$M$2)</f>
        <v>0</v>
      </c>
      <c r="N325" s="23">
        <f>SUMIFS(ESPORTIUS!$L$2:$L$25,ESPORTIUS!$D$2:$D$25,IES!D325,ESPORTIUS!$J$2:$J$25,IES!$N$2)</f>
        <v>0</v>
      </c>
      <c r="O325" s="20">
        <f t="shared" si="10"/>
        <v>36</v>
      </c>
      <c r="P325" s="27" t="str">
        <f t="shared" si="11"/>
        <v>A</v>
      </c>
    </row>
    <row r="326" spans="1:16" x14ac:dyDescent="0.3">
      <c r="A326" s="14">
        <v>2020</v>
      </c>
      <c r="B326" s="14" t="s">
        <v>814</v>
      </c>
      <c r="C326" t="s">
        <v>550</v>
      </c>
      <c r="D326" s="14">
        <v>46022567</v>
      </c>
      <c r="E326" t="s">
        <v>551</v>
      </c>
      <c r="F326" s="23">
        <f>SUMIFS('DATA 07-10-20'!$H$2:$H$1100,'DATA 07-10-20'!$D$2:$D$1100,IES!$D326,'DATA 07-10-20'!$F$2:$F$1100,IES!$F$1,'DATA 07-10-20'!$G$2:$G$1100,IES!F$2)</f>
        <v>20</v>
      </c>
      <c r="G326" s="23">
        <f>SUMIFS('DATA 07-10-20'!$H$2:$H$1100,'DATA 07-10-20'!$D$2:$D$1100,IES!$D326,'DATA 07-10-20'!$F$2:$F$1100,IES!$G$1,'DATA 07-10-20'!$G$2:$G$1100,IES!G$2)</f>
        <v>4</v>
      </c>
      <c r="H326" s="23">
        <f>SUMIFS('DATA 07-10-20'!$H$2:$H$1100,'DATA 07-10-20'!$D$2:$D$1100,IES!$D326,'DATA 07-10-20'!$F$2:$F$1100,IES!$G$1,'DATA 07-10-20'!$G$2:$G$1100,IES!H$2)</f>
        <v>0</v>
      </c>
      <c r="I326" s="23">
        <f>SUMIFS('DATA 07-10-20'!$H$2:$H$1100,'DATA 07-10-20'!$D$2:$D$1100,IES!$D326,'DATA 07-10-20'!$F$2:$F$1100,IES!$G$1,'DATA 07-10-20'!$G$2:$G$1100,IES!I$2)</f>
        <v>0</v>
      </c>
      <c r="J326" s="23">
        <f>SUMIFS('DATA 07-10-20'!$H$2:$H$1100,'DATA 07-10-20'!$D$2:$D$1100,IES!$D326,'DATA 07-10-20'!$F$2:$F$1100,IES!$J$1,'DATA 07-10-20'!$G$2:$G$1100,IES!J$2)</f>
        <v>4</v>
      </c>
      <c r="K326" s="23">
        <f>SUMIFS('DATA 07-10-20'!$H$2:$H$1100,'DATA 07-10-20'!$D$2:$D$1100,IES!$D326,'DATA 07-10-20'!$F$2:$F$1100,IES!$J$1,'DATA 07-10-20'!$G$2:$G$1100,IES!K$2)</f>
        <v>0</v>
      </c>
      <c r="L326" s="23">
        <f>SUMIFS('DATA 07-10-20'!$H$2:$H$1100,'DATA 07-10-20'!$D$2:$D$1100,IES!$D326,'DATA 07-10-20'!$F$2:$F$1100,IES!$L$1,'DATA 07-10-20'!$G$2:$G$1100,IES!L$2)</f>
        <v>0</v>
      </c>
      <c r="M326" s="23">
        <f>SUMIFS(ESPORTIUS!$L$2:$L$25,ESPORTIUS!$D$2:$D$25,IES!D326,ESPORTIUS!$J$2:$J$25,IES!$M$2)</f>
        <v>0</v>
      </c>
      <c r="N326" s="23">
        <f>SUMIFS(ESPORTIUS!$L$2:$L$25,ESPORTIUS!$D$2:$D$25,IES!D326,ESPORTIUS!$J$2:$J$25,IES!$N$2)</f>
        <v>0</v>
      </c>
      <c r="O326" s="20">
        <f t="shared" si="10"/>
        <v>28</v>
      </c>
      <c r="P326" s="27" t="str">
        <f t="shared" si="11"/>
        <v>A</v>
      </c>
    </row>
    <row r="327" spans="1:16" x14ac:dyDescent="0.3">
      <c r="A327" s="14">
        <v>2020</v>
      </c>
      <c r="B327" s="14" t="s">
        <v>814</v>
      </c>
      <c r="C327" t="s">
        <v>552</v>
      </c>
      <c r="D327" s="14">
        <v>46008972</v>
      </c>
      <c r="E327" t="s">
        <v>553</v>
      </c>
      <c r="F327" s="23">
        <f>SUMIFS('DATA 07-10-20'!$H$2:$H$1100,'DATA 07-10-20'!$D$2:$D$1100,IES!$D327,'DATA 07-10-20'!$F$2:$F$1100,IES!$F$1,'DATA 07-10-20'!$G$2:$G$1100,IES!F$2)</f>
        <v>12</v>
      </c>
      <c r="G327" s="23">
        <f>SUMIFS('DATA 07-10-20'!$H$2:$H$1100,'DATA 07-10-20'!$D$2:$D$1100,IES!$D327,'DATA 07-10-20'!$F$2:$F$1100,IES!$G$1,'DATA 07-10-20'!$G$2:$G$1100,IES!G$2)</f>
        <v>4</v>
      </c>
      <c r="H327" s="23">
        <f>SUMIFS('DATA 07-10-20'!$H$2:$H$1100,'DATA 07-10-20'!$D$2:$D$1100,IES!$D327,'DATA 07-10-20'!$F$2:$F$1100,IES!$G$1,'DATA 07-10-20'!$G$2:$G$1100,IES!H$2)</f>
        <v>0</v>
      </c>
      <c r="I327" s="23">
        <f>SUMIFS('DATA 07-10-20'!$H$2:$H$1100,'DATA 07-10-20'!$D$2:$D$1100,IES!$D327,'DATA 07-10-20'!$F$2:$F$1100,IES!$G$1,'DATA 07-10-20'!$G$2:$G$1100,IES!I$2)</f>
        <v>0</v>
      </c>
      <c r="J327" s="23">
        <f>SUMIFS('DATA 07-10-20'!$H$2:$H$1100,'DATA 07-10-20'!$D$2:$D$1100,IES!$D327,'DATA 07-10-20'!$F$2:$F$1100,IES!$J$1,'DATA 07-10-20'!$G$2:$G$1100,IES!J$2)</f>
        <v>10</v>
      </c>
      <c r="K327" s="23">
        <f>SUMIFS('DATA 07-10-20'!$H$2:$H$1100,'DATA 07-10-20'!$D$2:$D$1100,IES!$D327,'DATA 07-10-20'!$F$2:$F$1100,IES!$J$1,'DATA 07-10-20'!$G$2:$G$1100,IES!K$2)</f>
        <v>0</v>
      </c>
      <c r="L327" s="23">
        <f>SUMIFS('DATA 07-10-20'!$H$2:$H$1100,'DATA 07-10-20'!$D$2:$D$1100,IES!$D327,'DATA 07-10-20'!$F$2:$F$1100,IES!$L$1,'DATA 07-10-20'!$G$2:$G$1100,IES!L$2)</f>
        <v>0</v>
      </c>
      <c r="M327" s="23">
        <f>SUMIFS(ESPORTIUS!$L$2:$L$25,ESPORTIUS!$D$2:$D$25,IES!D327,ESPORTIUS!$J$2:$J$25,IES!$M$2)</f>
        <v>0</v>
      </c>
      <c r="N327" s="23">
        <f>SUMIFS(ESPORTIUS!$L$2:$L$25,ESPORTIUS!$D$2:$D$25,IES!D327,ESPORTIUS!$J$2:$J$25,IES!$N$2)</f>
        <v>0</v>
      </c>
      <c r="O327" s="20">
        <f t="shared" si="10"/>
        <v>26</v>
      </c>
      <c r="P327" s="27" t="str">
        <f t="shared" si="11"/>
        <v>A</v>
      </c>
    </row>
    <row r="328" spans="1:16" x14ac:dyDescent="0.3">
      <c r="A328" s="14">
        <v>2020</v>
      </c>
      <c r="B328" s="14" t="s">
        <v>814</v>
      </c>
      <c r="C328" t="s">
        <v>552</v>
      </c>
      <c r="D328" s="14">
        <v>46008984</v>
      </c>
      <c r="E328" t="s">
        <v>554</v>
      </c>
      <c r="F328" s="23">
        <f>SUMIFS('DATA 07-10-20'!$H$2:$H$1100,'DATA 07-10-20'!$D$2:$D$1100,IES!$D328,'DATA 07-10-20'!$F$2:$F$1100,IES!$F$1,'DATA 07-10-20'!$G$2:$G$1100,IES!F$2)</f>
        <v>10</v>
      </c>
      <c r="G328" s="23">
        <f>SUMIFS('DATA 07-10-20'!$H$2:$H$1100,'DATA 07-10-20'!$D$2:$D$1100,IES!$D328,'DATA 07-10-20'!$F$2:$F$1100,IES!$G$1,'DATA 07-10-20'!$G$2:$G$1100,IES!G$2)</f>
        <v>2</v>
      </c>
      <c r="H328" s="23">
        <f>SUMIFS('DATA 07-10-20'!$H$2:$H$1100,'DATA 07-10-20'!$D$2:$D$1100,IES!$D328,'DATA 07-10-20'!$F$2:$F$1100,IES!$G$1,'DATA 07-10-20'!$G$2:$G$1100,IES!H$2)</f>
        <v>0</v>
      </c>
      <c r="I328" s="23">
        <f>SUMIFS('DATA 07-10-20'!$H$2:$H$1100,'DATA 07-10-20'!$D$2:$D$1100,IES!$D328,'DATA 07-10-20'!$F$2:$F$1100,IES!$G$1,'DATA 07-10-20'!$G$2:$G$1100,IES!I$2)</f>
        <v>0</v>
      </c>
      <c r="J328" s="23">
        <f>SUMIFS('DATA 07-10-20'!$H$2:$H$1100,'DATA 07-10-20'!$D$2:$D$1100,IES!$D328,'DATA 07-10-20'!$F$2:$F$1100,IES!$J$1,'DATA 07-10-20'!$G$2:$G$1100,IES!J$2)</f>
        <v>6</v>
      </c>
      <c r="K328" s="23">
        <f>SUMIFS('DATA 07-10-20'!$H$2:$H$1100,'DATA 07-10-20'!$D$2:$D$1100,IES!$D328,'DATA 07-10-20'!$F$2:$F$1100,IES!$J$1,'DATA 07-10-20'!$G$2:$G$1100,IES!K$2)</f>
        <v>0</v>
      </c>
      <c r="L328" s="23">
        <f>SUMIFS('DATA 07-10-20'!$H$2:$H$1100,'DATA 07-10-20'!$D$2:$D$1100,IES!$D328,'DATA 07-10-20'!$F$2:$F$1100,IES!$L$1,'DATA 07-10-20'!$G$2:$G$1100,IES!L$2)</f>
        <v>0</v>
      </c>
      <c r="M328" s="23">
        <f>SUMIFS(ESPORTIUS!$L$2:$L$25,ESPORTIUS!$D$2:$D$25,IES!D328,ESPORTIUS!$J$2:$J$25,IES!$M$2)</f>
        <v>0</v>
      </c>
      <c r="N328" s="23">
        <f>SUMIFS(ESPORTIUS!$L$2:$L$25,ESPORTIUS!$D$2:$D$25,IES!D328,ESPORTIUS!$J$2:$J$25,IES!$N$2)</f>
        <v>0</v>
      </c>
      <c r="O328" s="20">
        <f t="shared" si="10"/>
        <v>18</v>
      </c>
      <c r="P328" s="27" t="str">
        <f t="shared" si="11"/>
        <v>B</v>
      </c>
    </row>
    <row r="329" spans="1:16" x14ac:dyDescent="0.3">
      <c r="A329" s="14">
        <v>2020</v>
      </c>
      <c r="B329" s="14" t="s">
        <v>814</v>
      </c>
      <c r="C329" t="s">
        <v>623</v>
      </c>
      <c r="D329" s="14">
        <v>46012872</v>
      </c>
      <c r="E329" t="s">
        <v>555</v>
      </c>
      <c r="F329" s="23">
        <f>SUMIFS('DATA 07-10-20'!$H$2:$H$1100,'DATA 07-10-20'!$D$2:$D$1100,IES!$D329,'DATA 07-10-20'!$F$2:$F$1100,IES!$F$1,'DATA 07-10-20'!$G$2:$G$1100,IES!F$2)</f>
        <v>14</v>
      </c>
      <c r="G329" s="23">
        <f>SUMIFS('DATA 07-10-20'!$H$2:$H$1100,'DATA 07-10-20'!$D$2:$D$1100,IES!$D329,'DATA 07-10-20'!$F$2:$F$1100,IES!$G$1,'DATA 07-10-20'!$G$2:$G$1100,IES!G$2)</f>
        <v>14</v>
      </c>
      <c r="H329" s="23">
        <f>SUMIFS('DATA 07-10-20'!$H$2:$H$1100,'DATA 07-10-20'!$D$2:$D$1100,IES!$D329,'DATA 07-10-20'!$F$2:$F$1100,IES!$G$1,'DATA 07-10-20'!$G$2:$G$1100,IES!H$2)</f>
        <v>6</v>
      </c>
      <c r="I329" s="23">
        <f>SUMIFS('DATA 07-10-20'!$H$2:$H$1100,'DATA 07-10-20'!$D$2:$D$1100,IES!$D329,'DATA 07-10-20'!$F$2:$F$1100,IES!$G$1,'DATA 07-10-20'!$G$2:$G$1100,IES!I$2)</f>
        <v>0</v>
      </c>
      <c r="J329" s="23">
        <f>SUMIFS('DATA 07-10-20'!$H$2:$H$1100,'DATA 07-10-20'!$D$2:$D$1100,IES!$D329,'DATA 07-10-20'!$F$2:$F$1100,IES!$J$1,'DATA 07-10-20'!$G$2:$G$1100,IES!J$2)</f>
        <v>0</v>
      </c>
      <c r="K329" s="23">
        <f>SUMIFS('DATA 07-10-20'!$H$2:$H$1100,'DATA 07-10-20'!$D$2:$D$1100,IES!$D329,'DATA 07-10-20'!$F$2:$F$1100,IES!$J$1,'DATA 07-10-20'!$G$2:$G$1100,IES!K$2)</f>
        <v>0</v>
      </c>
      <c r="L329" s="23">
        <f>SUMIFS('DATA 07-10-20'!$H$2:$H$1100,'DATA 07-10-20'!$D$2:$D$1100,IES!$D329,'DATA 07-10-20'!$F$2:$F$1100,IES!$L$1,'DATA 07-10-20'!$G$2:$G$1100,IES!L$2)</f>
        <v>0</v>
      </c>
      <c r="M329" s="23">
        <f>SUMIFS(ESPORTIUS!$L$2:$L$25,ESPORTIUS!$D$2:$D$25,IES!D329,ESPORTIUS!$J$2:$J$25,IES!$M$2)</f>
        <v>0</v>
      </c>
      <c r="N329" s="23">
        <f>SUMIFS(ESPORTIUS!$L$2:$L$25,ESPORTIUS!$D$2:$D$25,IES!D329,ESPORTIUS!$J$2:$J$25,IES!$N$2)</f>
        <v>0</v>
      </c>
      <c r="O329" s="20">
        <f t="shared" si="10"/>
        <v>34</v>
      </c>
      <c r="P329" s="27" t="str">
        <f t="shared" si="11"/>
        <v>A</v>
      </c>
    </row>
    <row r="330" spans="1:16" x14ac:dyDescent="0.3">
      <c r="A330" s="14">
        <v>2020</v>
      </c>
      <c r="B330" s="14" t="s">
        <v>814</v>
      </c>
      <c r="C330" t="s">
        <v>623</v>
      </c>
      <c r="D330" s="14">
        <v>46012902</v>
      </c>
      <c r="E330" t="s">
        <v>556</v>
      </c>
      <c r="F330" s="23">
        <f>SUMIFS('DATA 07-10-20'!$H$2:$H$1100,'DATA 07-10-20'!$D$2:$D$1100,IES!$D330,'DATA 07-10-20'!$F$2:$F$1100,IES!$F$1,'DATA 07-10-20'!$G$2:$G$1100,IES!F$2)</f>
        <v>18</v>
      </c>
      <c r="G330" s="23">
        <f>SUMIFS('DATA 07-10-20'!$H$2:$H$1100,'DATA 07-10-20'!$D$2:$D$1100,IES!$D330,'DATA 07-10-20'!$F$2:$F$1100,IES!$G$1,'DATA 07-10-20'!$G$2:$G$1100,IES!G$2)</f>
        <v>4</v>
      </c>
      <c r="H330" s="23">
        <f>SUMIFS('DATA 07-10-20'!$H$2:$H$1100,'DATA 07-10-20'!$D$2:$D$1100,IES!$D330,'DATA 07-10-20'!$F$2:$F$1100,IES!$G$1,'DATA 07-10-20'!$G$2:$G$1100,IES!H$2)</f>
        <v>0</v>
      </c>
      <c r="I330" s="23">
        <f>SUMIFS('DATA 07-10-20'!$H$2:$H$1100,'DATA 07-10-20'!$D$2:$D$1100,IES!$D330,'DATA 07-10-20'!$F$2:$F$1100,IES!$G$1,'DATA 07-10-20'!$G$2:$G$1100,IES!I$2)</f>
        <v>0</v>
      </c>
      <c r="J330" s="23">
        <f>SUMIFS('DATA 07-10-20'!$H$2:$H$1100,'DATA 07-10-20'!$D$2:$D$1100,IES!$D330,'DATA 07-10-20'!$F$2:$F$1100,IES!$J$1,'DATA 07-10-20'!$G$2:$G$1100,IES!J$2)</f>
        <v>0</v>
      </c>
      <c r="K330" s="23">
        <f>SUMIFS('DATA 07-10-20'!$H$2:$H$1100,'DATA 07-10-20'!$D$2:$D$1100,IES!$D330,'DATA 07-10-20'!$F$2:$F$1100,IES!$J$1,'DATA 07-10-20'!$G$2:$G$1100,IES!K$2)</f>
        <v>0</v>
      </c>
      <c r="L330" s="23">
        <f>SUMIFS('DATA 07-10-20'!$H$2:$H$1100,'DATA 07-10-20'!$D$2:$D$1100,IES!$D330,'DATA 07-10-20'!$F$2:$F$1100,IES!$L$1,'DATA 07-10-20'!$G$2:$G$1100,IES!L$2)</f>
        <v>0</v>
      </c>
      <c r="M330" s="23">
        <f>SUMIFS(ESPORTIUS!$L$2:$L$25,ESPORTIUS!$D$2:$D$25,IES!D330,ESPORTIUS!$J$2:$J$25,IES!$M$2)</f>
        <v>0</v>
      </c>
      <c r="N330" s="23">
        <f>SUMIFS(ESPORTIUS!$L$2:$L$25,ESPORTIUS!$D$2:$D$25,IES!D330,ESPORTIUS!$J$2:$J$25,IES!$N$2)</f>
        <v>0</v>
      </c>
      <c r="O330" s="20">
        <f t="shared" si="10"/>
        <v>22</v>
      </c>
      <c r="P330" s="27" t="str">
        <f t="shared" si="11"/>
        <v>B</v>
      </c>
    </row>
    <row r="331" spans="1:16" x14ac:dyDescent="0.3">
      <c r="A331" s="14">
        <v>2020</v>
      </c>
      <c r="B331" s="14" t="s">
        <v>814</v>
      </c>
      <c r="C331" t="s">
        <v>623</v>
      </c>
      <c r="D331" s="14">
        <v>46012951</v>
      </c>
      <c r="E331" t="s">
        <v>557</v>
      </c>
      <c r="F331" s="23">
        <f>SUMIFS('DATA 07-10-20'!$H$2:$H$1100,'DATA 07-10-20'!$D$2:$D$1100,IES!$D331,'DATA 07-10-20'!$F$2:$F$1100,IES!$F$1,'DATA 07-10-20'!$G$2:$G$1100,IES!F$2)</f>
        <v>8</v>
      </c>
      <c r="G331" s="23">
        <f>SUMIFS('DATA 07-10-20'!$H$2:$H$1100,'DATA 07-10-20'!$D$2:$D$1100,IES!$D331,'DATA 07-10-20'!$F$2:$F$1100,IES!$G$1,'DATA 07-10-20'!$G$2:$G$1100,IES!G$2)</f>
        <v>2</v>
      </c>
      <c r="H331" s="23">
        <f>SUMIFS('DATA 07-10-20'!$H$2:$H$1100,'DATA 07-10-20'!$D$2:$D$1100,IES!$D331,'DATA 07-10-20'!$F$2:$F$1100,IES!$G$1,'DATA 07-10-20'!$G$2:$G$1100,IES!H$2)</f>
        <v>0</v>
      </c>
      <c r="I331" s="23">
        <f>SUMIFS('DATA 07-10-20'!$H$2:$H$1100,'DATA 07-10-20'!$D$2:$D$1100,IES!$D331,'DATA 07-10-20'!$F$2:$F$1100,IES!$G$1,'DATA 07-10-20'!$G$2:$G$1100,IES!I$2)</f>
        <v>0</v>
      </c>
      <c r="J331" s="23">
        <f>SUMIFS('DATA 07-10-20'!$H$2:$H$1100,'DATA 07-10-20'!$D$2:$D$1100,IES!$D331,'DATA 07-10-20'!$F$2:$F$1100,IES!$J$1,'DATA 07-10-20'!$G$2:$G$1100,IES!J$2)</f>
        <v>17</v>
      </c>
      <c r="K331" s="23">
        <f>SUMIFS('DATA 07-10-20'!$H$2:$H$1100,'DATA 07-10-20'!$D$2:$D$1100,IES!$D331,'DATA 07-10-20'!$F$2:$F$1100,IES!$J$1,'DATA 07-10-20'!$G$2:$G$1100,IES!K$2)</f>
        <v>5</v>
      </c>
      <c r="L331" s="23">
        <f>SUMIFS('DATA 07-10-20'!$H$2:$H$1100,'DATA 07-10-20'!$D$2:$D$1100,IES!$D331,'DATA 07-10-20'!$F$2:$F$1100,IES!$L$1,'DATA 07-10-20'!$G$2:$G$1100,IES!L$2)</f>
        <v>0</v>
      </c>
      <c r="M331" s="23">
        <f>SUMIFS(ESPORTIUS!$L$2:$L$25,ESPORTIUS!$D$2:$D$25,IES!D331,ESPORTIUS!$J$2:$J$25,IES!$M$2)</f>
        <v>0</v>
      </c>
      <c r="N331" s="23">
        <f>SUMIFS(ESPORTIUS!$L$2:$L$25,ESPORTIUS!$D$2:$D$25,IES!D331,ESPORTIUS!$J$2:$J$25,IES!$N$2)</f>
        <v>0</v>
      </c>
      <c r="O331" s="20">
        <f t="shared" si="10"/>
        <v>32</v>
      </c>
      <c r="P331" s="27" t="str">
        <f t="shared" si="11"/>
        <v>A</v>
      </c>
    </row>
    <row r="332" spans="1:16" x14ac:dyDescent="0.3">
      <c r="A332" s="14">
        <v>2020</v>
      </c>
      <c r="B332" s="14" t="s">
        <v>814</v>
      </c>
      <c r="C332" t="s">
        <v>623</v>
      </c>
      <c r="D332" s="14">
        <v>46012963</v>
      </c>
      <c r="E332" t="s">
        <v>558</v>
      </c>
      <c r="F332" s="23">
        <f>SUMIFS('DATA 07-10-20'!$H$2:$H$1100,'DATA 07-10-20'!$D$2:$D$1100,IES!$D332,'DATA 07-10-20'!$F$2:$F$1100,IES!$F$1,'DATA 07-10-20'!$G$2:$G$1100,IES!F$2)</f>
        <v>21</v>
      </c>
      <c r="G332" s="23">
        <f>SUMIFS('DATA 07-10-20'!$H$2:$H$1100,'DATA 07-10-20'!$D$2:$D$1100,IES!$D332,'DATA 07-10-20'!$F$2:$F$1100,IES!$G$1,'DATA 07-10-20'!$G$2:$G$1100,IES!G$2)</f>
        <v>8</v>
      </c>
      <c r="H332" s="23">
        <f>SUMIFS('DATA 07-10-20'!$H$2:$H$1100,'DATA 07-10-20'!$D$2:$D$1100,IES!$D332,'DATA 07-10-20'!$F$2:$F$1100,IES!$G$1,'DATA 07-10-20'!$G$2:$G$1100,IES!H$2)</f>
        <v>0</v>
      </c>
      <c r="I332" s="23">
        <f>SUMIFS('DATA 07-10-20'!$H$2:$H$1100,'DATA 07-10-20'!$D$2:$D$1100,IES!$D332,'DATA 07-10-20'!$F$2:$F$1100,IES!$G$1,'DATA 07-10-20'!$G$2:$G$1100,IES!I$2)</f>
        <v>0</v>
      </c>
      <c r="J332" s="23">
        <f>SUMIFS('DATA 07-10-20'!$H$2:$H$1100,'DATA 07-10-20'!$D$2:$D$1100,IES!$D332,'DATA 07-10-20'!$F$2:$F$1100,IES!$J$1,'DATA 07-10-20'!$G$2:$G$1100,IES!J$2)</f>
        <v>8</v>
      </c>
      <c r="K332" s="23">
        <f>SUMIFS('DATA 07-10-20'!$H$2:$H$1100,'DATA 07-10-20'!$D$2:$D$1100,IES!$D332,'DATA 07-10-20'!$F$2:$F$1100,IES!$J$1,'DATA 07-10-20'!$G$2:$G$1100,IES!K$2)</f>
        <v>0</v>
      </c>
      <c r="L332" s="23">
        <f>SUMIFS('DATA 07-10-20'!$H$2:$H$1100,'DATA 07-10-20'!$D$2:$D$1100,IES!$D332,'DATA 07-10-20'!$F$2:$F$1100,IES!$L$1,'DATA 07-10-20'!$G$2:$G$1100,IES!L$2)</f>
        <v>0</v>
      </c>
      <c r="M332" s="23">
        <f>SUMIFS(ESPORTIUS!$L$2:$L$25,ESPORTIUS!$D$2:$D$25,IES!D332,ESPORTIUS!$J$2:$J$25,IES!$M$2)</f>
        <v>0</v>
      </c>
      <c r="N332" s="23">
        <f>SUMIFS(ESPORTIUS!$L$2:$L$25,ESPORTIUS!$D$2:$D$25,IES!D332,ESPORTIUS!$J$2:$J$25,IES!$N$2)</f>
        <v>0</v>
      </c>
      <c r="O332" s="20">
        <f t="shared" si="10"/>
        <v>37</v>
      </c>
      <c r="P332" s="27" t="str">
        <f t="shared" si="11"/>
        <v>A</v>
      </c>
    </row>
    <row r="333" spans="1:16" x14ac:dyDescent="0.3">
      <c r="A333" s="14">
        <v>2020</v>
      </c>
      <c r="B333" s="14" t="s">
        <v>814</v>
      </c>
      <c r="C333" t="s">
        <v>623</v>
      </c>
      <c r="D333" s="14">
        <v>46012987</v>
      </c>
      <c r="E333" t="s">
        <v>559</v>
      </c>
      <c r="F333" s="23">
        <f>SUMIFS('DATA 07-10-20'!$H$2:$H$1100,'DATA 07-10-20'!$D$2:$D$1100,IES!$D333,'DATA 07-10-20'!$F$2:$F$1100,IES!$F$1,'DATA 07-10-20'!$G$2:$G$1100,IES!F$2)</f>
        <v>16</v>
      </c>
      <c r="G333" s="23">
        <f>SUMIFS('DATA 07-10-20'!$H$2:$H$1100,'DATA 07-10-20'!$D$2:$D$1100,IES!$D333,'DATA 07-10-20'!$F$2:$F$1100,IES!$G$1,'DATA 07-10-20'!$G$2:$G$1100,IES!G$2)</f>
        <v>6</v>
      </c>
      <c r="H333" s="23">
        <f>SUMIFS('DATA 07-10-20'!$H$2:$H$1100,'DATA 07-10-20'!$D$2:$D$1100,IES!$D333,'DATA 07-10-20'!$F$2:$F$1100,IES!$G$1,'DATA 07-10-20'!$G$2:$G$1100,IES!H$2)</f>
        <v>0</v>
      </c>
      <c r="I333" s="23">
        <f>SUMIFS('DATA 07-10-20'!$H$2:$H$1100,'DATA 07-10-20'!$D$2:$D$1100,IES!$D333,'DATA 07-10-20'!$F$2:$F$1100,IES!$G$1,'DATA 07-10-20'!$G$2:$G$1100,IES!I$2)</f>
        <v>0</v>
      </c>
      <c r="J333" s="23">
        <f>SUMIFS('DATA 07-10-20'!$H$2:$H$1100,'DATA 07-10-20'!$D$2:$D$1100,IES!$D333,'DATA 07-10-20'!$F$2:$F$1100,IES!$J$1,'DATA 07-10-20'!$G$2:$G$1100,IES!J$2)</f>
        <v>0</v>
      </c>
      <c r="K333" s="23">
        <f>SUMIFS('DATA 07-10-20'!$H$2:$H$1100,'DATA 07-10-20'!$D$2:$D$1100,IES!$D333,'DATA 07-10-20'!$F$2:$F$1100,IES!$J$1,'DATA 07-10-20'!$G$2:$G$1100,IES!K$2)</f>
        <v>0</v>
      </c>
      <c r="L333" s="23">
        <f>SUMIFS('DATA 07-10-20'!$H$2:$H$1100,'DATA 07-10-20'!$D$2:$D$1100,IES!$D333,'DATA 07-10-20'!$F$2:$F$1100,IES!$L$1,'DATA 07-10-20'!$G$2:$G$1100,IES!L$2)</f>
        <v>0</v>
      </c>
      <c r="M333" s="23">
        <f>SUMIFS(ESPORTIUS!$L$2:$L$25,ESPORTIUS!$D$2:$D$25,IES!D333,ESPORTIUS!$J$2:$J$25,IES!$M$2)</f>
        <v>0</v>
      </c>
      <c r="N333" s="23">
        <f>SUMIFS(ESPORTIUS!$L$2:$L$25,ESPORTIUS!$D$2:$D$25,IES!D333,ESPORTIUS!$J$2:$J$25,IES!$N$2)</f>
        <v>0</v>
      </c>
      <c r="O333" s="20">
        <f t="shared" si="10"/>
        <v>22</v>
      </c>
      <c r="P333" s="27" t="str">
        <f t="shared" si="11"/>
        <v>B</v>
      </c>
    </row>
    <row r="334" spans="1:16" x14ac:dyDescent="0.3">
      <c r="A334" s="14">
        <v>2020</v>
      </c>
      <c r="B334" s="14" t="s">
        <v>814</v>
      </c>
      <c r="C334" t="s">
        <v>623</v>
      </c>
      <c r="D334" s="14">
        <v>46012999</v>
      </c>
      <c r="E334" t="s">
        <v>127</v>
      </c>
      <c r="F334" s="23">
        <f>SUMIFS('DATA 07-10-20'!$H$2:$H$1100,'DATA 07-10-20'!$D$2:$D$1100,IES!$D334,'DATA 07-10-20'!$F$2:$F$1100,IES!$F$1,'DATA 07-10-20'!$G$2:$G$1100,IES!F$2)</f>
        <v>25</v>
      </c>
      <c r="G334" s="23">
        <f>SUMIFS('DATA 07-10-20'!$H$2:$H$1100,'DATA 07-10-20'!$D$2:$D$1100,IES!$D334,'DATA 07-10-20'!$F$2:$F$1100,IES!$G$1,'DATA 07-10-20'!$G$2:$G$1100,IES!G$2)</f>
        <v>7</v>
      </c>
      <c r="H334" s="23">
        <f>SUMIFS('DATA 07-10-20'!$H$2:$H$1100,'DATA 07-10-20'!$D$2:$D$1100,IES!$D334,'DATA 07-10-20'!$F$2:$F$1100,IES!$G$1,'DATA 07-10-20'!$G$2:$G$1100,IES!H$2)</f>
        <v>0</v>
      </c>
      <c r="I334" s="23">
        <f>SUMIFS('DATA 07-10-20'!$H$2:$H$1100,'DATA 07-10-20'!$D$2:$D$1100,IES!$D334,'DATA 07-10-20'!$F$2:$F$1100,IES!$G$1,'DATA 07-10-20'!$G$2:$G$1100,IES!I$2)</f>
        <v>0</v>
      </c>
      <c r="J334" s="23">
        <f>SUMIFS('DATA 07-10-20'!$H$2:$H$1100,'DATA 07-10-20'!$D$2:$D$1100,IES!$D334,'DATA 07-10-20'!$F$2:$F$1100,IES!$J$1,'DATA 07-10-20'!$G$2:$G$1100,IES!J$2)</f>
        <v>2</v>
      </c>
      <c r="K334" s="23">
        <f>SUMIFS('DATA 07-10-20'!$H$2:$H$1100,'DATA 07-10-20'!$D$2:$D$1100,IES!$D334,'DATA 07-10-20'!$F$2:$F$1100,IES!$J$1,'DATA 07-10-20'!$G$2:$G$1100,IES!K$2)</f>
        <v>0</v>
      </c>
      <c r="L334" s="23">
        <f>SUMIFS('DATA 07-10-20'!$H$2:$H$1100,'DATA 07-10-20'!$D$2:$D$1100,IES!$D334,'DATA 07-10-20'!$F$2:$F$1100,IES!$L$1,'DATA 07-10-20'!$G$2:$G$1100,IES!L$2)</f>
        <v>0</v>
      </c>
      <c r="M334" s="23">
        <f>SUMIFS(ESPORTIUS!$L$2:$L$25,ESPORTIUS!$D$2:$D$25,IES!D334,ESPORTIUS!$J$2:$J$25,IES!$M$2)</f>
        <v>0</v>
      </c>
      <c r="N334" s="23">
        <f>SUMIFS(ESPORTIUS!$L$2:$L$25,ESPORTIUS!$D$2:$D$25,IES!D334,ESPORTIUS!$J$2:$J$25,IES!$N$2)</f>
        <v>0</v>
      </c>
      <c r="O334" s="20">
        <f t="shared" si="10"/>
        <v>34</v>
      </c>
      <c r="P334" s="27" t="str">
        <f t="shared" si="11"/>
        <v>A</v>
      </c>
    </row>
    <row r="335" spans="1:16" x14ac:dyDescent="0.3">
      <c r="A335" s="14">
        <v>2020</v>
      </c>
      <c r="B335" s="14" t="s">
        <v>814</v>
      </c>
      <c r="C335" t="s">
        <v>623</v>
      </c>
      <c r="D335" s="14">
        <v>46013050</v>
      </c>
      <c r="E335" t="s">
        <v>560</v>
      </c>
      <c r="F335" s="23">
        <f>SUMIFS('DATA 07-10-20'!$H$2:$H$1100,'DATA 07-10-20'!$D$2:$D$1100,IES!$D335,'DATA 07-10-20'!$F$2:$F$1100,IES!$F$1,'DATA 07-10-20'!$G$2:$G$1100,IES!F$2)</f>
        <v>18</v>
      </c>
      <c r="G335" s="23">
        <f>SUMIFS('DATA 07-10-20'!$H$2:$H$1100,'DATA 07-10-20'!$D$2:$D$1100,IES!$D335,'DATA 07-10-20'!$F$2:$F$1100,IES!$G$1,'DATA 07-10-20'!$G$2:$G$1100,IES!G$2)</f>
        <v>6</v>
      </c>
      <c r="H335" s="23">
        <f>SUMIFS('DATA 07-10-20'!$H$2:$H$1100,'DATA 07-10-20'!$D$2:$D$1100,IES!$D335,'DATA 07-10-20'!$F$2:$F$1100,IES!$G$1,'DATA 07-10-20'!$G$2:$G$1100,IES!H$2)</f>
        <v>0</v>
      </c>
      <c r="I335" s="23">
        <f>SUMIFS('DATA 07-10-20'!$H$2:$H$1100,'DATA 07-10-20'!$D$2:$D$1100,IES!$D335,'DATA 07-10-20'!$F$2:$F$1100,IES!$G$1,'DATA 07-10-20'!$G$2:$G$1100,IES!I$2)</f>
        <v>0</v>
      </c>
      <c r="J335" s="23">
        <f>SUMIFS('DATA 07-10-20'!$H$2:$H$1100,'DATA 07-10-20'!$D$2:$D$1100,IES!$D335,'DATA 07-10-20'!$F$2:$F$1100,IES!$J$1,'DATA 07-10-20'!$G$2:$G$1100,IES!J$2)</f>
        <v>36</v>
      </c>
      <c r="K335" s="23">
        <f>SUMIFS('DATA 07-10-20'!$H$2:$H$1100,'DATA 07-10-20'!$D$2:$D$1100,IES!$D335,'DATA 07-10-20'!$F$2:$F$1100,IES!$J$1,'DATA 07-10-20'!$G$2:$G$1100,IES!K$2)</f>
        <v>0</v>
      </c>
      <c r="L335" s="23">
        <f>SUMIFS('DATA 07-10-20'!$H$2:$H$1100,'DATA 07-10-20'!$D$2:$D$1100,IES!$D335,'DATA 07-10-20'!$F$2:$F$1100,IES!$L$1,'DATA 07-10-20'!$G$2:$G$1100,IES!L$2)</f>
        <v>0</v>
      </c>
      <c r="M335" s="23">
        <f>SUMIFS(ESPORTIUS!$L$2:$L$25,ESPORTIUS!$D$2:$D$25,IES!D335,ESPORTIUS!$J$2:$J$25,IES!$M$2)</f>
        <v>0</v>
      </c>
      <c r="N335" s="23">
        <f>SUMIFS(ESPORTIUS!$L$2:$L$25,ESPORTIUS!$D$2:$D$25,IES!D335,ESPORTIUS!$J$2:$J$25,IES!$N$2)</f>
        <v>0</v>
      </c>
      <c r="O335" s="20">
        <f t="shared" si="10"/>
        <v>60</v>
      </c>
      <c r="P335" s="27" t="str">
        <f t="shared" si="11"/>
        <v>A</v>
      </c>
    </row>
    <row r="336" spans="1:16" x14ac:dyDescent="0.3">
      <c r="A336" s="14">
        <v>2020</v>
      </c>
      <c r="B336" s="14" t="s">
        <v>814</v>
      </c>
      <c r="C336" t="s">
        <v>623</v>
      </c>
      <c r="D336" s="14">
        <v>46013062</v>
      </c>
      <c r="E336" t="s">
        <v>561</v>
      </c>
      <c r="F336" s="23">
        <f>SUMIFS('DATA 07-10-20'!$H$2:$H$1100,'DATA 07-10-20'!$D$2:$D$1100,IES!$D336,'DATA 07-10-20'!$F$2:$F$1100,IES!$F$1,'DATA 07-10-20'!$G$2:$G$1100,IES!F$2)</f>
        <v>19</v>
      </c>
      <c r="G336" s="23">
        <f>SUMIFS('DATA 07-10-20'!$H$2:$H$1100,'DATA 07-10-20'!$D$2:$D$1100,IES!$D336,'DATA 07-10-20'!$F$2:$F$1100,IES!$G$1,'DATA 07-10-20'!$G$2:$G$1100,IES!G$2)</f>
        <v>12</v>
      </c>
      <c r="H336" s="23">
        <f>SUMIFS('DATA 07-10-20'!$H$2:$H$1100,'DATA 07-10-20'!$D$2:$D$1100,IES!$D336,'DATA 07-10-20'!$F$2:$F$1100,IES!$G$1,'DATA 07-10-20'!$G$2:$G$1100,IES!H$2)</f>
        <v>2</v>
      </c>
      <c r="I336" s="23">
        <f>SUMIFS('DATA 07-10-20'!$H$2:$H$1100,'DATA 07-10-20'!$D$2:$D$1100,IES!$D336,'DATA 07-10-20'!$F$2:$F$1100,IES!$G$1,'DATA 07-10-20'!$G$2:$G$1100,IES!I$2)</f>
        <v>0</v>
      </c>
      <c r="J336" s="23">
        <f>SUMIFS('DATA 07-10-20'!$H$2:$H$1100,'DATA 07-10-20'!$D$2:$D$1100,IES!$D336,'DATA 07-10-20'!$F$2:$F$1100,IES!$J$1,'DATA 07-10-20'!$G$2:$G$1100,IES!J$2)</f>
        <v>6</v>
      </c>
      <c r="K336" s="23">
        <f>SUMIFS('DATA 07-10-20'!$H$2:$H$1100,'DATA 07-10-20'!$D$2:$D$1100,IES!$D336,'DATA 07-10-20'!$F$2:$F$1100,IES!$J$1,'DATA 07-10-20'!$G$2:$G$1100,IES!K$2)</f>
        <v>0</v>
      </c>
      <c r="L336" s="23">
        <f>SUMIFS('DATA 07-10-20'!$H$2:$H$1100,'DATA 07-10-20'!$D$2:$D$1100,IES!$D336,'DATA 07-10-20'!$F$2:$F$1100,IES!$L$1,'DATA 07-10-20'!$G$2:$G$1100,IES!L$2)</f>
        <v>0</v>
      </c>
      <c r="M336" s="23">
        <f>SUMIFS(ESPORTIUS!$L$2:$L$25,ESPORTIUS!$D$2:$D$25,IES!D336,ESPORTIUS!$J$2:$J$25,IES!$M$2)</f>
        <v>0</v>
      </c>
      <c r="N336" s="23">
        <f>SUMIFS(ESPORTIUS!$L$2:$L$25,ESPORTIUS!$D$2:$D$25,IES!D336,ESPORTIUS!$J$2:$J$25,IES!$N$2)</f>
        <v>0</v>
      </c>
      <c r="O336" s="20">
        <f t="shared" si="10"/>
        <v>39</v>
      </c>
      <c r="P336" s="27" t="str">
        <f t="shared" si="11"/>
        <v>A</v>
      </c>
    </row>
    <row r="337" spans="1:16" x14ac:dyDescent="0.3">
      <c r="A337" s="14">
        <v>2020</v>
      </c>
      <c r="B337" s="14" t="s">
        <v>814</v>
      </c>
      <c r="C337" t="s">
        <v>623</v>
      </c>
      <c r="D337" s="14">
        <v>46013086</v>
      </c>
      <c r="E337" t="s">
        <v>562</v>
      </c>
      <c r="F337" s="23">
        <f>SUMIFS('DATA 07-10-20'!$H$2:$H$1100,'DATA 07-10-20'!$D$2:$D$1100,IES!$D337,'DATA 07-10-20'!$F$2:$F$1100,IES!$F$1,'DATA 07-10-20'!$G$2:$G$1100,IES!F$2)</f>
        <v>14</v>
      </c>
      <c r="G337" s="23">
        <f>SUMIFS('DATA 07-10-20'!$H$2:$H$1100,'DATA 07-10-20'!$D$2:$D$1100,IES!$D337,'DATA 07-10-20'!$F$2:$F$1100,IES!$G$1,'DATA 07-10-20'!$G$2:$G$1100,IES!G$2)</f>
        <v>5</v>
      </c>
      <c r="H337" s="23">
        <f>SUMIFS('DATA 07-10-20'!$H$2:$H$1100,'DATA 07-10-20'!$D$2:$D$1100,IES!$D337,'DATA 07-10-20'!$F$2:$F$1100,IES!$G$1,'DATA 07-10-20'!$G$2:$G$1100,IES!H$2)</f>
        <v>0</v>
      </c>
      <c r="I337" s="23">
        <f>SUMIFS('DATA 07-10-20'!$H$2:$H$1100,'DATA 07-10-20'!$D$2:$D$1100,IES!$D337,'DATA 07-10-20'!$F$2:$F$1100,IES!$G$1,'DATA 07-10-20'!$G$2:$G$1100,IES!I$2)</f>
        <v>0</v>
      </c>
      <c r="J337" s="23">
        <f>SUMIFS('DATA 07-10-20'!$H$2:$H$1100,'DATA 07-10-20'!$D$2:$D$1100,IES!$D337,'DATA 07-10-20'!$F$2:$F$1100,IES!$J$1,'DATA 07-10-20'!$G$2:$G$1100,IES!J$2)</f>
        <v>4</v>
      </c>
      <c r="K337" s="23">
        <f>SUMIFS('DATA 07-10-20'!$H$2:$H$1100,'DATA 07-10-20'!$D$2:$D$1100,IES!$D337,'DATA 07-10-20'!$F$2:$F$1100,IES!$J$1,'DATA 07-10-20'!$G$2:$G$1100,IES!K$2)</f>
        <v>0</v>
      </c>
      <c r="L337" s="23">
        <f>SUMIFS('DATA 07-10-20'!$H$2:$H$1100,'DATA 07-10-20'!$D$2:$D$1100,IES!$D337,'DATA 07-10-20'!$F$2:$F$1100,IES!$L$1,'DATA 07-10-20'!$G$2:$G$1100,IES!L$2)</f>
        <v>0</v>
      </c>
      <c r="M337" s="23">
        <f>SUMIFS(ESPORTIUS!$L$2:$L$25,ESPORTIUS!$D$2:$D$25,IES!D337,ESPORTIUS!$J$2:$J$25,IES!$M$2)</f>
        <v>0</v>
      </c>
      <c r="N337" s="23">
        <f>SUMIFS(ESPORTIUS!$L$2:$L$25,ESPORTIUS!$D$2:$D$25,IES!D337,ESPORTIUS!$J$2:$J$25,IES!$N$2)</f>
        <v>0</v>
      </c>
      <c r="O337" s="20">
        <f t="shared" si="10"/>
        <v>23</v>
      </c>
      <c r="P337" s="27" t="str">
        <f t="shared" si="11"/>
        <v>B</v>
      </c>
    </row>
    <row r="338" spans="1:16" x14ac:dyDescent="0.3">
      <c r="A338" s="14">
        <v>2020</v>
      </c>
      <c r="B338" s="14" t="s">
        <v>814</v>
      </c>
      <c r="C338" t="s">
        <v>623</v>
      </c>
      <c r="D338" s="14">
        <v>46013098</v>
      </c>
      <c r="E338" t="s">
        <v>563</v>
      </c>
      <c r="F338" s="23">
        <f>SUMIFS('DATA 07-10-20'!$H$2:$H$1100,'DATA 07-10-20'!$D$2:$D$1100,IES!$D338,'DATA 07-10-20'!$F$2:$F$1100,IES!$F$1,'DATA 07-10-20'!$G$2:$G$1100,IES!F$2)</f>
        <v>14</v>
      </c>
      <c r="G338" s="23">
        <f>SUMIFS('DATA 07-10-20'!$H$2:$H$1100,'DATA 07-10-20'!$D$2:$D$1100,IES!$D338,'DATA 07-10-20'!$F$2:$F$1100,IES!$G$1,'DATA 07-10-20'!$G$2:$G$1100,IES!G$2)</f>
        <v>5</v>
      </c>
      <c r="H338" s="23">
        <f>SUMIFS('DATA 07-10-20'!$H$2:$H$1100,'DATA 07-10-20'!$D$2:$D$1100,IES!$D338,'DATA 07-10-20'!$F$2:$F$1100,IES!$G$1,'DATA 07-10-20'!$G$2:$G$1100,IES!H$2)</f>
        <v>2</v>
      </c>
      <c r="I338" s="23">
        <f>SUMIFS('DATA 07-10-20'!$H$2:$H$1100,'DATA 07-10-20'!$D$2:$D$1100,IES!$D338,'DATA 07-10-20'!$F$2:$F$1100,IES!$G$1,'DATA 07-10-20'!$G$2:$G$1100,IES!I$2)</f>
        <v>0</v>
      </c>
      <c r="J338" s="23">
        <f>SUMIFS('DATA 07-10-20'!$H$2:$H$1100,'DATA 07-10-20'!$D$2:$D$1100,IES!$D338,'DATA 07-10-20'!$F$2:$F$1100,IES!$J$1,'DATA 07-10-20'!$G$2:$G$1100,IES!J$2)</f>
        <v>0</v>
      </c>
      <c r="K338" s="23">
        <f>SUMIFS('DATA 07-10-20'!$H$2:$H$1100,'DATA 07-10-20'!$D$2:$D$1100,IES!$D338,'DATA 07-10-20'!$F$2:$F$1100,IES!$J$1,'DATA 07-10-20'!$G$2:$G$1100,IES!K$2)</f>
        <v>0</v>
      </c>
      <c r="L338" s="23">
        <f>SUMIFS('DATA 07-10-20'!$H$2:$H$1100,'DATA 07-10-20'!$D$2:$D$1100,IES!$D338,'DATA 07-10-20'!$F$2:$F$1100,IES!$L$1,'DATA 07-10-20'!$G$2:$G$1100,IES!L$2)</f>
        <v>0</v>
      </c>
      <c r="M338" s="23">
        <f>SUMIFS(ESPORTIUS!$L$2:$L$25,ESPORTIUS!$D$2:$D$25,IES!D338,ESPORTIUS!$J$2:$J$25,IES!$M$2)</f>
        <v>0</v>
      </c>
      <c r="N338" s="23">
        <f>SUMIFS(ESPORTIUS!$L$2:$L$25,ESPORTIUS!$D$2:$D$25,IES!D338,ESPORTIUS!$J$2:$J$25,IES!$N$2)</f>
        <v>0</v>
      </c>
      <c r="O338" s="20">
        <f t="shared" si="10"/>
        <v>21</v>
      </c>
      <c r="P338" s="27" t="str">
        <f t="shared" si="11"/>
        <v>B</v>
      </c>
    </row>
    <row r="339" spans="1:16" x14ac:dyDescent="0.3">
      <c r="A339" s="14">
        <v>2020</v>
      </c>
      <c r="B339" s="14" t="s">
        <v>814</v>
      </c>
      <c r="C339" t="s">
        <v>623</v>
      </c>
      <c r="D339" s="14">
        <v>46013104</v>
      </c>
      <c r="E339" t="s">
        <v>564</v>
      </c>
      <c r="F339" s="23">
        <f>SUMIFS('DATA 07-10-20'!$H$2:$H$1100,'DATA 07-10-20'!$D$2:$D$1100,IES!$D339,'DATA 07-10-20'!$F$2:$F$1100,IES!$F$1,'DATA 07-10-20'!$G$2:$G$1100,IES!F$2)</f>
        <v>0</v>
      </c>
      <c r="G339" s="23">
        <f>SUMIFS('DATA 07-10-20'!$H$2:$H$1100,'DATA 07-10-20'!$D$2:$D$1100,IES!$D339,'DATA 07-10-20'!$F$2:$F$1100,IES!$G$1,'DATA 07-10-20'!$G$2:$G$1100,IES!G$2)</f>
        <v>0</v>
      </c>
      <c r="H339" s="23">
        <f>SUMIFS('DATA 07-10-20'!$H$2:$H$1100,'DATA 07-10-20'!$D$2:$D$1100,IES!$D339,'DATA 07-10-20'!$F$2:$F$1100,IES!$G$1,'DATA 07-10-20'!$G$2:$G$1100,IES!H$2)</f>
        <v>0</v>
      </c>
      <c r="I339" s="23">
        <f>SUMIFS('DATA 07-10-20'!$H$2:$H$1100,'DATA 07-10-20'!$D$2:$D$1100,IES!$D339,'DATA 07-10-20'!$F$2:$F$1100,IES!$G$1,'DATA 07-10-20'!$G$2:$G$1100,IES!I$2)</f>
        <v>0</v>
      </c>
      <c r="J339" s="23">
        <f>SUMIFS('DATA 07-10-20'!$H$2:$H$1100,'DATA 07-10-20'!$D$2:$D$1100,IES!$D339,'DATA 07-10-20'!$F$2:$F$1100,IES!$J$1,'DATA 07-10-20'!$G$2:$G$1100,IES!J$2)</f>
        <v>50</v>
      </c>
      <c r="K339" s="23">
        <f>SUMIFS('DATA 07-10-20'!$H$2:$H$1100,'DATA 07-10-20'!$D$2:$D$1100,IES!$D339,'DATA 07-10-20'!$F$2:$F$1100,IES!$J$1,'DATA 07-10-20'!$G$2:$G$1100,IES!K$2)</f>
        <v>0</v>
      </c>
      <c r="L339" s="23">
        <f>SUMIFS('DATA 07-10-20'!$H$2:$H$1100,'DATA 07-10-20'!$D$2:$D$1100,IES!$D339,'DATA 07-10-20'!$F$2:$F$1100,IES!$L$1,'DATA 07-10-20'!$G$2:$G$1100,IES!L$2)</f>
        <v>0</v>
      </c>
      <c r="M339" s="23">
        <f>SUMIFS(ESPORTIUS!$L$2:$L$25,ESPORTIUS!$D$2:$D$25,IES!D339,ESPORTIUS!$J$2:$J$25,IES!$M$2)</f>
        <v>0</v>
      </c>
      <c r="N339" s="23">
        <f>SUMIFS(ESPORTIUS!$L$2:$L$25,ESPORTIUS!$D$2:$D$25,IES!D339,ESPORTIUS!$J$2:$J$25,IES!$N$2)</f>
        <v>0</v>
      </c>
      <c r="O339" s="20">
        <f t="shared" si="10"/>
        <v>50</v>
      </c>
      <c r="P339" s="27" t="str">
        <f t="shared" si="11"/>
        <v>A</v>
      </c>
    </row>
    <row r="340" spans="1:16" x14ac:dyDescent="0.3">
      <c r="A340" s="14">
        <v>2020</v>
      </c>
      <c r="B340" s="14" t="s">
        <v>814</v>
      </c>
      <c r="C340" t="s">
        <v>623</v>
      </c>
      <c r="D340" s="14">
        <v>46014224</v>
      </c>
      <c r="E340" t="s">
        <v>566</v>
      </c>
      <c r="F340" s="23">
        <f>SUMIFS('DATA 07-10-20'!$H$2:$H$1100,'DATA 07-10-20'!$D$2:$D$1100,IES!$D340,'DATA 07-10-20'!$F$2:$F$1100,IES!$F$1,'DATA 07-10-20'!$G$2:$G$1100,IES!F$2)</f>
        <v>14</v>
      </c>
      <c r="G340" s="23">
        <f>SUMIFS('DATA 07-10-20'!$H$2:$H$1100,'DATA 07-10-20'!$D$2:$D$1100,IES!$D340,'DATA 07-10-20'!$F$2:$F$1100,IES!$G$1,'DATA 07-10-20'!$G$2:$G$1100,IES!G$2)</f>
        <v>7</v>
      </c>
      <c r="H340" s="23">
        <f>SUMIFS('DATA 07-10-20'!$H$2:$H$1100,'DATA 07-10-20'!$D$2:$D$1100,IES!$D340,'DATA 07-10-20'!$F$2:$F$1100,IES!$G$1,'DATA 07-10-20'!$G$2:$G$1100,IES!H$2)</f>
        <v>0</v>
      </c>
      <c r="I340" s="23">
        <f>SUMIFS('DATA 07-10-20'!$H$2:$H$1100,'DATA 07-10-20'!$D$2:$D$1100,IES!$D340,'DATA 07-10-20'!$F$2:$F$1100,IES!$G$1,'DATA 07-10-20'!$G$2:$G$1100,IES!I$2)</f>
        <v>0</v>
      </c>
      <c r="J340" s="23">
        <f>SUMIFS('DATA 07-10-20'!$H$2:$H$1100,'DATA 07-10-20'!$D$2:$D$1100,IES!$D340,'DATA 07-10-20'!$F$2:$F$1100,IES!$J$1,'DATA 07-10-20'!$G$2:$G$1100,IES!J$2)</f>
        <v>8</v>
      </c>
      <c r="K340" s="23">
        <f>SUMIFS('DATA 07-10-20'!$H$2:$H$1100,'DATA 07-10-20'!$D$2:$D$1100,IES!$D340,'DATA 07-10-20'!$F$2:$F$1100,IES!$J$1,'DATA 07-10-20'!$G$2:$G$1100,IES!K$2)</f>
        <v>0</v>
      </c>
      <c r="L340" s="23">
        <f>SUMIFS('DATA 07-10-20'!$H$2:$H$1100,'DATA 07-10-20'!$D$2:$D$1100,IES!$D340,'DATA 07-10-20'!$F$2:$F$1100,IES!$L$1,'DATA 07-10-20'!$G$2:$G$1100,IES!L$2)</f>
        <v>0</v>
      </c>
      <c r="M340" s="23">
        <f>SUMIFS(ESPORTIUS!$L$2:$L$25,ESPORTIUS!$D$2:$D$25,IES!D340,ESPORTIUS!$J$2:$J$25,IES!$M$2)</f>
        <v>0</v>
      </c>
      <c r="N340" s="23">
        <f>SUMIFS(ESPORTIUS!$L$2:$L$25,ESPORTIUS!$D$2:$D$25,IES!D340,ESPORTIUS!$J$2:$J$25,IES!$N$2)</f>
        <v>0</v>
      </c>
      <c r="O340" s="20">
        <f t="shared" si="10"/>
        <v>29</v>
      </c>
      <c r="P340" s="27" t="str">
        <f t="shared" si="11"/>
        <v>A</v>
      </c>
    </row>
    <row r="341" spans="1:16" x14ac:dyDescent="0.3">
      <c r="A341" s="14">
        <v>2020</v>
      </c>
      <c r="B341" s="14" t="s">
        <v>814</v>
      </c>
      <c r="C341" t="s">
        <v>623</v>
      </c>
      <c r="D341" s="14">
        <v>46015290</v>
      </c>
      <c r="E341" t="s">
        <v>567</v>
      </c>
      <c r="F341" s="23">
        <f>SUMIFS('DATA 07-10-20'!$H$2:$H$1100,'DATA 07-10-20'!$D$2:$D$1100,IES!$D341,'DATA 07-10-20'!$F$2:$F$1100,IES!$F$1,'DATA 07-10-20'!$G$2:$G$1100,IES!F$2)</f>
        <v>6</v>
      </c>
      <c r="G341" s="23">
        <f>SUMIFS('DATA 07-10-20'!$H$2:$H$1100,'DATA 07-10-20'!$D$2:$D$1100,IES!$D341,'DATA 07-10-20'!$F$2:$F$1100,IES!$G$1,'DATA 07-10-20'!$G$2:$G$1100,IES!G$2)</f>
        <v>4</v>
      </c>
      <c r="H341" s="23">
        <f>SUMIFS('DATA 07-10-20'!$H$2:$H$1100,'DATA 07-10-20'!$D$2:$D$1100,IES!$D341,'DATA 07-10-20'!$F$2:$F$1100,IES!$G$1,'DATA 07-10-20'!$G$2:$G$1100,IES!H$2)</f>
        <v>0</v>
      </c>
      <c r="I341" s="23">
        <f>SUMIFS('DATA 07-10-20'!$H$2:$H$1100,'DATA 07-10-20'!$D$2:$D$1100,IES!$D341,'DATA 07-10-20'!$F$2:$F$1100,IES!$G$1,'DATA 07-10-20'!$G$2:$G$1100,IES!I$2)</f>
        <v>0</v>
      </c>
      <c r="J341" s="23">
        <f>SUMIFS('DATA 07-10-20'!$H$2:$H$1100,'DATA 07-10-20'!$D$2:$D$1100,IES!$D341,'DATA 07-10-20'!$F$2:$F$1100,IES!$J$1,'DATA 07-10-20'!$G$2:$G$1100,IES!J$2)</f>
        <v>13</v>
      </c>
      <c r="K341" s="23">
        <f>SUMIFS('DATA 07-10-20'!$H$2:$H$1100,'DATA 07-10-20'!$D$2:$D$1100,IES!$D341,'DATA 07-10-20'!$F$2:$F$1100,IES!$J$1,'DATA 07-10-20'!$G$2:$G$1100,IES!K$2)</f>
        <v>0</v>
      </c>
      <c r="L341" s="23">
        <f>SUMIFS('DATA 07-10-20'!$H$2:$H$1100,'DATA 07-10-20'!$D$2:$D$1100,IES!$D341,'DATA 07-10-20'!$F$2:$F$1100,IES!$L$1,'DATA 07-10-20'!$G$2:$G$1100,IES!L$2)</f>
        <v>0</v>
      </c>
      <c r="M341" s="23">
        <f>SUMIFS(ESPORTIUS!$L$2:$L$25,ESPORTIUS!$D$2:$D$25,IES!D341,ESPORTIUS!$J$2:$J$25,IES!$M$2)</f>
        <v>0</v>
      </c>
      <c r="N341" s="23">
        <f>SUMIFS(ESPORTIUS!$L$2:$L$25,ESPORTIUS!$D$2:$D$25,IES!D341,ESPORTIUS!$J$2:$J$25,IES!$N$2)</f>
        <v>0</v>
      </c>
      <c r="O341" s="20">
        <f t="shared" si="10"/>
        <v>23</v>
      </c>
      <c r="P341" s="27" t="str">
        <f t="shared" si="11"/>
        <v>B</v>
      </c>
    </row>
    <row r="342" spans="1:16" x14ac:dyDescent="0.3">
      <c r="A342" s="14">
        <v>2020</v>
      </c>
      <c r="B342" s="14" t="s">
        <v>814</v>
      </c>
      <c r="C342" t="s">
        <v>623</v>
      </c>
      <c r="D342" s="14">
        <v>46015708</v>
      </c>
      <c r="E342" t="s">
        <v>568</v>
      </c>
      <c r="F342" s="23">
        <f>SUMIFS('DATA 07-10-20'!$H$2:$H$1100,'DATA 07-10-20'!$D$2:$D$1100,IES!$D342,'DATA 07-10-20'!$F$2:$F$1100,IES!$F$1,'DATA 07-10-20'!$G$2:$G$1100,IES!F$2)</f>
        <v>19</v>
      </c>
      <c r="G342" s="23">
        <f>SUMIFS('DATA 07-10-20'!$H$2:$H$1100,'DATA 07-10-20'!$D$2:$D$1100,IES!$D342,'DATA 07-10-20'!$F$2:$F$1100,IES!$G$1,'DATA 07-10-20'!$G$2:$G$1100,IES!G$2)</f>
        <v>8</v>
      </c>
      <c r="H342" s="23">
        <f>SUMIFS('DATA 07-10-20'!$H$2:$H$1100,'DATA 07-10-20'!$D$2:$D$1100,IES!$D342,'DATA 07-10-20'!$F$2:$F$1100,IES!$G$1,'DATA 07-10-20'!$G$2:$G$1100,IES!H$2)</f>
        <v>0</v>
      </c>
      <c r="I342" s="23">
        <f>SUMIFS('DATA 07-10-20'!$H$2:$H$1100,'DATA 07-10-20'!$D$2:$D$1100,IES!$D342,'DATA 07-10-20'!$F$2:$F$1100,IES!$G$1,'DATA 07-10-20'!$G$2:$G$1100,IES!I$2)</f>
        <v>0</v>
      </c>
      <c r="J342" s="23">
        <f>SUMIFS('DATA 07-10-20'!$H$2:$H$1100,'DATA 07-10-20'!$D$2:$D$1100,IES!$D342,'DATA 07-10-20'!$F$2:$F$1100,IES!$J$1,'DATA 07-10-20'!$G$2:$G$1100,IES!J$2)</f>
        <v>8</v>
      </c>
      <c r="K342" s="23">
        <f>SUMIFS('DATA 07-10-20'!$H$2:$H$1100,'DATA 07-10-20'!$D$2:$D$1100,IES!$D342,'DATA 07-10-20'!$F$2:$F$1100,IES!$J$1,'DATA 07-10-20'!$G$2:$G$1100,IES!K$2)</f>
        <v>0</v>
      </c>
      <c r="L342" s="23">
        <f>SUMIFS('DATA 07-10-20'!$H$2:$H$1100,'DATA 07-10-20'!$D$2:$D$1100,IES!$D342,'DATA 07-10-20'!$F$2:$F$1100,IES!$L$1,'DATA 07-10-20'!$G$2:$G$1100,IES!L$2)</f>
        <v>0</v>
      </c>
      <c r="M342" s="23">
        <f>SUMIFS(ESPORTIUS!$L$2:$L$25,ESPORTIUS!$D$2:$D$25,IES!D342,ESPORTIUS!$J$2:$J$25,IES!$M$2)</f>
        <v>0</v>
      </c>
      <c r="N342" s="23">
        <f>SUMIFS(ESPORTIUS!$L$2:$L$25,ESPORTIUS!$D$2:$D$25,IES!D342,ESPORTIUS!$J$2:$J$25,IES!$N$2)</f>
        <v>0</v>
      </c>
      <c r="O342" s="20">
        <f t="shared" si="10"/>
        <v>35</v>
      </c>
      <c r="P342" s="27" t="str">
        <f t="shared" si="11"/>
        <v>A</v>
      </c>
    </row>
    <row r="343" spans="1:16" x14ac:dyDescent="0.3">
      <c r="A343" s="14">
        <v>2020</v>
      </c>
      <c r="B343" s="14" t="s">
        <v>814</v>
      </c>
      <c r="C343" t="s">
        <v>623</v>
      </c>
      <c r="D343" s="14">
        <v>46015711</v>
      </c>
      <c r="E343" t="s">
        <v>569</v>
      </c>
      <c r="F343" s="23">
        <f>SUMIFS('DATA 07-10-20'!$H$2:$H$1100,'DATA 07-10-20'!$D$2:$D$1100,IES!$D343,'DATA 07-10-20'!$F$2:$F$1100,IES!$F$1,'DATA 07-10-20'!$G$2:$G$1100,IES!F$2)</f>
        <v>17</v>
      </c>
      <c r="G343" s="23">
        <f>SUMIFS('DATA 07-10-20'!$H$2:$H$1100,'DATA 07-10-20'!$D$2:$D$1100,IES!$D343,'DATA 07-10-20'!$F$2:$F$1100,IES!$G$1,'DATA 07-10-20'!$G$2:$G$1100,IES!G$2)</f>
        <v>5</v>
      </c>
      <c r="H343" s="23">
        <f>SUMIFS('DATA 07-10-20'!$H$2:$H$1100,'DATA 07-10-20'!$D$2:$D$1100,IES!$D343,'DATA 07-10-20'!$F$2:$F$1100,IES!$G$1,'DATA 07-10-20'!$G$2:$G$1100,IES!H$2)</f>
        <v>0</v>
      </c>
      <c r="I343" s="23">
        <f>SUMIFS('DATA 07-10-20'!$H$2:$H$1100,'DATA 07-10-20'!$D$2:$D$1100,IES!$D343,'DATA 07-10-20'!$F$2:$F$1100,IES!$G$1,'DATA 07-10-20'!$G$2:$G$1100,IES!I$2)</f>
        <v>0</v>
      </c>
      <c r="J343" s="23">
        <f>SUMIFS('DATA 07-10-20'!$H$2:$H$1100,'DATA 07-10-20'!$D$2:$D$1100,IES!$D343,'DATA 07-10-20'!$F$2:$F$1100,IES!$J$1,'DATA 07-10-20'!$G$2:$G$1100,IES!J$2)</f>
        <v>0</v>
      </c>
      <c r="K343" s="23">
        <f>SUMIFS('DATA 07-10-20'!$H$2:$H$1100,'DATA 07-10-20'!$D$2:$D$1100,IES!$D343,'DATA 07-10-20'!$F$2:$F$1100,IES!$J$1,'DATA 07-10-20'!$G$2:$G$1100,IES!K$2)</f>
        <v>0</v>
      </c>
      <c r="L343" s="23">
        <f>SUMIFS('DATA 07-10-20'!$H$2:$H$1100,'DATA 07-10-20'!$D$2:$D$1100,IES!$D343,'DATA 07-10-20'!$F$2:$F$1100,IES!$L$1,'DATA 07-10-20'!$G$2:$G$1100,IES!L$2)</f>
        <v>0</v>
      </c>
      <c r="M343" s="23">
        <f>SUMIFS(ESPORTIUS!$L$2:$L$25,ESPORTIUS!$D$2:$D$25,IES!D343,ESPORTIUS!$J$2:$J$25,IES!$M$2)</f>
        <v>0</v>
      </c>
      <c r="N343" s="23">
        <f>SUMIFS(ESPORTIUS!$L$2:$L$25,ESPORTIUS!$D$2:$D$25,IES!D343,ESPORTIUS!$J$2:$J$25,IES!$N$2)</f>
        <v>0</v>
      </c>
      <c r="O343" s="20">
        <f t="shared" si="10"/>
        <v>22</v>
      </c>
      <c r="P343" s="27" t="str">
        <f t="shared" si="11"/>
        <v>B</v>
      </c>
    </row>
    <row r="344" spans="1:16" x14ac:dyDescent="0.3">
      <c r="A344" s="14">
        <v>2020</v>
      </c>
      <c r="B344" s="14" t="s">
        <v>814</v>
      </c>
      <c r="C344" t="s">
        <v>623</v>
      </c>
      <c r="D344" s="14">
        <v>46017195</v>
      </c>
      <c r="E344" t="s">
        <v>570</v>
      </c>
      <c r="F344" s="23">
        <f>SUMIFS('DATA 07-10-20'!$H$2:$H$1100,'DATA 07-10-20'!$D$2:$D$1100,IES!$D344,'DATA 07-10-20'!$F$2:$F$1100,IES!$F$1,'DATA 07-10-20'!$G$2:$G$1100,IES!F$2)</f>
        <v>12</v>
      </c>
      <c r="G344" s="23">
        <f>SUMIFS('DATA 07-10-20'!$H$2:$H$1100,'DATA 07-10-20'!$D$2:$D$1100,IES!$D344,'DATA 07-10-20'!$F$2:$F$1100,IES!$G$1,'DATA 07-10-20'!$G$2:$G$1100,IES!G$2)</f>
        <v>4</v>
      </c>
      <c r="H344" s="23">
        <f>SUMIFS('DATA 07-10-20'!$H$2:$H$1100,'DATA 07-10-20'!$D$2:$D$1100,IES!$D344,'DATA 07-10-20'!$F$2:$F$1100,IES!$G$1,'DATA 07-10-20'!$G$2:$G$1100,IES!H$2)</f>
        <v>0</v>
      </c>
      <c r="I344" s="23">
        <f>SUMIFS('DATA 07-10-20'!$H$2:$H$1100,'DATA 07-10-20'!$D$2:$D$1100,IES!$D344,'DATA 07-10-20'!$F$2:$F$1100,IES!$G$1,'DATA 07-10-20'!$G$2:$G$1100,IES!I$2)</f>
        <v>0</v>
      </c>
      <c r="J344" s="23">
        <f>SUMIFS('DATA 07-10-20'!$H$2:$H$1100,'DATA 07-10-20'!$D$2:$D$1100,IES!$D344,'DATA 07-10-20'!$F$2:$F$1100,IES!$J$1,'DATA 07-10-20'!$G$2:$G$1100,IES!J$2)</f>
        <v>0</v>
      </c>
      <c r="K344" s="23">
        <f>SUMIFS('DATA 07-10-20'!$H$2:$H$1100,'DATA 07-10-20'!$D$2:$D$1100,IES!$D344,'DATA 07-10-20'!$F$2:$F$1100,IES!$J$1,'DATA 07-10-20'!$G$2:$G$1100,IES!K$2)</f>
        <v>0</v>
      </c>
      <c r="L344" s="23">
        <f>SUMIFS('DATA 07-10-20'!$H$2:$H$1100,'DATA 07-10-20'!$D$2:$D$1100,IES!$D344,'DATA 07-10-20'!$F$2:$F$1100,IES!$L$1,'DATA 07-10-20'!$G$2:$G$1100,IES!L$2)</f>
        <v>0</v>
      </c>
      <c r="M344" s="23">
        <f>SUMIFS(ESPORTIUS!$L$2:$L$25,ESPORTIUS!$D$2:$D$25,IES!D344,ESPORTIUS!$J$2:$J$25,IES!$M$2)</f>
        <v>0</v>
      </c>
      <c r="N344" s="23">
        <f>SUMIFS(ESPORTIUS!$L$2:$L$25,ESPORTIUS!$D$2:$D$25,IES!D344,ESPORTIUS!$J$2:$J$25,IES!$N$2)</f>
        <v>0</v>
      </c>
      <c r="O344" s="20">
        <f t="shared" si="10"/>
        <v>16</v>
      </c>
      <c r="P344" s="27" t="str">
        <f t="shared" si="11"/>
        <v>B</v>
      </c>
    </row>
    <row r="345" spans="1:16" x14ac:dyDescent="0.3">
      <c r="A345" s="14">
        <v>2020</v>
      </c>
      <c r="B345" s="14" t="s">
        <v>814</v>
      </c>
      <c r="C345" t="s">
        <v>623</v>
      </c>
      <c r="D345" s="14">
        <v>46017687</v>
      </c>
      <c r="E345" t="s">
        <v>571</v>
      </c>
      <c r="F345" s="23">
        <f>SUMIFS('DATA 07-10-20'!$H$2:$H$1100,'DATA 07-10-20'!$D$2:$D$1100,IES!$D345,'DATA 07-10-20'!$F$2:$F$1100,IES!$F$1,'DATA 07-10-20'!$G$2:$G$1100,IES!F$2)</f>
        <v>12</v>
      </c>
      <c r="G345" s="23">
        <f>SUMIFS('DATA 07-10-20'!$H$2:$H$1100,'DATA 07-10-20'!$D$2:$D$1100,IES!$D345,'DATA 07-10-20'!$F$2:$F$1100,IES!$G$1,'DATA 07-10-20'!$G$2:$G$1100,IES!G$2)</f>
        <v>6</v>
      </c>
      <c r="H345" s="23">
        <f>SUMIFS('DATA 07-10-20'!$H$2:$H$1100,'DATA 07-10-20'!$D$2:$D$1100,IES!$D345,'DATA 07-10-20'!$F$2:$F$1100,IES!$G$1,'DATA 07-10-20'!$G$2:$G$1100,IES!H$2)</f>
        <v>0</v>
      </c>
      <c r="I345" s="23">
        <f>SUMIFS('DATA 07-10-20'!$H$2:$H$1100,'DATA 07-10-20'!$D$2:$D$1100,IES!$D345,'DATA 07-10-20'!$F$2:$F$1100,IES!$G$1,'DATA 07-10-20'!$G$2:$G$1100,IES!I$2)</f>
        <v>0</v>
      </c>
      <c r="J345" s="23">
        <f>SUMIFS('DATA 07-10-20'!$H$2:$H$1100,'DATA 07-10-20'!$D$2:$D$1100,IES!$D345,'DATA 07-10-20'!$F$2:$F$1100,IES!$J$1,'DATA 07-10-20'!$G$2:$G$1100,IES!J$2)</f>
        <v>0</v>
      </c>
      <c r="K345" s="23">
        <f>SUMIFS('DATA 07-10-20'!$H$2:$H$1100,'DATA 07-10-20'!$D$2:$D$1100,IES!$D345,'DATA 07-10-20'!$F$2:$F$1100,IES!$J$1,'DATA 07-10-20'!$G$2:$G$1100,IES!K$2)</f>
        <v>0</v>
      </c>
      <c r="L345" s="23">
        <f>SUMIFS('DATA 07-10-20'!$H$2:$H$1100,'DATA 07-10-20'!$D$2:$D$1100,IES!$D345,'DATA 07-10-20'!$F$2:$F$1100,IES!$L$1,'DATA 07-10-20'!$G$2:$G$1100,IES!L$2)</f>
        <v>0</v>
      </c>
      <c r="M345" s="23">
        <f>SUMIFS(ESPORTIUS!$L$2:$L$25,ESPORTIUS!$D$2:$D$25,IES!D345,ESPORTIUS!$J$2:$J$25,IES!$M$2)</f>
        <v>0</v>
      </c>
      <c r="N345" s="23">
        <f>SUMIFS(ESPORTIUS!$L$2:$L$25,ESPORTIUS!$D$2:$D$25,IES!D345,ESPORTIUS!$J$2:$J$25,IES!$N$2)</f>
        <v>0</v>
      </c>
      <c r="O345" s="20">
        <f t="shared" si="10"/>
        <v>18</v>
      </c>
      <c r="P345" s="27" t="str">
        <f t="shared" si="11"/>
        <v>B</v>
      </c>
    </row>
    <row r="346" spans="1:16" x14ac:dyDescent="0.3">
      <c r="A346" s="14">
        <v>2020</v>
      </c>
      <c r="B346" s="14" t="s">
        <v>814</v>
      </c>
      <c r="C346" t="s">
        <v>623</v>
      </c>
      <c r="D346" s="14">
        <v>46018035</v>
      </c>
      <c r="E346" t="s">
        <v>572</v>
      </c>
      <c r="F346" s="23">
        <f>SUMIFS('DATA 07-10-20'!$H$2:$H$1100,'DATA 07-10-20'!$D$2:$D$1100,IES!$D346,'DATA 07-10-20'!$F$2:$F$1100,IES!$F$1,'DATA 07-10-20'!$G$2:$G$1100,IES!F$2)</f>
        <v>0</v>
      </c>
      <c r="G346" s="23">
        <f>SUMIFS('DATA 07-10-20'!$H$2:$H$1100,'DATA 07-10-20'!$D$2:$D$1100,IES!$D346,'DATA 07-10-20'!$F$2:$F$1100,IES!$G$1,'DATA 07-10-20'!$G$2:$G$1100,IES!G$2)</f>
        <v>0</v>
      </c>
      <c r="H346" s="23">
        <f>SUMIFS('DATA 07-10-20'!$H$2:$H$1100,'DATA 07-10-20'!$D$2:$D$1100,IES!$D346,'DATA 07-10-20'!$F$2:$F$1100,IES!$G$1,'DATA 07-10-20'!$G$2:$G$1100,IES!H$2)</f>
        <v>0</v>
      </c>
      <c r="I346" s="23">
        <f>SUMIFS('DATA 07-10-20'!$H$2:$H$1100,'DATA 07-10-20'!$D$2:$D$1100,IES!$D346,'DATA 07-10-20'!$F$2:$F$1100,IES!$G$1,'DATA 07-10-20'!$G$2:$G$1100,IES!I$2)</f>
        <v>0</v>
      </c>
      <c r="J346" s="23">
        <f>SUMIFS('DATA 07-10-20'!$H$2:$H$1100,'DATA 07-10-20'!$D$2:$D$1100,IES!$D346,'DATA 07-10-20'!$F$2:$F$1100,IES!$J$1,'DATA 07-10-20'!$G$2:$G$1100,IES!J$2)</f>
        <v>57</v>
      </c>
      <c r="K346" s="23">
        <f>SUMIFS('DATA 07-10-20'!$H$2:$H$1100,'DATA 07-10-20'!$D$2:$D$1100,IES!$D346,'DATA 07-10-20'!$F$2:$F$1100,IES!$J$1,'DATA 07-10-20'!$G$2:$G$1100,IES!K$2)</f>
        <v>7</v>
      </c>
      <c r="L346" s="23">
        <f>SUMIFS('DATA 07-10-20'!$H$2:$H$1100,'DATA 07-10-20'!$D$2:$D$1100,IES!$D346,'DATA 07-10-20'!$F$2:$F$1100,IES!$L$1,'DATA 07-10-20'!$G$2:$G$1100,IES!L$2)</f>
        <v>1</v>
      </c>
      <c r="M346" s="23">
        <f>SUMIFS(ESPORTIUS!$L$2:$L$25,ESPORTIUS!$D$2:$D$25,IES!D346,ESPORTIUS!$J$2:$J$25,IES!$M$2)</f>
        <v>0</v>
      </c>
      <c r="N346" s="23">
        <f>SUMIFS(ESPORTIUS!$L$2:$L$25,ESPORTIUS!$D$2:$D$25,IES!D346,ESPORTIUS!$J$2:$J$25,IES!$N$2)</f>
        <v>0</v>
      </c>
      <c r="O346" s="20">
        <f t="shared" si="10"/>
        <v>65</v>
      </c>
      <c r="P346" s="27" t="str">
        <f t="shared" si="11"/>
        <v>A</v>
      </c>
    </row>
    <row r="347" spans="1:16" x14ac:dyDescent="0.3">
      <c r="A347" s="14">
        <v>2020</v>
      </c>
      <c r="B347" s="14" t="s">
        <v>814</v>
      </c>
      <c r="C347" t="s">
        <v>623</v>
      </c>
      <c r="D347" s="14">
        <v>46018059</v>
      </c>
      <c r="E347" t="s">
        <v>573</v>
      </c>
      <c r="F347" s="23">
        <f>SUMIFS('DATA 07-10-20'!$H$2:$H$1100,'DATA 07-10-20'!$D$2:$D$1100,IES!$D347,'DATA 07-10-20'!$F$2:$F$1100,IES!$F$1,'DATA 07-10-20'!$G$2:$G$1100,IES!F$2)</f>
        <v>25</v>
      </c>
      <c r="G347" s="23">
        <f>SUMIFS('DATA 07-10-20'!$H$2:$H$1100,'DATA 07-10-20'!$D$2:$D$1100,IES!$D347,'DATA 07-10-20'!$F$2:$F$1100,IES!$G$1,'DATA 07-10-20'!$G$2:$G$1100,IES!G$2)</f>
        <v>7</v>
      </c>
      <c r="H347" s="23">
        <f>SUMIFS('DATA 07-10-20'!$H$2:$H$1100,'DATA 07-10-20'!$D$2:$D$1100,IES!$D347,'DATA 07-10-20'!$F$2:$F$1100,IES!$G$1,'DATA 07-10-20'!$G$2:$G$1100,IES!H$2)</f>
        <v>0</v>
      </c>
      <c r="I347" s="23">
        <f>SUMIFS('DATA 07-10-20'!$H$2:$H$1100,'DATA 07-10-20'!$D$2:$D$1100,IES!$D347,'DATA 07-10-20'!$F$2:$F$1100,IES!$G$1,'DATA 07-10-20'!$G$2:$G$1100,IES!I$2)</f>
        <v>0</v>
      </c>
      <c r="J347" s="23">
        <f>SUMIFS('DATA 07-10-20'!$H$2:$H$1100,'DATA 07-10-20'!$D$2:$D$1100,IES!$D347,'DATA 07-10-20'!$F$2:$F$1100,IES!$J$1,'DATA 07-10-20'!$G$2:$G$1100,IES!J$2)</f>
        <v>0</v>
      </c>
      <c r="K347" s="23">
        <f>SUMIFS('DATA 07-10-20'!$H$2:$H$1100,'DATA 07-10-20'!$D$2:$D$1100,IES!$D347,'DATA 07-10-20'!$F$2:$F$1100,IES!$J$1,'DATA 07-10-20'!$G$2:$G$1100,IES!K$2)</f>
        <v>0</v>
      </c>
      <c r="L347" s="23">
        <f>SUMIFS('DATA 07-10-20'!$H$2:$H$1100,'DATA 07-10-20'!$D$2:$D$1100,IES!$D347,'DATA 07-10-20'!$F$2:$F$1100,IES!$L$1,'DATA 07-10-20'!$G$2:$G$1100,IES!L$2)</f>
        <v>0</v>
      </c>
      <c r="M347" s="23">
        <f>SUMIFS(ESPORTIUS!$L$2:$L$25,ESPORTIUS!$D$2:$D$25,IES!D347,ESPORTIUS!$J$2:$J$25,IES!$M$2)</f>
        <v>0</v>
      </c>
      <c r="N347" s="23">
        <f>SUMIFS(ESPORTIUS!$L$2:$L$25,ESPORTIUS!$D$2:$D$25,IES!D347,ESPORTIUS!$J$2:$J$25,IES!$N$2)</f>
        <v>0</v>
      </c>
      <c r="O347" s="20">
        <f t="shared" si="10"/>
        <v>32</v>
      </c>
      <c r="P347" s="27" t="str">
        <f t="shared" si="11"/>
        <v>A</v>
      </c>
    </row>
    <row r="348" spans="1:16" x14ac:dyDescent="0.3">
      <c r="A348" s="14">
        <v>2020</v>
      </c>
      <c r="B348" s="14" t="s">
        <v>814</v>
      </c>
      <c r="C348" t="s">
        <v>623</v>
      </c>
      <c r="D348" s="14">
        <v>46018138</v>
      </c>
      <c r="E348" t="s">
        <v>574</v>
      </c>
      <c r="F348" s="23">
        <f>SUMIFS('DATA 07-10-20'!$H$2:$H$1100,'DATA 07-10-20'!$D$2:$D$1100,IES!$D348,'DATA 07-10-20'!$F$2:$F$1100,IES!$F$1,'DATA 07-10-20'!$G$2:$G$1100,IES!F$2)</f>
        <v>11</v>
      </c>
      <c r="G348" s="23">
        <f>SUMIFS('DATA 07-10-20'!$H$2:$H$1100,'DATA 07-10-20'!$D$2:$D$1100,IES!$D348,'DATA 07-10-20'!$F$2:$F$1100,IES!$G$1,'DATA 07-10-20'!$G$2:$G$1100,IES!G$2)</f>
        <v>2</v>
      </c>
      <c r="H348" s="23">
        <f>SUMIFS('DATA 07-10-20'!$H$2:$H$1100,'DATA 07-10-20'!$D$2:$D$1100,IES!$D348,'DATA 07-10-20'!$F$2:$F$1100,IES!$G$1,'DATA 07-10-20'!$G$2:$G$1100,IES!H$2)</f>
        <v>0</v>
      </c>
      <c r="I348" s="23">
        <f>SUMIFS('DATA 07-10-20'!$H$2:$H$1100,'DATA 07-10-20'!$D$2:$D$1100,IES!$D348,'DATA 07-10-20'!$F$2:$F$1100,IES!$G$1,'DATA 07-10-20'!$G$2:$G$1100,IES!I$2)</f>
        <v>0</v>
      </c>
      <c r="J348" s="23">
        <f>SUMIFS('DATA 07-10-20'!$H$2:$H$1100,'DATA 07-10-20'!$D$2:$D$1100,IES!$D348,'DATA 07-10-20'!$F$2:$F$1100,IES!$J$1,'DATA 07-10-20'!$G$2:$G$1100,IES!J$2)</f>
        <v>6</v>
      </c>
      <c r="K348" s="23">
        <f>SUMIFS('DATA 07-10-20'!$H$2:$H$1100,'DATA 07-10-20'!$D$2:$D$1100,IES!$D348,'DATA 07-10-20'!$F$2:$F$1100,IES!$J$1,'DATA 07-10-20'!$G$2:$G$1100,IES!K$2)</f>
        <v>0</v>
      </c>
      <c r="L348" s="23">
        <f>SUMIFS('DATA 07-10-20'!$H$2:$H$1100,'DATA 07-10-20'!$D$2:$D$1100,IES!$D348,'DATA 07-10-20'!$F$2:$F$1100,IES!$L$1,'DATA 07-10-20'!$G$2:$G$1100,IES!L$2)</f>
        <v>1</v>
      </c>
      <c r="M348" s="23">
        <f>SUMIFS(ESPORTIUS!$L$2:$L$25,ESPORTIUS!$D$2:$D$25,IES!D348,ESPORTIUS!$J$2:$J$25,IES!$M$2)</f>
        <v>0</v>
      </c>
      <c r="N348" s="23">
        <f>SUMIFS(ESPORTIUS!$L$2:$L$25,ESPORTIUS!$D$2:$D$25,IES!D348,ESPORTIUS!$J$2:$J$25,IES!$N$2)</f>
        <v>0</v>
      </c>
      <c r="O348" s="20">
        <f t="shared" si="10"/>
        <v>20</v>
      </c>
      <c r="P348" s="27" t="str">
        <f t="shared" si="11"/>
        <v>B</v>
      </c>
    </row>
    <row r="349" spans="1:16" x14ac:dyDescent="0.3">
      <c r="A349" s="14">
        <v>2020</v>
      </c>
      <c r="B349" s="14" t="s">
        <v>814</v>
      </c>
      <c r="C349" t="s">
        <v>623</v>
      </c>
      <c r="D349" s="14">
        <v>46018552</v>
      </c>
      <c r="E349" t="s">
        <v>575</v>
      </c>
      <c r="F349" s="23">
        <f>SUMIFS('DATA 07-10-20'!$H$2:$H$1100,'DATA 07-10-20'!$D$2:$D$1100,IES!$D349,'DATA 07-10-20'!$F$2:$F$1100,IES!$F$1,'DATA 07-10-20'!$G$2:$G$1100,IES!F$2)</f>
        <v>16</v>
      </c>
      <c r="G349" s="23">
        <f>SUMIFS('DATA 07-10-20'!$H$2:$H$1100,'DATA 07-10-20'!$D$2:$D$1100,IES!$D349,'DATA 07-10-20'!$F$2:$F$1100,IES!$G$1,'DATA 07-10-20'!$G$2:$G$1100,IES!G$2)</f>
        <v>4</v>
      </c>
      <c r="H349" s="23">
        <f>SUMIFS('DATA 07-10-20'!$H$2:$H$1100,'DATA 07-10-20'!$D$2:$D$1100,IES!$D349,'DATA 07-10-20'!$F$2:$F$1100,IES!$G$1,'DATA 07-10-20'!$G$2:$G$1100,IES!H$2)</f>
        <v>0</v>
      </c>
      <c r="I349" s="23">
        <f>SUMIFS('DATA 07-10-20'!$H$2:$H$1100,'DATA 07-10-20'!$D$2:$D$1100,IES!$D349,'DATA 07-10-20'!$F$2:$F$1100,IES!$G$1,'DATA 07-10-20'!$G$2:$G$1100,IES!I$2)</f>
        <v>0</v>
      </c>
      <c r="J349" s="23">
        <f>SUMIFS('DATA 07-10-20'!$H$2:$H$1100,'DATA 07-10-20'!$D$2:$D$1100,IES!$D349,'DATA 07-10-20'!$F$2:$F$1100,IES!$J$1,'DATA 07-10-20'!$G$2:$G$1100,IES!J$2)</f>
        <v>0</v>
      </c>
      <c r="K349" s="23">
        <f>SUMIFS('DATA 07-10-20'!$H$2:$H$1100,'DATA 07-10-20'!$D$2:$D$1100,IES!$D349,'DATA 07-10-20'!$F$2:$F$1100,IES!$J$1,'DATA 07-10-20'!$G$2:$G$1100,IES!K$2)</f>
        <v>0</v>
      </c>
      <c r="L349" s="23">
        <f>SUMIFS('DATA 07-10-20'!$H$2:$H$1100,'DATA 07-10-20'!$D$2:$D$1100,IES!$D349,'DATA 07-10-20'!$F$2:$F$1100,IES!$L$1,'DATA 07-10-20'!$G$2:$G$1100,IES!L$2)</f>
        <v>0</v>
      </c>
      <c r="M349" s="23">
        <f>SUMIFS(ESPORTIUS!$L$2:$L$25,ESPORTIUS!$D$2:$D$25,IES!D349,ESPORTIUS!$J$2:$J$25,IES!$M$2)</f>
        <v>0</v>
      </c>
      <c r="N349" s="23">
        <f>SUMIFS(ESPORTIUS!$L$2:$L$25,ESPORTIUS!$D$2:$D$25,IES!D349,ESPORTIUS!$J$2:$J$25,IES!$N$2)</f>
        <v>0</v>
      </c>
      <c r="O349" s="20">
        <f t="shared" si="10"/>
        <v>20</v>
      </c>
      <c r="P349" s="27" t="str">
        <f t="shared" si="11"/>
        <v>B</v>
      </c>
    </row>
    <row r="350" spans="1:16" x14ac:dyDescent="0.3">
      <c r="A350" s="14">
        <v>2020</v>
      </c>
      <c r="B350" s="14" t="s">
        <v>814</v>
      </c>
      <c r="C350" t="s">
        <v>623</v>
      </c>
      <c r="D350" s="14">
        <v>46018916</v>
      </c>
      <c r="E350" t="s">
        <v>381</v>
      </c>
      <c r="F350" s="23">
        <f>SUMIFS('DATA 07-10-20'!$H$2:$H$1100,'DATA 07-10-20'!$D$2:$D$1100,IES!$D350,'DATA 07-10-20'!$F$2:$F$1100,IES!$F$1,'DATA 07-10-20'!$G$2:$G$1100,IES!F$2)</f>
        <v>10</v>
      </c>
      <c r="G350" s="23">
        <f>SUMIFS('DATA 07-10-20'!$H$2:$H$1100,'DATA 07-10-20'!$D$2:$D$1100,IES!$D350,'DATA 07-10-20'!$F$2:$F$1100,IES!$G$1,'DATA 07-10-20'!$G$2:$G$1100,IES!G$2)</f>
        <v>2</v>
      </c>
      <c r="H350" s="23">
        <f>SUMIFS('DATA 07-10-20'!$H$2:$H$1100,'DATA 07-10-20'!$D$2:$D$1100,IES!$D350,'DATA 07-10-20'!$F$2:$F$1100,IES!$G$1,'DATA 07-10-20'!$G$2:$G$1100,IES!H$2)</f>
        <v>0</v>
      </c>
      <c r="I350" s="23">
        <f>SUMIFS('DATA 07-10-20'!$H$2:$H$1100,'DATA 07-10-20'!$D$2:$D$1100,IES!$D350,'DATA 07-10-20'!$F$2:$F$1100,IES!$G$1,'DATA 07-10-20'!$G$2:$G$1100,IES!I$2)</f>
        <v>0</v>
      </c>
      <c r="J350" s="23">
        <f>SUMIFS('DATA 07-10-20'!$H$2:$H$1100,'DATA 07-10-20'!$D$2:$D$1100,IES!$D350,'DATA 07-10-20'!$F$2:$F$1100,IES!$J$1,'DATA 07-10-20'!$G$2:$G$1100,IES!J$2)</f>
        <v>6</v>
      </c>
      <c r="K350" s="23">
        <f>SUMIFS('DATA 07-10-20'!$H$2:$H$1100,'DATA 07-10-20'!$D$2:$D$1100,IES!$D350,'DATA 07-10-20'!$F$2:$F$1100,IES!$J$1,'DATA 07-10-20'!$G$2:$G$1100,IES!K$2)</f>
        <v>0</v>
      </c>
      <c r="L350" s="23">
        <f>SUMIFS('DATA 07-10-20'!$H$2:$H$1100,'DATA 07-10-20'!$D$2:$D$1100,IES!$D350,'DATA 07-10-20'!$F$2:$F$1100,IES!$L$1,'DATA 07-10-20'!$G$2:$G$1100,IES!L$2)</f>
        <v>0</v>
      </c>
      <c r="M350" s="23">
        <f>SUMIFS(ESPORTIUS!$L$2:$L$25,ESPORTIUS!$D$2:$D$25,IES!D350,ESPORTIUS!$J$2:$J$25,IES!$M$2)</f>
        <v>0</v>
      </c>
      <c r="N350" s="23">
        <f>SUMIFS(ESPORTIUS!$L$2:$L$25,ESPORTIUS!$D$2:$D$25,IES!D350,ESPORTIUS!$J$2:$J$25,IES!$N$2)</f>
        <v>0</v>
      </c>
      <c r="O350" s="20">
        <f t="shared" si="10"/>
        <v>18</v>
      </c>
      <c r="P350" s="27" t="str">
        <f t="shared" si="11"/>
        <v>B</v>
      </c>
    </row>
    <row r="351" spans="1:16" x14ac:dyDescent="0.3">
      <c r="A351" s="14">
        <v>2020</v>
      </c>
      <c r="B351" s="14" t="s">
        <v>814</v>
      </c>
      <c r="C351" t="s">
        <v>623</v>
      </c>
      <c r="D351" s="14">
        <v>46019571</v>
      </c>
      <c r="E351" t="s">
        <v>584</v>
      </c>
      <c r="F351" s="23">
        <f>SUMIFS('DATA 07-10-20'!$H$2:$H$1100,'DATA 07-10-20'!$D$2:$D$1100,IES!$D351,'DATA 07-10-20'!$F$2:$F$1100,IES!$F$1,'DATA 07-10-20'!$G$2:$G$1100,IES!F$2)</f>
        <v>12</v>
      </c>
      <c r="G351" s="23">
        <f>SUMIFS('DATA 07-10-20'!$H$2:$H$1100,'DATA 07-10-20'!$D$2:$D$1100,IES!$D351,'DATA 07-10-20'!$F$2:$F$1100,IES!$G$1,'DATA 07-10-20'!$G$2:$G$1100,IES!G$2)</f>
        <v>4</v>
      </c>
      <c r="H351" s="23">
        <f>SUMIFS('DATA 07-10-20'!$H$2:$H$1100,'DATA 07-10-20'!$D$2:$D$1100,IES!$D351,'DATA 07-10-20'!$F$2:$F$1100,IES!$G$1,'DATA 07-10-20'!$G$2:$G$1100,IES!H$2)</f>
        <v>0</v>
      </c>
      <c r="I351" s="23">
        <f>SUMIFS('DATA 07-10-20'!$H$2:$H$1100,'DATA 07-10-20'!$D$2:$D$1100,IES!$D351,'DATA 07-10-20'!$F$2:$F$1100,IES!$G$1,'DATA 07-10-20'!$G$2:$G$1100,IES!I$2)</f>
        <v>0</v>
      </c>
      <c r="J351" s="23">
        <f>SUMIFS('DATA 07-10-20'!$H$2:$H$1100,'DATA 07-10-20'!$D$2:$D$1100,IES!$D351,'DATA 07-10-20'!$F$2:$F$1100,IES!$J$1,'DATA 07-10-20'!$G$2:$G$1100,IES!J$2)</f>
        <v>2</v>
      </c>
      <c r="K351" s="23">
        <f>SUMIFS('DATA 07-10-20'!$H$2:$H$1100,'DATA 07-10-20'!$D$2:$D$1100,IES!$D351,'DATA 07-10-20'!$F$2:$F$1100,IES!$J$1,'DATA 07-10-20'!$G$2:$G$1100,IES!K$2)</f>
        <v>0</v>
      </c>
      <c r="L351" s="23">
        <f>SUMIFS('DATA 07-10-20'!$H$2:$H$1100,'DATA 07-10-20'!$D$2:$D$1100,IES!$D351,'DATA 07-10-20'!$F$2:$F$1100,IES!$L$1,'DATA 07-10-20'!$G$2:$G$1100,IES!L$2)</f>
        <v>0</v>
      </c>
      <c r="M351" s="23">
        <f>SUMIFS(ESPORTIUS!$L$2:$L$25,ESPORTIUS!$D$2:$D$25,IES!D351,ESPORTIUS!$J$2:$J$25,IES!$M$2)</f>
        <v>0</v>
      </c>
      <c r="N351" s="23">
        <f>SUMIFS(ESPORTIUS!$L$2:$L$25,ESPORTIUS!$D$2:$D$25,IES!D351,ESPORTIUS!$J$2:$J$25,IES!$N$2)</f>
        <v>0</v>
      </c>
      <c r="O351" s="20">
        <f t="shared" si="10"/>
        <v>18</v>
      </c>
      <c r="P351" s="27" t="str">
        <f t="shared" si="11"/>
        <v>B</v>
      </c>
    </row>
    <row r="352" spans="1:16" x14ac:dyDescent="0.3">
      <c r="A352" s="14">
        <v>2020</v>
      </c>
      <c r="B352" s="14" t="s">
        <v>814</v>
      </c>
      <c r="C352" t="s">
        <v>623</v>
      </c>
      <c r="D352" s="14">
        <v>46019763</v>
      </c>
      <c r="E352" t="s">
        <v>585</v>
      </c>
      <c r="F352" s="23">
        <f>SUMIFS('DATA 07-10-20'!$H$2:$H$1100,'DATA 07-10-20'!$D$2:$D$1100,IES!$D352,'DATA 07-10-20'!$F$2:$F$1100,IES!$F$1,'DATA 07-10-20'!$G$2:$G$1100,IES!F$2)</f>
        <v>17</v>
      </c>
      <c r="G352" s="23">
        <f>SUMIFS('DATA 07-10-20'!$H$2:$H$1100,'DATA 07-10-20'!$D$2:$D$1100,IES!$D352,'DATA 07-10-20'!$F$2:$F$1100,IES!$G$1,'DATA 07-10-20'!$G$2:$G$1100,IES!G$2)</f>
        <v>4</v>
      </c>
      <c r="H352" s="23">
        <f>SUMIFS('DATA 07-10-20'!$H$2:$H$1100,'DATA 07-10-20'!$D$2:$D$1100,IES!$D352,'DATA 07-10-20'!$F$2:$F$1100,IES!$G$1,'DATA 07-10-20'!$G$2:$G$1100,IES!H$2)</f>
        <v>0</v>
      </c>
      <c r="I352" s="23">
        <f>SUMIFS('DATA 07-10-20'!$H$2:$H$1100,'DATA 07-10-20'!$D$2:$D$1100,IES!$D352,'DATA 07-10-20'!$F$2:$F$1100,IES!$G$1,'DATA 07-10-20'!$G$2:$G$1100,IES!I$2)</f>
        <v>0</v>
      </c>
      <c r="J352" s="23">
        <f>SUMIFS('DATA 07-10-20'!$H$2:$H$1100,'DATA 07-10-20'!$D$2:$D$1100,IES!$D352,'DATA 07-10-20'!$F$2:$F$1100,IES!$J$1,'DATA 07-10-20'!$G$2:$G$1100,IES!J$2)</f>
        <v>2</v>
      </c>
      <c r="K352" s="23">
        <f>SUMIFS('DATA 07-10-20'!$H$2:$H$1100,'DATA 07-10-20'!$D$2:$D$1100,IES!$D352,'DATA 07-10-20'!$F$2:$F$1100,IES!$J$1,'DATA 07-10-20'!$G$2:$G$1100,IES!K$2)</f>
        <v>0</v>
      </c>
      <c r="L352" s="23">
        <f>SUMIFS('DATA 07-10-20'!$H$2:$H$1100,'DATA 07-10-20'!$D$2:$D$1100,IES!$D352,'DATA 07-10-20'!$F$2:$F$1100,IES!$L$1,'DATA 07-10-20'!$G$2:$G$1100,IES!L$2)</f>
        <v>0</v>
      </c>
      <c r="M352" s="23">
        <f>SUMIFS(ESPORTIUS!$L$2:$L$25,ESPORTIUS!$D$2:$D$25,IES!D352,ESPORTIUS!$J$2:$J$25,IES!$M$2)</f>
        <v>0</v>
      </c>
      <c r="N352" s="23">
        <f>SUMIFS(ESPORTIUS!$L$2:$L$25,ESPORTIUS!$D$2:$D$25,IES!D352,ESPORTIUS!$J$2:$J$25,IES!$N$2)</f>
        <v>0</v>
      </c>
      <c r="O352" s="20">
        <f t="shared" si="10"/>
        <v>23</v>
      </c>
      <c r="P352" s="27" t="str">
        <f t="shared" si="11"/>
        <v>B</v>
      </c>
    </row>
    <row r="353" spans="1:16" x14ac:dyDescent="0.3">
      <c r="A353" s="14">
        <v>2020</v>
      </c>
      <c r="B353" s="14" t="s">
        <v>814</v>
      </c>
      <c r="C353" t="s">
        <v>623</v>
      </c>
      <c r="D353" s="14">
        <v>46020391</v>
      </c>
      <c r="E353" t="s">
        <v>586</v>
      </c>
      <c r="F353" s="23">
        <f>SUMIFS('DATA 07-10-20'!$H$2:$H$1100,'DATA 07-10-20'!$D$2:$D$1100,IES!$D353,'DATA 07-10-20'!$F$2:$F$1100,IES!$F$1,'DATA 07-10-20'!$G$2:$G$1100,IES!F$2)</f>
        <v>8</v>
      </c>
      <c r="G353" s="23">
        <f>SUMIFS('DATA 07-10-20'!$H$2:$H$1100,'DATA 07-10-20'!$D$2:$D$1100,IES!$D353,'DATA 07-10-20'!$F$2:$F$1100,IES!$G$1,'DATA 07-10-20'!$G$2:$G$1100,IES!G$2)</f>
        <v>6</v>
      </c>
      <c r="H353" s="23">
        <f>SUMIFS('DATA 07-10-20'!$H$2:$H$1100,'DATA 07-10-20'!$D$2:$D$1100,IES!$D353,'DATA 07-10-20'!$F$2:$F$1100,IES!$G$1,'DATA 07-10-20'!$G$2:$G$1100,IES!H$2)</f>
        <v>0</v>
      </c>
      <c r="I353" s="23">
        <f>SUMIFS('DATA 07-10-20'!$H$2:$H$1100,'DATA 07-10-20'!$D$2:$D$1100,IES!$D353,'DATA 07-10-20'!$F$2:$F$1100,IES!$G$1,'DATA 07-10-20'!$G$2:$G$1100,IES!I$2)</f>
        <v>0</v>
      </c>
      <c r="J353" s="23">
        <f>SUMIFS('DATA 07-10-20'!$H$2:$H$1100,'DATA 07-10-20'!$D$2:$D$1100,IES!$D353,'DATA 07-10-20'!$F$2:$F$1100,IES!$J$1,'DATA 07-10-20'!$G$2:$G$1100,IES!J$2)</f>
        <v>0</v>
      </c>
      <c r="K353" s="23">
        <f>SUMIFS('DATA 07-10-20'!$H$2:$H$1100,'DATA 07-10-20'!$D$2:$D$1100,IES!$D353,'DATA 07-10-20'!$F$2:$F$1100,IES!$J$1,'DATA 07-10-20'!$G$2:$G$1100,IES!K$2)</f>
        <v>0</v>
      </c>
      <c r="L353" s="23">
        <f>SUMIFS('DATA 07-10-20'!$H$2:$H$1100,'DATA 07-10-20'!$D$2:$D$1100,IES!$D353,'DATA 07-10-20'!$F$2:$F$1100,IES!$L$1,'DATA 07-10-20'!$G$2:$G$1100,IES!L$2)</f>
        <v>0</v>
      </c>
      <c r="M353" s="23">
        <f>SUMIFS(ESPORTIUS!$L$2:$L$25,ESPORTIUS!$D$2:$D$25,IES!D353,ESPORTIUS!$J$2:$J$25,IES!$M$2)</f>
        <v>0</v>
      </c>
      <c r="N353" s="23">
        <f>SUMIFS(ESPORTIUS!$L$2:$L$25,ESPORTIUS!$D$2:$D$25,IES!D353,ESPORTIUS!$J$2:$J$25,IES!$N$2)</f>
        <v>0</v>
      </c>
      <c r="O353" s="20">
        <f t="shared" si="10"/>
        <v>14</v>
      </c>
      <c r="P353" s="27" t="str">
        <f t="shared" si="11"/>
        <v>B</v>
      </c>
    </row>
    <row r="354" spans="1:16" x14ac:dyDescent="0.3">
      <c r="A354" s="14">
        <v>2020</v>
      </c>
      <c r="B354" s="14" t="s">
        <v>814</v>
      </c>
      <c r="C354" t="s">
        <v>623</v>
      </c>
      <c r="D354" s="14">
        <v>46021711</v>
      </c>
      <c r="E354" t="s">
        <v>588</v>
      </c>
      <c r="F354" s="23">
        <f>SUMIFS('DATA 07-10-20'!$H$2:$H$1100,'DATA 07-10-20'!$D$2:$D$1100,IES!$D354,'DATA 07-10-20'!$F$2:$F$1100,IES!$F$1,'DATA 07-10-20'!$G$2:$G$1100,IES!F$2)</f>
        <v>0</v>
      </c>
      <c r="G354" s="23">
        <f>SUMIFS('DATA 07-10-20'!$H$2:$H$1100,'DATA 07-10-20'!$D$2:$D$1100,IES!$D354,'DATA 07-10-20'!$F$2:$F$1100,IES!$G$1,'DATA 07-10-20'!$G$2:$G$1100,IES!G$2)</f>
        <v>0</v>
      </c>
      <c r="H354" s="23">
        <f>SUMIFS('DATA 07-10-20'!$H$2:$H$1100,'DATA 07-10-20'!$D$2:$D$1100,IES!$D354,'DATA 07-10-20'!$F$2:$F$1100,IES!$G$1,'DATA 07-10-20'!$G$2:$G$1100,IES!H$2)</f>
        <v>0</v>
      </c>
      <c r="I354" s="23">
        <f>SUMIFS('DATA 07-10-20'!$H$2:$H$1100,'DATA 07-10-20'!$D$2:$D$1100,IES!$D354,'DATA 07-10-20'!$F$2:$F$1100,IES!$G$1,'DATA 07-10-20'!$G$2:$G$1100,IES!I$2)</f>
        <v>0</v>
      </c>
      <c r="J354" s="23">
        <f>SUMIFS('DATA 07-10-20'!$H$2:$H$1100,'DATA 07-10-20'!$D$2:$D$1100,IES!$D354,'DATA 07-10-20'!$F$2:$F$1100,IES!$J$1,'DATA 07-10-20'!$G$2:$G$1100,IES!J$2)</f>
        <v>46</v>
      </c>
      <c r="K354" s="23">
        <f>SUMIFS('DATA 07-10-20'!$H$2:$H$1100,'DATA 07-10-20'!$D$2:$D$1100,IES!$D354,'DATA 07-10-20'!$F$2:$F$1100,IES!$J$1,'DATA 07-10-20'!$G$2:$G$1100,IES!K$2)</f>
        <v>0</v>
      </c>
      <c r="L354" s="23">
        <f>SUMIFS('DATA 07-10-20'!$H$2:$H$1100,'DATA 07-10-20'!$D$2:$D$1100,IES!$D354,'DATA 07-10-20'!$F$2:$F$1100,IES!$L$1,'DATA 07-10-20'!$G$2:$G$1100,IES!L$2)</f>
        <v>0</v>
      </c>
      <c r="M354" s="23">
        <f>SUMIFS(ESPORTIUS!$L$2:$L$25,ESPORTIUS!$D$2:$D$25,IES!D354,ESPORTIUS!$J$2:$J$25,IES!$M$2)</f>
        <v>0</v>
      </c>
      <c r="N354" s="23">
        <f>SUMIFS(ESPORTIUS!$L$2:$L$25,ESPORTIUS!$D$2:$D$25,IES!D354,ESPORTIUS!$J$2:$J$25,IES!$N$2)</f>
        <v>0</v>
      </c>
      <c r="O354" s="20">
        <f t="shared" si="10"/>
        <v>46</v>
      </c>
      <c r="P354" s="27" t="str">
        <f t="shared" si="11"/>
        <v>A</v>
      </c>
    </row>
    <row r="355" spans="1:16" x14ac:dyDescent="0.3">
      <c r="A355" s="14">
        <v>2020</v>
      </c>
      <c r="B355" s="14" t="s">
        <v>814</v>
      </c>
      <c r="C355" t="s">
        <v>623</v>
      </c>
      <c r="D355" s="14">
        <v>46022257</v>
      </c>
      <c r="E355" t="s">
        <v>589</v>
      </c>
      <c r="F355" s="23">
        <f>SUMIFS('DATA 07-10-20'!$H$2:$H$1100,'DATA 07-10-20'!$D$2:$D$1100,IES!$D355,'DATA 07-10-20'!$F$2:$F$1100,IES!$F$1,'DATA 07-10-20'!$G$2:$G$1100,IES!F$2)</f>
        <v>11</v>
      </c>
      <c r="G355" s="23">
        <f>SUMIFS('DATA 07-10-20'!$H$2:$H$1100,'DATA 07-10-20'!$D$2:$D$1100,IES!$D355,'DATA 07-10-20'!$F$2:$F$1100,IES!$G$1,'DATA 07-10-20'!$G$2:$G$1100,IES!G$2)</f>
        <v>8</v>
      </c>
      <c r="H355" s="23">
        <f>SUMIFS('DATA 07-10-20'!$H$2:$H$1100,'DATA 07-10-20'!$D$2:$D$1100,IES!$D355,'DATA 07-10-20'!$F$2:$F$1100,IES!$G$1,'DATA 07-10-20'!$G$2:$G$1100,IES!H$2)</f>
        <v>0</v>
      </c>
      <c r="I355" s="23">
        <f>SUMIFS('DATA 07-10-20'!$H$2:$H$1100,'DATA 07-10-20'!$D$2:$D$1100,IES!$D355,'DATA 07-10-20'!$F$2:$F$1100,IES!$G$1,'DATA 07-10-20'!$G$2:$G$1100,IES!I$2)</f>
        <v>0</v>
      </c>
      <c r="J355" s="23">
        <f>SUMIFS('DATA 07-10-20'!$H$2:$H$1100,'DATA 07-10-20'!$D$2:$D$1100,IES!$D355,'DATA 07-10-20'!$F$2:$F$1100,IES!$J$1,'DATA 07-10-20'!$G$2:$G$1100,IES!J$2)</f>
        <v>32</v>
      </c>
      <c r="K355" s="23">
        <f>SUMIFS('DATA 07-10-20'!$H$2:$H$1100,'DATA 07-10-20'!$D$2:$D$1100,IES!$D355,'DATA 07-10-20'!$F$2:$F$1100,IES!$J$1,'DATA 07-10-20'!$G$2:$G$1100,IES!K$2)</f>
        <v>0</v>
      </c>
      <c r="L355" s="23">
        <f>SUMIFS('DATA 07-10-20'!$H$2:$H$1100,'DATA 07-10-20'!$D$2:$D$1100,IES!$D355,'DATA 07-10-20'!$F$2:$F$1100,IES!$L$1,'DATA 07-10-20'!$G$2:$G$1100,IES!L$2)</f>
        <v>0</v>
      </c>
      <c r="M355" s="23">
        <f>SUMIFS(ESPORTIUS!$L$2:$L$25,ESPORTIUS!$D$2:$D$25,IES!D355,ESPORTIUS!$J$2:$J$25,IES!$M$2)</f>
        <v>0</v>
      </c>
      <c r="N355" s="23">
        <f>SUMIFS(ESPORTIUS!$L$2:$L$25,ESPORTIUS!$D$2:$D$25,IES!D355,ESPORTIUS!$J$2:$J$25,IES!$N$2)</f>
        <v>0</v>
      </c>
      <c r="O355" s="20">
        <f t="shared" si="10"/>
        <v>51</v>
      </c>
      <c r="P355" s="27" t="str">
        <f t="shared" si="11"/>
        <v>A</v>
      </c>
    </row>
    <row r="356" spans="1:16" x14ac:dyDescent="0.3">
      <c r="A356" s="14">
        <v>2020</v>
      </c>
      <c r="B356" s="14" t="s">
        <v>814</v>
      </c>
      <c r="C356" t="s">
        <v>623</v>
      </c>
      <c r="D356" s="14">
        <v>46022579</v>
      </c>
      <c r="E356" t="s">
        <v>406</v>
      </c>
      <c r="F356" s="23">
        <f>SUMIFS('DATA 07-10-20'!$H$2:$H$1100,'DATA 07-10-20'!$D$2:$D$1100,IES!$D356,'DATA 07-10-20'!$F$2:$F$1100,IES!$F$1,'DATA 07-10-20'!$G$2:$G$1100,IES!F$2)</f>
        <v>10</v>
      </c>
      <c r="G356" s="23">
        <f>SUMIFS('DATA 07-10-20'!$H$2:$H$1100,'DATA 07-10-20'!$D$2:$D$1100,IES!$D356,'DATA 07-10-20'!$F$2:$F$1100,IES!$G$1,'DATA 07-10-20'!$G$2:$G$1100,IES!G$2)</f>
        <v>4</v>
      </c>
      <c r="H356" s="23">
        <f>SUMIFS('DATA 07-10-20'!$H$2:$H$1100,'DATA 07-10-20'!$D$2:$D$1100,IES!$D356,'DATA 07-10-20'!$F$2:$F$1100,IES!$G$1,'DATA 07-10-20'!$G$2:$G$1100,IES!H$2)</f>
        <v>0</v>
      </c>
      <c r="I356" s="23">
        <f>SUMIFS('DATA 07-10-20'!$H$2:$H$1100,'DATA 07-10-20'!$D$2:$D$1100,IES!$D356,'DATA 07-10-20'!$F$2:$F$1100,IES!$G$1,'DATA 07-10-20'!$G$2:$G$1100,IES!I$2)</f>
        <v>0</v>
      </c>
      <c r="J356" s="23">
        <f>SUMIFS('DATA 07-10-20'!$H$2:$H$1100,'DATA 07-10-20'!$D$2:$D$1100,IES!$D356,'DATA 07-10-20'!$F$2:$F$1100,IES!$J$1,'DATA 07-10-20'!$G$2:$G$1100,IES!J$2)</f>
        <v>4</v>
      </c>
      <c r="K356" s="23">
        <f>SUMIFS('DATA 07-10-20'!$H$2:$H$1100,'DATA 07-10-20'!$D$2:$D$1100,IES!$D356,'DATA 07-10-20'!$F$2:$F$1100,IES!$J$1,'DATA 07-10-20'!$G$2:$G$1100,IES!K$2)</f>
        <v>0</v>
      </c>
      <c r="L356" s="23">
        <f>SUMIFS('DATA 07-10-20'!$H$2:$H$1100,'DATA 07-10-20'!$D$2:$D$1100,IES!$D356,'DATA 07-10-20'!$F$2:$F$1100,IES!$L$1,'DATA 07-10-20'!$G$2:$G$1100,IES!L$2)</f>
        <v>0</v>
      </c>
      <c r="M356" s="23">
        <f>SUMIFS(ESPORTIUS!$L$2:$L$25,ESPORTIUS!$D$2:$D$25,IES!D356,ESPORTIUS!$J$2:$J$25,IES!$M$2)</f>
        <v>0</v>
      </c>
      <c r="N356" s="23">
        <f>SUMIFS(ESPORTIUS!$L$2:$L$25,ESPORTIUS!$D$2:$D$25,IES!D356,ESPORTIUS!$J$2:$J$25,IES!$N$2)</f>
        <v>0</v>
      </c>
      <c r="O356" s="20">
        <f t="shared" si="10"/>
        <v>18</v>
      </c>
      <c r="P356" s="27" t="str">
        <f t="shared" si="11"/>
        <v>B</v>
      </c>
    </row>
    <row r="357" spans="1:16" x14ac:dyDescent="0.3">
      <c r="A357" s="14">
        <v>2020</v>
      </c>
      <c r="B357" s="14" t="s">
        <v>814</v>
      </c>
      <c r="C357" t="s">
        <v>623</v>
      </c>
      <c r="D357" s="14">
        <v>46022646</v>
      </c>
      <c r="E357" t="s">
        <v>590</v>
      </c>
      <c r="F357" s="23">
        <f>SUMIFS('DATA 07-10-20'!$H$2:$H$1100,'DATA 07-10-20'!$D$2:$D$1100,IES!$D357,'DATA 07-10-20'!$F$2:$F$1100,IES!$F$1,'DATA 07-10-20'!$G$2:$G$1100,IES!F$2)</f>
        <v>19</v>
      </c>
      <c r="G357" s="23">
        <f>SUMIFS('DATA 07-10-20'!$H$2:$H$1100,'DATA 07-10-20'!$D$2:$D$1100,IES!$D357,'DATA 07-10-20'!$F$2:$F$1100,IES!$G$1,'DATA 07-10-20'!$G$2:$G$1100,IES!G$2)</f>
        <v>6</v>
      </c>
      <c r="H357" s="23">
        <f>SUMIFS('DATA 07-10-20'!$H$2:$H$1100,'DATA 07-10-20'!$D$2:$D$1100,IES!$D357,'DATA 07-10-20'!$F$2:$F$1100,IES!$G$1,'DATA 07-10-20'!$G$2:$G$1100,IES!H$2)</f>
        <v>0</v>
      </c>
      <c r="I357" s="23">
        <f>SUMIFS('DATA 07-10-20'!$H$2:$H$1100,'DATA 07-10-20'!$D$2:$D$1100,IES!$D357,'DATA 07-10-20'!$F$2:$F$1100,IES!$G$1,'DATA 07-10-20'!$G$2:$G$1100,IES!I$2)</f>
        <v>0</v>
      </c>
      <c r="J357" s="23">
        <f>SUMIFS('DATA 07-10-20'!$H$2:$H$1100,'DATA 07-10-20'!$D$2:$D$1100,IES!$D357,'DATA 07-10-20'!$F$2:$F$1100,IES!$J$1,'DATA 07-10-20'!$G$2:$G$1100,IES!J$2)</f>
        <v>16</v>
      </c>
      <c r="K357" s="23">
        <f>SUMIFS('DATA 07-10-20'!$H$2:$H$1100,'DATA 07-10-20'!$D$2:$D$1100,IES!$D357,'DATA 07-10-20'!$F$2:$F$1100,IES!$J$1,'DATA 07-10-20'!$G$2:$G$1100,IES!K$2)</f>
        <v>0</v>
      </c>
      <c r="L357" s="23">
        <f>SUMIFS('DATA 07-10-20'!$H$2:$H$1100,'DATA 07-10-20'!$D$2:$D$1100,IES!$D357,'DATA 07-10-20'!$F$2:$F$1100,IES!$L$1,'DATA 07-10-20'!$G$2:$G$1100,IES!L$2)</f>
        <v>0</v>
      </c>
      <c r="M357" s="23">
        <f>SUMIFS(ESPORTIUS!$L$2:$L$25,ESPORTIUS!$D$2:$D$25,IES!D357,ESPORTIUS!$J$2:$J$25,IES!$M$2)</f>
        <v>0</v>
      </c>
      <c r="N357" s="23">
        <f>SUMIFS(ESPORTIUS!$L$2:$L$25,ESPORTIUS!$D$2:$D$25,IES!D357,ESPORTIUS!$J$2:$J$25,IES!$N$2)</f>
        <v>0</v>
      </c>
      <c r="O357" s="20">
        <f t="shared" si="10"/>
        <v>41</v>
      </c>
      <c r="P357" s="27" t="str">
        <f t="shared" si="11"/>
        <v>A</v>
      </c>
    </row>
    <row r="358" spans="1:16" x14ac:dyDescent="0.3">
      <c r="A358" s="14">
        <v>2020</v>
      </c>
      <c r="B358" s="14" t="s">
        <v>814</v>
      </c>
      <c r="C358" t="s">
        <v>623</v>
      </c>
      <c r="D358" s="14">
        <v>46022932</v>
      </c>
      <c r="E358" t="s">
        <v>531</v>
      </c>
      <c r="F358" s="23">
        <f>SUMIFS('DATA 07-10-20'!$H$2:$H$1100,'DATA 07-10-20'!$D$2:$D$1100,IES!$D358,'DATA 07-10-20'!$F$2:$F$1100,IES!$F$1,'DATA 07-10-20'!$G$2:$G$1100,IES!F$2)</f>
        <v>14</v>
      </c>
      <c r="G358" s="23">
        <f>SUMIFS('DATA 07-10-20'!$H$2:$H$1100,'DATA 07-10-20'!$D$2:$D$1100,IES!$D358,'DATA 07-10-20'!$F$2:$F$1100,IES!$G$1,'DATA 07-10-20'!$G$2:$G$1100,IES!G$2)</f>
        <v>4</v>
      </c>
      <c r="H358" s="23">
        <f>SUMIFS('DATA 07-10-20'!$H$2:$H$1100,'DATA 07-10-20'!$D$2:$D$1100,IES!$D358,'DATA 07-10-20'!$F$2:$F$1100,IES!$G$1,'DATA 07-10-20'!$G$2:$G$1100,IES!H$2)</f>
        <v>0</v>
      </c>
      <c r="I358" s="23">
        <f>SUMIFS('DATA 07-10-20'!$H$2:$H$1100,'DATA 07-10-20'!$D$2:$D$1100,IES!$D358,'DATA 07-10-20'!$F$2:$F$1100,IES!$G$1,'DATA 07-10-20'!$G$2:$G$1100,IES!I$2)</f>
        <v>0</v>
      </c>
      <c r="J358" s="23">
        <f>SUMIFS('DATA 07-10-20'!$H$2:$H$1100,'DATA 07-10-20'!$D$2:$D$1100,IES!$D358,'DATA 07-10-20'!$F$2:$F$1100,IES!$J$1,'DATA 07-10-20'!$G$2:$G$1100,IES!J$2)</f>
        <v>4</v>
      </c>
      <c r="K358" s="23">
        <f>SUMIFS('DATA 07-10-20'!$H$2:$H$1100,'DATA 07-10-20'!$D$2:$D$1100,IES!$D358,'DATA 07-10-20'!$F$2:$F$1100,IES!$J$1,'DATA 07-10-20'!$G$2:$G$1100,IES!K$2)</f>
        <v>0</v>
      </c>
      <c r="L358" s="23">
        <f>SUMIFS('DATA 07-10-20'!$H$2:$H$1100,'DATA 07-10-20'!$D$2:$D$1100,IES!$D358,'DATA 07-10-20'!$F$2:$F$1100,IES!$L$1,'DATA 07-10-20'!$G$2:$G$1100,IES!L$2)</f>
        <v>0</v>
      </c>
      <c r="M358" s="23">
        <f>SUMIFS(ESPORTIUS!$L$2:$L$25,ESPORTIUS!$D$2:$D$25,IES!D358,ESPORTIUS!$J$2:$J$25,IES!$M$2)</f>
        <v>0</v>
      </c>
      <c r="N358" s="23">
        <f>SUMIFS(ESPORTIUS!$L$2:$L$25,ESPORTIUS!$D$2:$D$25,IES!D358,ESPORTIUS!$J$2:$J$25,IES!$N$2)</f>
        <v>0</v>
      </c>
      <c r="O358" s="20">
        <f t="shared" si="10"/>
        <v>22</v>
      </c>
      <c r="P358" s="27" t="str">
        <f t="shared" si="11"/>
        <v>B</v>
      </c>
    </row>
    <row r="359" spans="1:16" x14ac:dyDescent="0.3">
      <c r="A359" s="14">
        <v>2020</v>
      </c>
      <c r="B359" s="14" t="s">
        <v>814</v>
      </c>
      <c r="C359" t="s">
        <v>623</v>
      </c>
      <c r="D359" s="14">
        <v>46022944</v>
      </c>
      <c r="E359" t="s">
        <v>591</v>
      </c>
      <c r="F359" s="23">
        <f>SUMIFS('DATA 07-10-20'!$H$2:$H$1100,'DATA 07-10-20'!$D$2:$D$1100,IES!$D359,'DATA 07-10-20'!$F$2:$F$1100,IES!$F$1,'DATA 07-10-20'!$G$2:$G$1100,IES!F$2)</f>
        <v>16</v>
      </c>
      <c r="G359" s="23">
        <f>SUMIFS('DATA 07-10-20'!$H$2:$H$1100,'DATA 07-10-20'!$D$2:$D$1100,IES!$D359,'DATA 07-10-20'!$F$2:$F$1100,IES!$G$1,'DATA 07-10-20'!$G$2:$G$1100,IES!G$2)</f>
        <v>4</v>
      </c>
      <c r="H359" s="23">
        <f>SUMIFS('DATA 07-10-20'!$H$2:$H$1100,'DATA 07-10-20'!$D$2:$D$1100,IES!$D359,'DATA 07-10-20'!$F$2:$F$1100,IES!$G$1,'DATA 07-10-20'!$G$2:$G$1100,IES!H$2)</f>
        <v>0</v>
      </c>
      <c r="I359" s="23">
        <f>SUMIFS('DATA 07-10-20'!$H$2:$H$1100,'DATA 07-10-20'!$D$2:$D$1100,IES!$D359,'DATA 07-10-20'!$F$2:$F$1100,IES!$G$1,'DATA 07-10-20'!$G$2:$G$1100,IES!I$2)</f>
        <v>0</v>
      </c>
      <c r="J359" s="23">
        <f>SUMIFS('DATA 07-10-20'!$H$2:$H$1100,'DATA 07-10-20'!$D$2:$D$1100,IES!$D359,'DATA 07-10-20'!$F$2:$F$1100,IES!$J$1,'DATA 07-10-20'!$G$2:$G$1100,IES!J$2)</f>
        <v>0</v>
      </c>
      <c r="K359" s="23">
        <f>SUMIFS('DATA 07-10-20'!$H$2:$H$1100,'DATA 07-10-20'!$D$2:$D$1100,IES!$D359,'DATA 07-10-20'!$F$2:$F$1100,IES!$J$1,'DATA 07-10-20'!$G$2:$G$1100,IES!K$2)</f>
        <v>0</v>
      </c>
      <c r="L359" s="23">
        <f>SUMIFS('DATA 07-10-20'!$H$2:$H$1100,'DATA 07-10-20'!$D$2:$D$1100,IES!$D359,'DATA 07-10-20'!$F$2:$F$1100,IES!$L$1,'DATA 07-10-20'!$G$2:$G$1100,IES!L$2)</f>
        <v>0</v>
      </c>
      <c r="M359" s="23">
        <f>SUMIFS(ESPORTIUS!$L$2:$L$25,ESPORTIUS!$D$2:$D$25,IES!D359,ESPORTIUS!$J$2:$J$25,IES!$M$2)</f>
        <v>0</v>
      </c>
      <c r="N359" s="23">
        <f>SUMIFS(ESPORTIUS!$L$2:$L$25,ESPORTIUS!$D$2:$D$25,IES!D359,ESPORTIUS!$J$2:$J$25,IES!$N$2)</f>
        <v>0</v>
      </c>
      <c r="O359" s="20">
        <f t="shared" si="10"/>
        <v>20</v>
      </c>
      <c r="P359" s="27" t="str">
        <f t="shared" si="11"/>
        <v>B</v>
      </c>
    </row>
    <row r="360" spans="1:16" x14ac:dyDescent="0.3">
      <c r="A360" s="14">
        <v>2020</v>
      </c>
      <c r="B360" s="14" t="s">
        <v>814</v>
      </c>
      <c r="C360" t="s">
        <v>623</v>
      </c>
      <c r="D360" s="14">
        <v>46023419</v>
      </c>
      <c r="E360" t="s">
        <v>592</v>
      </c>
      <c r="F360" s="23">
        <f>SUMIFS('DATA 07-10-20'!$H$2:$H$1100,'DATA 07-10-20'!$D$2:$D$1100,IES!$D360,'DATA 07-10-20'!$F$2:$F$1100,IES!$F$1,'DATA 07-10-20'!$G$2:$G$1100,IES!F$2)</f>
        <v>0</v>
      </c>
      <c r="G360" s="23">
        <f>SUMIFS('DATA 07-10-20'!$H$2:$H$1100,'DATA 07-10-20'!$D$2:$D$1100,IES!$D360,'DATA 07-10-20'!$F$2:$F$1100,IES!$G$1,'DATA 07-10-20'!$G$2:$G$1100,IES!G$2)</f>
        <v>0</v>
      </c>
      <c r="H360" s="23">
        <f>SUMIFS('DATA 07-10-20'!$H$2:$H$1100,'DATA 07-10-20'!$D$2:$D$1100,IES!$D360,'DATA 07-10-20'!$F$2:$F$1100,IES!$G$1,'DATA 07-10-20'!$G$2:$G$1100,IES!H$2)</f>
        <v>0</v>
      </c>
      <c r="I360" s="23">
        <f>SUMIFS('DATA 07-10-20'!$H$2:$H$1100,'DATA 07-10-20'!$D$2:$D$1100,IES!$D360,'DATA 07-10-20'!$F$2:$F$1100,IES!$G$1,'DATA 07-10-20'!$G$2:$G$1100,IES!I$2)</f>
        <v>0</v>
      </c>
      <c r="J360" s="23">
        <f>SUMIFS('DATA 07-10-20'!$H$2:$H$1100,'DATA 07-10-20'!$D$2:$D$1100,IES!$D360,'DATA 07-10-20'!$F$2:$F$1100,IES!$J$1,'DATA 07-10-20'!$G$2:$G$1100,IES!J$2)</f>
        <v>75</v>
      </c>
      <c r="K360" s="23">
        <f>SUMIFS('DATA 07-10-20'!$H$2:$H$1100,'DATA 07-10-20'!$D$2:$D$1100,IES!$D360,'DATA 07-10-20'!$F$2:$F$1100,IES!$J$1,'DATA 07-10-20'!$G$2:$G$1100,IES!K$2)</f>
        <v>0</v>
      </c>
      <c r="L360" s="23">
        <f>SUMIFS('DATA 07-10-20'!$H$2:$H$1100,'DATA 07-10-20'!$D$2:$D$1100,IES!$D360,'DATA 07-10-20'!$F$2:$F$1100,IES!$L$1,'DATA 07-10-20'!$G$2:$G$1100,IES!L$2)</f>
        <v>0</v>
      </c>
      <c r="M360" s="23">
        <f>SUMIFS(ESPORTIUS!$L$2:$L$25,ESPORTIUS!$D$2:$D$25,IES!D360,ESPORTIUS!$J$2:$J$25,IES!$M$2)</f>
        <v>0</v>
      </c>
      <c r="N360" s="23">
        <f>SUMIFS(ESPORTIUS!$L$2:$L$25,ESPORTIUS!$D$2:$D$25,IES!D360,ESPORTIUS!$J$2:$J$25,IES!$N$2)</f>
        <v>0</v>
      </c>
      <c r="O360" s="20">
        <f t="shared" si="10"/>
        <v>75</v>
      </c>
      <c r="P360" s="27" t="str">
        <f t="shared" si="11"/>
        <v>A</v>
      </c>
    </row>
    <row r="361" spans="1:16" x14ac:dyDescent="0.3">
      <c r="A361" s="14">
        <v>2020</v>
      </c>
      <c r="B361" s="14" t="s">
        <v>814</v>
      </c>
      <c r="C361" t="s">
        <v>623</v>
      </c>
      <c r="D361" s="14">
        <v>46023547</v>
      </c>
      <c r="E361" t="s">
        <v>593</v>
      </c>
      <c r="F361" s="23">
        <f>SUMIFS('DATA 07-10-20'!$H$2:$H$1100,'DATA 07-10-20'!$D$2:$D$1100,IES!$D361,'DATA 07-10-20'!$F$2:$F$1100,IES!$F$1,'DATA 07-10-20'!$G$2:$G$1100,IES!F$2)</f>
        <v>21</v>
      </c>
      <c r="G361" s="23">
        <f>SUMIFS('DATA 07-10-20'!$H$2:$H$1100,'DATA 07-10-20'!$D$2:$D$1100,IES!$D361,'DATA 07-10-20'!$F$2:$F$1100,IES!$G$1,'DATA 07-10-20'!$G$2:$G$1100,IES!G$2)</f>
        <v>7</v>
      </c>
      <c r="H361" s="23">
        <f>SUMIFS('DATA 07-10-20'!$H$2:$H$1100,'DATA 07-10-20'!$D$2:$D$1100,IES!$D361,'DATA 07-10-20'!$F$2:$F$1100,IES!$G$1,'DATA 07-10-20'!$G$2:$G$1100,IES!H$2)</f>
        <v>0</v>
      </c>
      <c r="I361" s="23">
        <f>SUMIFS('DATA 07-10-20'!$H$2:$H$1100,'DATA 07-10-20'!$D$2:$D$1100,IES!$D361,'DATA 07-10-20'!$F$2:$F$1100,IES!$G$1,'DATA 07-10-20'!$G$2:$G$1100,IES!I$2)</f>
        <v>0</v>
      </c>
      <c r="J361" s="23">
        <f>SUMIFS('DATA 07-10-20'!$H$2:$H$1100,'DATA 07-10-20'!$D$2:$D$1100,IES!$D361,'DATA 07-10-20'!$F$2:$F$1100,IES!$J$1,'DATA 07-10-20'!$G$2:$G$1100,IES!J$2)</f>
        <v>14</v>
      </c>
      <c r="K361" s="23">
        <f>SUMIFS('DATA 07-10-20'!$H$2:$H$1100,'DATA 07-10-20'!$D$2:$D$1100,IES!$D361,'DATA 07-10-20'!$F$2:$F$1100,IES!$J$1,'DATA 07-10-20'!$G$2:$G$1100,IES!K$2)</f>
        <v>0</v>
      </c>
      <c r="L361" s="23">
        <f>SUMIFS('DATA 07-10-20'!$H$2:$H$1100,'DATA 07-10-20'!$D$2:$D$1100,IES!$D361,'DATA 07-10-20'!$F$2:$F$1100,IES!$L$1,'DATA 07-10-20'!$G$2:$G$1100,IES!L$2)</f>
        <v>0</v>
      </c>
      <c r="M361" s="23">
        <f>SUMIFS(ESPORTIUS!$L$2:$L$25,ESPORTIUS!$D$2:$D$25,IES!D361,ESPORTIUS!$J$2:$J$25,IES!$M$2)</f>
        <v>0</v>
      </c>
      <c r="N361" s="23">
        <f>SUMIFS(ESPORTIUS!$L$2:$L$25,ESPORTIUS!$D$2:$D$25,IES!D361,ESPORTIUS!$J$2:$J$25,IES!$N$2)</f>
        <v>0</v>
      </c>
      <c r="O361" s="20">
        <f t="shared" si="10"/>
        <v>42</v>
      </c>
      <c r="P361" s="27" t="str">
        <f t="shared" si="11"/>
        <v>A</v>
      </c>
    </row>
    <row r="362" spans="1:16" x14ac:dyDescent="0.3">
      <c r="A362" s="14">
        <v>2020</v>
      </c>
      <c r="B362" s="14" t="s">
        <v>814</v>
      </c>
      <c r="C362" t="s">
        <v>623</v>
      </c>
      <c r="D362" s="14">
        <v>46023870</v>
      </c>
      <c r="E362" t="s">
        <v>594</v>
      </c>
      <c r="F362" s="23">
        <f>SUMIFS('DATA 07-10-20'!$H$2:$H$1100,'DATA 07-10-20'!$D$2:$D$1100,IES!$D362,'DATA 07-10-20'!$F$2:$F$1100,IES!$F$1,'DATA 07-10-20'!$G$2:$G$1100,IES!F$2)</f>
        <v>20</v>
      </c>
      <c r="G362" s="23">
        <f>SUMIFS('DATA 07-10-20'!$H$2:$H$1100,'DATA 07-10-20'!$D$2:$D$1100,IES!$D362,'DATA 07-10-20'!$F$2:$F$1100,IES!$G$1,'DATA 07-10-20'!$G$2:$G$1100,IES!G$2)</f>
        <v>4</v>
      </c>
      <c r="H362" s="23">
        <f>SUMIFS('DATA 07-10-20'!$H$2:$H$1100,'DATA 07-10-20'!$D$2:$D$1100,IES!$D362,'DATA 07-10-20'!$F$2:$F$1100,IES!$G$1,'DATA 07-10-20'!$G$2:$G$1100,IES!H$2)</f>
        <v>0</v>
      </c>
      <c r="I362" s="23">
        <f>SUMIFS('DATA 07-10-20'!$H$2:$H$1100,'DATA 07-10-20'!$D$2:$D$1100,IES!$D362,'DATA 07-10-20'!$F$2:$F$1100,IES!$G$1,'DATA 07-10-20'!$G$2:$G$1100,IES!I$2)</f>
        <v>0</v>
      </c>
      <c r="J362" s="23">
        <f>SUMIFS('DATA 07-10-20'!$H$2:$H$1100,'DATA 07-10-20'!$D$2:$D$1100,IES!$D362,'DATA 07-10-20'!$F$2:$F$1100,IES!$J$1,'DATA 07-10-20'!$G$2:$G$1100,IES!J$2)</f>
        <v>0</v>
      </c>
      <c r="K362" s="23">
        <f>SUMIFS('DATA 07-10-20'!$H$2:$H$1100,'DATA 07-10-20'!$D$2:$D$1100,IES!$D362,'DATA 07-10-20'!$F$2:$F$1100,IES!$J$1,'DATA 07-10-20'!$G$2:$G$1100,IES!K$2)</f>
        <v>0</v>
      </c>
      <c r="L362" s="23">
        <f>SUMIFS('DATA 07-10-20'!$H$2:$H$1100,'DATA 07-10-20'!$D$2:$D$1100,IES!$D362,'DATA 07-10-20'!$F$2:$F$1100,IES!$L$1,'DATA 07-10-20'!$G$2:$G$1100,IES!L$2)</f>
        <v>0</v>
      </c>
      <c r="M362" s="23">
        <f>SUMIFS(ESPORTIUS!$L$2:$L$25,ESPORTIUS!$D$2:$D$25,IES!D362,ESPORTIUS!$J$2:$J$25,IES!$M$2)</f>
        <v>0</v>
      </c>
      <c r="N362" s="23">
        <f>SUMIFS(ESPORTIUS!$L$2:$L$25,ESPORTIUS!$D$2:$D$25,IES!D362,ESPORTIUS!$J$2:$J$25,IES!$N$2)</f>
        <v>0</v>
      </c>
      <c r="O362" s="20">
        <f t="shared" si="10"/>
        <v>24</v>
      </c>
      <c r="P362" s="27" t="str">
        <f t="shared" si="11"/>
        <v>B</v>
      </c>
    </row>
    <row r="363" spans="1:16" x14ac:dyDescent="0.3">
      <c r="A363" s="14">
        <v>2020</v>
      </c>
      <c r="B363" s="14" t="s">
        <v>814</v>
      </c>
      <c r="C363" t="s">
        <v>623</v>
      </c>
      <c r="D363" s="14">
        <v>46025040</v>
      </c>
      <c r="E363" t="s">
        <v>595</v>
      </c>
      <c r="F363" s="23">
        <f>SUMIFS('DATA 07-10-20'!$H$2:$H$1100,'DATA 07-10-20'!$D$2:$D$1100,IES!$D363,'DATA 07-10-20'!$F$2:$F$1100,IES!$F$1,'DATA 07-10-20'!$G$2:$G$1100,IES!F$2)</f>
        <v>18</v>
      </c>
      <c r="G363" s="23">
        <f>SUMIFS('DATA 07-10-20'!$H$2:$H$1100,'DATA 07-10-20'!$D$2:$D$1100,IES!$D363,'DATA 07-10-20'!$F$2:$F$1100,IES!$G$1,'DATA 07-10-20'!$G$2:$G$1100,IES!G$2)</f>
        <v>6</v>
      </c>
      <c r="H363" s="23">
        <f>SUMIFS('DATA 07-10-20'!$H$2:$H$1100,'DATA 07-10-20'!$D$2:$D$1100,IES!$D363,'DATA 07-10-20'!$F$2:$F$1100,IES!$G$1,'DATA 07-10-20'!$G$2:$G$1100,IES!H$2)</f>
        <v>0</v>
      </c>
      <c r="I363" s="23">
        <f>SUMIFS('DATA 07-10-20'!$H$2:$H$1100,'DATA 07-10-20'!$D$2:$D$1100,IES!$D363,'DATA 07-10-20'!$F$2:$F$1100,IES!$G$1,'DATA 07-10-20'!$G$2:$G$1100,IES!I$2)</f>
        <v>0</v>
      </c>
      <c r="J363" s="23">
        <f>SUMIFS('DATA 07-10-20'!$H$2:$H$1100,'DATA 07-10-20'!$D$2:$D$1100,IES!$D363,'DATA 07-10-20'!$F$2:$F$1100,IES!$J$1,'DATA 07-10-20'!$G$2:$G$1100,IES!J$2)</f>
        <v>28</v>
      </c>
      <c r="K363" s="23">
        <f>SUMIFS('DATA 07-10-20'!$H$2:$H$1100,'DATA 07-10-20'!$D$2:$D$1100,IES!$D363,'DATA 07-10-20'!$F$2:$F$1100,IES!$J$1,'DATA 07-10-20'!$G$2:$G$1100,IES!K$2)</f>
        <v>0</v>
      </c>
      <c r="L363" s="23">
        <f>SUMIFS('DATA 07-10-20'!$H$2:$H$1100,'DATA 07-10-20'!$D$2:$D$1100,IES!$D363,'DATA 07-10-20'!$F$2:$F$1100,IES!$L$1,'DATA 07-10-20'!$G$2:$G$1100,IES!L$2)</f>
        <v>0</v>
      </c>
      <c r="M363" s="23">
        <f>SUMIFS(ESPORTIUS!$L$2:$L$25,ESPORTIUS!$D$2:$D$25,IES!D363,ESPORTIUS!$J$2:$J$25,IES!$M$2)</f>
        <v>0</v>
      </c>
      <c r="N363" s="23">
        <f>SUMIFS(ESPORTIUS!$L$2:$L$25,ESPORTIUS!$D$2:$D$25,IES!D363,ESPORTIUS!$J$2:$J$25,IES!$N$2)</f>
        <v>0</v>
      </c>
      <c r="O363" s="20">
        <f t="shared" si="10"/>
        <v>52</v>
      </c>
      <c r="P363" s="27" t="str">
        <f t="shared" si="11"/>
        <v>A</v>
      </c>
    </row>
    <row r="364" spans="1:16" x14ac:dyDescent="0.3">
      <c r="A364" s="14">
        <v>2020</v>
      </c>
      <c r="B364" s="14" t="s">
        <v>814</v>
      </c>
      <c r="C364" t="s">
        <v>623</v>
      </c>
      <c r="D364" s="14">
        <v>46025507</v>
      </c>
      <c r="E364" t="s">
        <v>596</v>
      </c>
      <c r="F364" s="23">
        <f>SUMIFS('DATA 07-10-20'!$H$2:$H$1100,'DATA 07-10-20'!$D$2:$D$1100,IES!$D364,'DATA 07-10-20'!$F$2:$F$1100,IES!$F$1,'DATA 07-10-20'!$G$2:$G$1100,IES!F$2)</f>
        <v>14</v>
      </c>
      <c r="G364" s="23">
        <f>SUMIFS('DATA 07-10-20'!$H$2:$H$1100,'DATA 07-10-20'!$D$2:$D$1100,IES!$D364,'DATA 07-10-20'!$F$2:$F$1100,IES!$G$1,'DATA 07-10-20'!$G$2:$G$1100,IES!G$2)</f>
        <v>5</v>
      </c>
      <c r="H364" s="23">
        <f>SUMIFS('DATA 07-10-20'!$H$2:$H$1100,'DATA 07-10-20'!$D$2:$D$1100,IES!$D364,'DATA 07-10-20'!$F$2:$F$1100,IES!$G$1,'DATA 07-10-20'!$G$2:$G$1100,IES!H$2)</f>
        <v>0</v>
      </c>
      <c r="I364" s="23">
        <f>SUMIFS('DATA 07-10-20'!$H$2:$H$1100,'DATA 07-10-20'!$D$2:$D$1100,IES!$D364,'DATA 07-10-20'!$F$2:$F$1100,IES!$G$1,'DATA 07-10-20'!$G$2:$G$1100,IES!I$2)</f>
        <v>0</v>
      </c>
      <c r="J364" s="23">
        <f>SUMIFS('DATA 07-10-20'!$H$2:$H$1100,'DATA 07-10-20'!$D$2:$D$1100,IES!$D364,'DATA 07-10-20'!$F$2:$F$1100,IES!$J$1,'DATA 07-10-20'!$G$2:$G$1100,IES!J$2)</f>
        <v>15</v>
      </c>
      <c r="K364" s="23">
        <f>SUMIFS('DATA 07-10-20'!$H$2:$H$1100,'DATA 07-10-20'!$D$2:$D$1100,IES!$D364,'DATA 07-10-20'!$F$2:$F$1100,IES!$J$1,'DATA 07-10-20'!$G$2:$G$1100,IES!K$2)</f>
        <v>0</v>
      </c>
      <c r="L364" s="23">
        <f>SUMIFS('DATA 07-10-20'!$H$2:$H$1100,'DATA 07-10-20'!$D$2:$D$1100,IES!$D364,'DATA 07-10-20'!$F$2:$F$1100,IES!$L$1,'DATA 07-10-20'!$G$2:$G$1100,IES!L$2)</f>
        <v>0</v>
      </c>
      <c r="M364" s="23">
        <f>SUMIFS(ESPORTIUS!$L$2:$L$25,ESPORTIUS!$D$2:$D$25,IES!D364,ESPORTIUS!$J$2:$J$25,IES!$M$2)</f>
        <v>0</v>
      </c>
      <c r="N364" s="23">
        <f>SUMIFS(ESPORTIUS!$L$2:$L$25,ESPORTIUS!$D$2:$D$25,IES!D364,ESPORTIUS!$J$2:$J$25,IES!$N$2)</f>
        <v>0</v>
      </c>
      <c r="O364" s="20">
        <f t="shared" si="10"/>
        <v>34</v>
      </c>
      <c r="P364" s="27" t="str">
        <f t="shared" si="11"/>
        <v>A</v>
      </c>
    </row>
    <row r="365" spans="1:16" x14ac:dyDescent="0.3">
      <c r="A365" s="14">
        <v>2020</v>
      </c>
      <c r="B365" s="14" t="s">
        <v>814</v>
      </c>
      <c r="C365" t="s">
        <v>623</v>
      </c>
      <c r="D365" s="14">
        <v>46032721</v>
      </c>
      <c r="E365" t="s">
        <v>599</v>
      </c>
      <c r="F365" s="23">
        <f>SUMIFS('DATA 07-10-20'!$H$2:$H$1100,'DATA 07-10-20'!$D$2:$D$1100,IES!$D365,'DATA 07-10-20'!$F$2:$F$1100,IES!$F$1,'DATA 07-10-20'!$G$2:$G$1100,IES!F$2)</f>
        <v>4</v>
      </c>
      <c r="G365" s="23">
        <f>SUMIFS('DATA 07-10-20'!$H$2:$H$1100,'DATA 07-10-20'!$D$2:$D$1100,IES!$D365,'DATA 07-10-20'!$F$2:$F$1100,IES!$G$1,'DATA 07-10-20'!$G$2:$G$1100,IES!G$2)</f>
        <v>0</v>
      </c>
      <c r="H365" s="23">
        <f>SUMIFS('DATA 07-10-20'!$H$2:$H$1100,'DATA 07-10-20'!$D$2:$D$1100,IES!$D365,'DATA 07-10-20'!$F$2:$F$1100,IES!$G$1,'DATA 07-10-20'!$G$2:$G$1100,IES!H$2)</f>
        <v>0</v>
      </c>
      <c r="I365" s="23">
        <f>SUMIFS('DATA 07-10-20'!$H$2:$H$1100,'DATA 07-10-20'!$D$2:$D$1100,IES!$D365,'DATA 07-10-20'!$F$2:$F$1100,IES!$G$1,'DATA 07-10-20'!$G$2:$G$1100,IES!I$2)</f>
        <v>0</v>
      </c>
      <c r="J365" s="23">
        <f>SUMIFS('DATA 07-10-20'!$H$2:$H$1100,'DATA 07-10-20'!$D$2:$D$1100,IES!$D365,'DATA 07-10-20'!$F$2:$F$1100,IES!$J$1,'DATA 07-10-20'!$G$2:$G$1100,IES!J$2)</f>
        <v>0</v>
      </c>
      <c r="K365" s="23">
        <f>SUMIFS('DATA 07-10-20'!$H$2:$H$1100,'DATA 07-10-20'!$D$2:$D$1100,IES!$D365,'DATA 07-10-20'!$F$2:$F$1100,IES!$J$1,'DATA 07-10-20'!$G$2:$G$1100,IES!K$2)</f>
        <v>0</v>
      </c>
      <c r="L365" s="23">
        <f>SUMIFS('DATA 07-10-20'!$H$2:$H$1100,'DATA 07-10-20'!$D$2:$D$1100,IES!$D365,'DATA 07-10-20'!$F$2:$F$1100,IES!$L$1,'DATA 07-10-20'!$G$2:$G$1100,IES!L$2)</f>
        <v>0</v>
      </c>
      <c r="M365" s="23">
        <f>SUMIFS(ESPORTIUS!$L$2:$L$25,ESPORTIUS!$D$2:$D$25,IES!D365,ESPORTIUS!$J$2:$J$25,IES!$M$2)</f>
        <v>0</v>
      </c>
      <c r="N365" s="23">
        <f>SUMIFS(ESPORTIUS!$L$2:$L$25,ESPORTIUS!$D$2:$D$25,IES!D365,ESPORTIUS!$J$2:$J$25,IES!$N$2)</f>
        <v>0</v>
      </c>
      <c r="O365" s="20">
        <f t="shared" si="10"/>
        <v>4</v>
      </c>
      <c r="P365" s="27" t="str">
        <f t="shared" si="11"/>
        <v>C</v>
      </c>
    </row>
    <row r="366" spans="1:16" x14ac:dyDescent="0.3">
      <c r="A366" s="14">
        <v>2020</v>
      </c>
      <c r="B366" s="14" t="s">
        <v>814</v>
      </c>
      <c r="C366" t="s">
        <v>602</v>
      </c>
      <c r="D366" s="14">
        <v>46022208</v>
      </c>
      <c r="E366" t="s">
        <v>603</v>
      </c>
      <c r="F366" s="23">
        <f>SUMIFS('DATA 07-10-20'!$H$2:$H$1100,'DATA 07-10-20'!$D$2:$D$1100,IES!$D366,'DATA 07-10-20'!$F$2:$F$1100,IES!$F$1,'DATA 07-10-20'!$G$2:$G$1100,IES!F$2)</f>
        <v>6</v>
      </c>
      <c r="G366" s="23">
        <f>SUMIFS('DATA 07-10-20'!$H$2:$H$1100,'DATA 07-10-20'!$D$2:$D$1100,IES!$D366,'DATA 07-10-20'!$F$2:$F$1100,IES!$G$1,'DATA 07-10-20'!$G$2:$G$1100,IES!G$2)</f>
        <v>0</v>
      </c>
      <c r="H366" s="23">
        <f>SUMIFS('DATA 07-10-20'!$H$2:$H$1100,'DATA 07-10-20'!$D$2:$D$1100,IES!$D366,'DATA 07-10-20'!$F$2:$F$1100,IES!$G$1,'DATA 07-10-20'!$G$2:$G$1100,IES!H$2)</f>
        <v>0</v>
      </c>
      <c r="I366" s="23">
        <f>SUMIFS('DATA 07-10-20'!$H$2:$H$1100,'DATA 07-10-20'!$D$2:$D$1100,IES!$D366,'DATA 07-10-20'!$F$2:$F$1100,IES!$G$1,'DATA 07-10-20'!$G$2:$G$1100,IES!I$2)</f>
        <v>0</v>
      </c>
      <c r="J366" s="23">
        <f>SUMIFS('DATA 07-10-20'!$H$2:$H$1100,'DATA 07-10-20'!$D$2:$D$1100,IES!$D366,'DATA 07-10-20'!$F$2:$F$1100,IES!$J$1,'DATA 07-10-20'!$G$2:$G$1100,IES!J$2)</f>
        <v>6</v>
      </c>
      <c r="K366" s="23">
        <f>SUMIFS('DATA 07-10-20'!$H$2:$H$1100,'DATA 07-10-20'!$D$2:$D$1100,IES!$D366,'DATA 07-10-20'!$F$2:$F$1100,IES!$J$1,'DATA 07-10-20'!$G$2:$G$1100,IES!K$2)</f>
        <v>0</v>
      </c>
      <c r="L366" s="23">
        <f>SUMIFS('DATA 07-10-20'!$H$2:$H$1100,'DATA 07-10-20'!$D$2:$D$1100,IES!$D366,'DATA 07-10-20'!$F$2:$F$1100,IES!$L$1,'DATA 07-10-20'!$G$2:$G$1100,IES!L$2)</f>
        <v>0</v>
      </c>
      <c r="M366" s="23">
        <f>SUMIFS(ESPORTIUS!$L$2:$L$25,ESPORTIUS!$D$2:$D$25,IES!D366,ESPORTIUS!$J$2:$J$25,IES!$M$2)</f>
        <v>0</v>
      </c>
      <c r="N366" s="23">
        <f>SUMIFS(ESPORTIUS!$L$2:$L$25,ESPORTIUS!$D$2:$D$25,IES!D366,ESPORTIUS!$J$2:$J$25,IES!$N$2)</f>
        <v>0</v>
      </c>
      <c r="O366" s="20">
        <f t="shared" si="10"/>
        <v>12</v>
      </c>
      <c r="P366" s="27" t="str">
        <f t="shared" si="11"/>
        <v>B</v>
      </c>
    </row>
    <row r="367" spans="1:16" x14ac:dyDescent="0.3">
      <c r="A367" s="14">
        <v>2020</v>
      </c>
      <c r="B367" s="14" t="s">
        <v>814</v>
      </c>
      <c r="C367" t="s">
        <v>604</v>
      </c>
      <c r="D367" s="14">
        <v>46021319</v>
      </c>
      <c r="E367" t="s">
        <v>605</v>
      </c>
      <c r="F367" s="23">
        <f>SUMIFS('DATA 07-10-20'!$H$2:$H$1100,'DATA 07-10-20'!$D$2:$D$1100,IES!$D367,'DATA 07-10-20'!$F$2:$F$1100,IES!$F$1,'DATA 07-10-20'!$G$2:$G$1100,IES!F$2)</f>
        <v>19</v>
      </c>
      <c r="G367" s="23">
        <f>SUMIFS('DATA 07-10-20'!$H$2:$H$1100,'DATA 07-10-20'!$D$2:$D$1100,IES!$D367,'DATA 07-10-20'!$F$2:$F$1100,IES!$G$1,'DATA 07-10-20'!$G$2:$G$1100,IES!G$2)</f>
        <v>3</v>
      </c>
      <c r="H367" s="23">
        <f>SUMIFS('DATA 07-10-20'!$H$2:$H$1100,'DATA 07-10-20'!$D$2:$D$1100,IES!$D367,'DATA 07-10-20'!$F$2:$F$1100,IES!$G$1,'DATA 07-10-20'!$G$2:$G$1100,IES!H$2)</f>
        <v>0</v>
      </c>
      <c r="I367" s="23">
        <f>SUMIFS('DATA 07-10-20'!$H$2:$H$1100,'DATA 07-10-20'!$D$2:$D$1100,IES!$D367,'DATA 07-10-20'!$F$2:$F$1100,IES!$G$1,'DATA 07-10-20'!$G$2:$G$1100,IES!I$2)</f>
        <v>0</v>
      </c>
      <c r="J367" s="23">
        <f>SUMIFS('DATA 07-10-20'!$H$2:$H$1100,'DATA 07-10-20'!$D$2:$D$1100,IES!$D367,'DATA 07-10-20'!$F$2:$F$1100,IES!$J$1,'DATA 07-10-20'!$G$2:$G$1100,IES!J$2)</f>
        <v>4</v>
      </c>
      <c r="K367" s="23">
        <f>SUMIFS('DATA 07-10-20'!$H$2:$H$1100,'DATA 07-10-20'!$D$2:$D$1100,IES!$D367,'DATA 07-10-20'!$F$2:$F$1100,IES!$J$1,'DATA 07-10-20'!$G$2:$G$1100,IES!K$2)</f>
        <v>0</v>
      </c>
      <c r="L367" s="23">
        <f>SUMIFS('DATA 07-10-20'!$H$2:$H$1100,'DATA 07-10-20'!$D$2:$D$1100,IES!$D367,'DATA 07-10-20'!$F$2:$F$1100,IES!$L$1,'DATA 07-10-20'!$G$2:$G$1100,IES!L$2)</f>
        <v>0</v>
      </c>
      <c r="M367" s="23">
        <f>SUMIFS(ESPORTIUS!$L$2:$L$25,ESPORTIUS!$D$2:$D$25,IES!D367,ESPORTIUS!$J$2:$J$25,IES!$M$2)</f>
        <v>0</v>
      </c>
      <c r="N367" s="23">
        <f>SUMIFS(ESPORTIUS!$L$2:$L$25,ESPORTIUS!$D$2:$D$25,IES!D367,ESPORTIUS!$J$2:$J$25,IES!$N$2)</f>
        <v>0</v>
      </c>
      <c r="O367" s="20">
        <f t="shared" si="10"/>
        <v>26</v>
      </c>
      <c r="P367" s="27" t="str">
        <f t="shared" si="11"/>
        <v>A</v>
      </c>
    </row>
    <row r="368" spans="1:16" x14ac:dyDescent="0.3">
      <c r="A368" s="14">
        <v>2020</v>
      </c>
      <c r="B368" s="14" t="s">
        <v>814</v>
      </c>
      <c r="C368" t="s">
        <v>606</v>
      </c>
      <c r="D368" s="14">
        <v>46024114</v>
      </c>
      <c r="E368" t="s">
        <v>607</v>
      </c>
      <c r="F368" s="23">
        <f>SUMIFS('DATA 07-10-20'!$H$2:$H$1100,'DATA 07-10-20'!$D$2:$D$1100,IES!$D368,'DATA 07-10-20'!$F$2:$F$1100,IES!$F$1,'DATA 07-10-20'!$G$2:$G$1100,IES!F$2)</f>
        <v>14</v>
      </c>
      <c r="G368" s="23">
        <f>SUMIFS('DATA 07-10-20'!$H$2:$H$1100,'DATA 07-10-20'!$D$2:$D$1100,IES!$D368,'DATA 07-10-20'!$F$2:$F$1100,IES!$G$1,'DATA 07-10-20'!$G$2:$G$1100,IES!G$2)</f>
        <v>4</v>
      </c>
      <c r="H368" s="23">
        <f>SUMIFS('DATA 07-10-20'!$H$2:$H$1100,'DATA 07-10-20'!$D$2:$D$1100,IES!$D368,'DATA 07-10-20'!$F$2:$F$1100,IES!$G$1,'DATA 07-10-20'!$G$2:$G$1100,IES!H$2)</f>
        <v>0</v>
      </c>
      <c r="I368" s="23">
        <f>SUMIFS('DATA 07-10-20'!$H$2:$H$1100,'DATA 07-10-20'!$D$2:$D$1100,IES!$D368,'DATA 07-10-20'!$F$2:$F$1100,IES!$G$1,'DATA 07-10-20'!$G$2:$G$1100,IES!I$2)</f>
        <v>0</v>
      </c>
      <c r="J368" s="23">
        <f>SUMIFS('DATA 07-10-20'!$H$2:$H$1100,'DATA 07-10-20'!$D$2:$D$1100,IES!$D368,'DATA 07-10-20'!$F$2:$F$1100,IES!$J$1,'DATA 07-10-20'!$G$2:$G$1100,IES!J$2)</f>
        <v>4</v>
      </c>
      <c r="K368" s="23">
        <f>SUMIFS('DATA 07-10-20'!$H$2:$H$1100,'DATA 07-10-20'!$D$2:$D$1100,IES!$D368,'DATA 07-10-20'!$F$2:$F$1100,IES!$J$1,'DATA 07-10-20'!$G$2:$G$1100,IES!K$2)</f>
        <v>0</v>
      </c>
      <c r="L368" s="23">
        <f>SUMIFS('DATA 07-10-20'!$H$2:$H$1100,'DATA 07-10-20'!$D$2:$D$1100,IES!$D368,'DATA 07-10-20'!$F$2:$F$1100,IES!$L$1,'DATA 07-10-20'!$G$2:$G$1100,IES!L$2)</f>
        <v>0</v>
      </c>
      <c r="M368" s="23">
        <f>SUMIFS(ESPORTIUS!$L$2:$L$25,ESPORTIUS!$D$2:$D$25,IES!D368,ESPORTIUS!$J$2:$J$25,IES!$M$2)</f>
        <v>0</v>
      </c>
      <c r="N368" s="23">
        <f>SUMIFS(ESPORTIUS!$L$2:$L$25,ESPORTIUS!$D$2:$D$25,IES!D368,ESPORTIUS!$J$2:$J$25,IES!$N$2)</f>
        <v>0</v>
      </c>
      <c r="O368" s="20">
        <f t="shared" si="10"/>
        <v>22</v>
      </c>
      <c r="P368" s="27" t="str">
        <f t="shared" si="11"/>
        <v>B</v>
      </c>
    </row>
    <row r="369" spans="1:16" x14ac:dyDescent="0.3">
      <c r="A369" s="14">
        <v>2020</v>
      </c>
      <c r="B369" s="14" t="s">
        <v>814</v>
      </c>
      <c r="C369" t="s">
        <v>610</v>
      </c>
      <c r="D369" s="14">
        <v>46014066</v>
      </c>
      <c r="E369" t="s">
        <v>611</v>
      </c>
      <c r="F369" s="23">
        <f>SUMIFS('DATA 07-10-20'!$H$2:$H$1100,'DATA 07-10-20'!$D$2:$D$1100,IES!$D369,'DATA 07-10-20'!$F$2:$F$1100,IES!$F$1,'DATA 07-10-20'!$G$2:$G$1100,IES!F$2)</f>
        <v>10</v>
      </c>
      <c r="G369" s="23">
        <f>SUMIFS('DATA 07-10-20'!$H$2:$H$1100,'DATA 07-10-20'!$D$2:$D$1100,IES!$D369,'DATA 07-10-20'!$F$2:$F$1100,IES!$G$1,'DATA 07-10-20'!$G$2:$G$1100,IES!G$2)</f>
        <v>3</v>
      </c>
      <c r="H369" s="23">
        <f>SUMIFS('DATA 07-10-20'!$H$2:$H$1100,'DATA 07-10-20'!$D$2:$D$1100,IES!$D369,'DATA 07-10-20'!$F$2:$F$1100,IES!$G$1,'DATA 07-10-20'!$G$2:$G$1100,IES!H$2)</f>
        <v>0</v>
      </c>
      <c r="I369" s="23">
        <f>SUMIFS('DATA 07-10-20'!$H$2:$H$1100,'DATA 07-10-20'!$D$2:$D$1100,IES!$D369,'DATA 07-10-20'!$F$2:$F$1100,IES!$G$1,'DATA 07-10-20'!$G$2:$G$1100,IES!I$2)</f>
        <v>0</v>
      </c>
      <c r="J369" s="23">
        <f>SUMIFS('DATA 07-10-20'!$H$2:$H$1100,'DATA 07-10-20'!$D$2:$D$1100,IES!$D369,'DATA 07-10-20'!$F$2:$F$1100,IES!$J$1,'DATA 07-10-20'!$G$2:$G$1100,IES!J$2)</f>
        <v>4</v>
      </c>
      <c r="K369" s="23">
        <f>SUMIFS('DATA 07-10-20'!$H$2:$H$1100,'DATA 07-10-20'!$D$2:$D$1100,IES!$D369,'DATA 07-10-20'!$F$2:$F$1100,IES!$J$1,'DATA 07-10-20'!$G$2:$G$1100,IES!K$2)</f>
        <v>0</v>
      </c>
      <c r="L369" s="23">
        <f>SUMIFS('DATA 07-10-20'!$H$2:$H$1100,'DATA 07-10-20'!$D$2:$D$1100,IES!$D369,'DATA 07-10-20'!$F$2:$F$1100,IES!$L$1,'DATA 07-10-20'!$G$2:$G$1100,IES!L$2)</f>
        <v>0</v>
      </c>
      <c r="M369" s="23">
        <f>SUMIFS(ESPORTIUS!$L$2:$L$25,ESPORTIUS!$D$2:$D$25,IES!D369,ESPORTIUS!$J$2:$J$25,IES!$M$2)</f>
        <v>0</v>
      </c>
      <c r="N369" s="23">
        <f>SUMIFS(ESPORTIUS!$L$2:$L$25,ESPORTIUS!$D$2:$D$25,IES!D369,ESPORTIUS!$J$2:$J$25,IES!$N$2)</f>
        <v>0</v>
      </c>
      <c r="O369" s="20">
        <f t="shared" si="10"/>
        <v>17</v>
      </c>
      <c r="P369" s="27" t="str">
        <f t="shared" si="11"/>
        <v>B</v>
      </c>
    </row>
    <row r="370" spans="1:16" x14ac:dyDescent="0.3">
      <c r="A370" s="14">
        <v>2020</v>
      </c>
      <c r="B370" s="14" t="s">
        <v>814</v>
      </c>
      <c r="C370" t="s">
        <v>613</v>
      </c>
      <c r="D370" s="14">
        <v>46004760</v>
      </c>
      <c r="E370" t="s">
        <v>614</v>
      </c>
      <c r="F370" s="23">
        <f>SUMIFS('DATA 07-10-20'!$H$2:$H$1100,'DATA 07-10-20'!$D$2:$D$1100,IES!$D370,'DATA 07-10-20'!$F$2:$F$1100,IES!$F$1,'DATA 07-10-20'!$G$2:$G$1100,IES!F$2)</f>
        <v>0</v>
      </c>
      <c r="G370" s="23">
        <f>SUMIFS('DATA 07-10-20'!$H$2:$H$1100,'DATA 07-10-20'!$D$2:$D$1100,IES!$D370,'DATA 07-10-20'!$F$2:$F$1100,IES!$G$1,'DATA 07-10-20'!$G$2:$G$1100,IES!G$2)</f>
        <v>0</v>
      </c>
      <c r="H370" s="23">
        <f>SUMIFS('DATA 07-10-20'!$H$2:$H$1100,'DATA 07-10-20'!$D$2:$D$1100,IES!$D370,'DATA 07-10-20'!$F$2:$F$1100,IES!$G$1,'DATA 07-10-20'!$G$2:$G$1100,IES!H$2)</f>
        <v>0</v>
      </c>
      <c r="I370" s="23">
        <f>SUMIFS('DATA 07-10-20'!$H$2:$H$1100,'DATA 07-10-20'!$D$2:$D$1100,IES!$D370,'DATA 07-10-20'!$F$2:$F$1100,IES!$G$1,'DATA 07-10-20'!$G$2:$G$1100,IES!I$2)</f>
        <v>0</v>
      </c>
      <c r="J370" s="23">
        <f>SUMIFS('DATA 07-10-20'!$H$2:$H$1100,'DATA 07-10-20'!$D$2:$D$1100,IES!$D370,'DATA 07-10-20'!$F$2:$F$1100,IES!$J$1,'DATA 07-10-20'!$G$2:$G$1100,IES!J$2)</f>
        <v>33</v>
      </c>
      <c r="K370" s="23">
        <f>SUMIFS('DATA 07-10-20'!$H$2:$H$1100,'DATA 07-10-20'!$D$2:$D$1100,IES!$D370,'DATA 07-10-20'!$F$2:$F$1100,IES!$J$1,'DATA 07-10-20'!$G$2:$G$1100,IES!K$2)</f>
        <v>2</v>
      </c>
      <c r="L370" s="23">
        <f>SUMIFS('DATA 07-10-20'!$H$2:$H$1100,'DATA 07-10-20'!$D$2:$D$1100,IES!$D370,'DATA 07-10-20'!$F$2:$F$1100,IES!$L$1,'DATA 07-10-20'!$G$2:$G$1100,IES!L$2)</f>
        <v>1</v>
      </c>
      <c r="M370" s="23">
        <f>SUMIFS(ESPORTIUS!$L$2:$L$25,ESPORTIUS!$D$2:$D$25,IES!D370,ESPORTIUS!$J$2:$J$25,IES!$M$2)</f>
        <v>0</v>
      </c>
      <c r="N370" s="23">
        <f>SUMIFS(ESPORTIUS!$L$2:$L$25,ESPORTIUS!$D$2:$D$25,IES!D370,ESPORTIUS!$J$2:$J$25,IES!$N$2)</f>
        <v>0</v>
      </c>
      <c r="O370" s="20">
        <f t="shared" si="10"/>
        <v>36</v>
      </c>
      <c r="P370" s="27" t="str">
        <f t="shared" si="11"/>
        <v>A</v>
      </c>
    </row>
    <row r="371" spans="1:16" x14ac:dyDescent="0.3">
      <c r="A371" s="14">
        <v>2020</v>
      </c>
      <c r="B371" s="14" t="s">
        <v>814</v>
      </c>
      <c r="C371" t="s">
        <v>613</v>
      </c>
      <c r="D371" s="14">
        <v>46004772</v>
      </c>
      <c r="E371" t="s">
        <v>615</v>
      </c>
      <c r="F371" s="23">
        <f>SUMIFS('DATA 07-10-20'!$H$2:$H$1100,'DATA 07-10-20'!$D$2:$D$1100,IES!$D371,'DATA 07-10-20'!$F$2:$F$1100,IES!$F$1,'DATA 07-10-20'!$G$2:$G$1100,IES!F$2)</f>
        <v>21</v>
      </c>
      <c r="G371" s="23">
        <f>SUMIFS('DATA 07-10-20'!$H$2:$H$1100,'DATA 07-10-20'!$D$2:$D$1100,IES!$D371,'DATA 07-10-20'!$F$2:$F$1100,IES!$G$1,'DATA 07-10-20'!$G$2:$G$1100,IES!G$2)</f>
        <v>11</v>
      </c>
      <c r="H371" s="23">
        <f>SUMIFS('DATA 07-10-20'!$H$2:$H$1100,'DATA 07-10-20'!$D$2:$D$1100,IES!$D371,'DATA 07-10-20'!$F$2:$F$1100,IES!$G$1,'DATA 07-10-20'!$G$2:$G$1100,IES!H$2)</f>
        <v>2</v>
      </c>
      <c r="I371" s="23">
        <f>SUMIFS('DATA 07-10-20'!$H$2:$H$1100,'DATA 07-10-20'!$D$2:$D$1100,IES!$D371,'DATA 07-10-20'!$F$2:$F$1100,IES!$G$1,'DATA 07-10-20'!$G$2:$G$1100,IES!I$2)</f>
        <v>0</v>
      </c>
      <c r="J371" s="23">
        <f>SUMIFS('DATA 07-10-20'!$H$2:$H$1100,'DATA 07-10-20'!$D$2:$D$1100,IES!$D371,'DATA 07-10-20'!$F$2:$F$1100,IES!$J$1,'DATA 07-10-20'!$G$2:$G$1100,IES!J$2)</f>
        <v>2</v>
      </c>
      <c r="K371" s="23">
        <f>SUMIFS('DATA 07-10-20'!$H$2:$H$1100,'DATA 07-10-20'!$D$2:$D$1100,IES!$D371,'DATA 07-10-20'!$F$2:$F$1100,IES!$J$1,'DATA 07-10-20'!$G$2:$G$1100,IES!K$2)</f>
        <v>0</v>
      </c>
      <c r="L371" s="23">
        <f>SUMIFS('DATA 07-10-20'!$H$2:$H$1100,'DATA 07-10-20'!$D$2:$D$1100,IES!$D371,'DATA 07-10-20'!$F$2:$F$1100,IES!$L$1,'DATA 07-10-20'!$G$2:$G$1100,IES!L$2)</f>
        <v>0</v>
      </c>
      <c r="M371" s="23">
        <f>SUMIFS(ESPORTIUS!$L$2:$L$25,ESPORTIUS!$D$2:$D$25,IES!D371,ESPORTIUS!$J$2:$J$25,IES!$M$2)</f>
        <v>0</v>
      </c>
      <c r="N371" s="23">
        <f>SUMIFS(ESPORTIUS!$L$2:$L$25,ESPORTIUS!$D$2:$D$25,IES!D371,ESPORTIUS!$J$2:$J$25,IES!$N$2)</f>
        <v>0</v>
      </c>
      <c r="O371" s="20">
        <f t="shared" si="10"/>
        <v>36</v>
      </c>
      <c r="P371" s="27" t="str">
        <f t="shared" si="11"/>
        <v>A</v>
      </c>
    </row>
    <row r="372" spans="1:16" x14ac:dyDescent="0.3">
      <c r="A372" s="14">
        <v>2020</v>
      </c>
      <c r="B372" s="14" t="s">
        <v>814</v>
      </c>
      <c r="C372" t="s">
        <v>613</v>
      </c>
      <c r="D372" s="14">
        <v>46018692</v>
      </c>
      <c r="E372" t="s">
        <v>616</v>
      </c>
      <c r="F372" s="23">
        <f>SUMIFS('DATA 07-10-20'!$H$2:$H$1100,'DATA 07-10-20'!$D$2:$D$1100,IES!$D372,'DATA 07-10-20'!$F$2:$F$1100,IES!$F$1,'DATA 07-10-20'!$G$2:$G$1100,IES!F$2)</f>
        <v>22</v>
      </c>
      <c r="G372" s="23">
        <f>SUMIFS('DATA 07-10-20'!$H$2:$H$1100,'DATA 07-10-20'!$D$2:$D$1100,IES!$D372,'DATA 07-10-20'!$F$2:$F$1100,IES!$G$1,'DATA 07-10-20'!$G$2:$G$1100,IES!G$2)</f>
        <v>6</v>
      </c>
      <c r="H372" s="23">
        <f>SUMIFS('DATA 07-10-20'!$H$2:$H$1100,'DATA 07-10-20'!$D$2:$D$1100,IES!$D372,'DATA 07-10-20'!$F$2:$F$1100,IES!$G$1,'DATA 07-10-20'!$G$2:$G$1100,IES!H$2)</f>
        <v>0</v>
      </c>
      <c r="I372" s="23">
        <f>SUMIFS('DATA 07-10-20'!$H$2:$H$1100,'DATA 07-10-20'!$D$2:$D$1100,IES!$D372,'DATA 07-10-20'!$F$2:$F$1100,IES!$G$1,'DATA 07-10-20'!$G$2:$G$1100,IES!I$2)</f>
        <v>0</v>
      </c>
      <c r="J372" s="23">
        <f>SUMIFS('DATA 07-10-20'!$H$2:$H$1100,'DATA 07-10-20'!$D$2:$D$1100,IES!$D372,'DATA 07-10-20'!$F$2:$F$1100,IES!$J$1,'DATA 07-10-20'!$G$2:$G$1100,IES!J$2)</f>
        <v>24</v>
      </c>
      <c r="K372" s="23">
        <f>SUMIFS('DATA 07-10-20'!$H$2:$H$1100,'DATA 07-10-20'!$D$2:$D$1100,IES!$D372,'DATA 07-10-20'!$F$2:$F$1100,IES!$J$1,'DATA 07-10-20'!$G$2:$G$1100,IES!K$2)</f>
        <v>0</v>
      </c>
      <c r="L372" s="23">
        <f>SUMIFS('DATA 07-10-20'!$H$2:$H$1100,'DATA 07-10-20'!$D$2:$D$1100,IES!$D372,'DATA 07-10-20'!$F$2:$F$1100,IES!$L$1,'DATA 07-10-20'!$G$2:$G$1100,IES!L$2)</f>
        <v>0</v>
      </c>
      <c r="M372" s="23">
        <f>SUMIFS(ESPORTIUS!$L$2:$L$25,ESPORTIUS!$D$2:$D$25,IES!D372,ESPORTIUS!$J$2:$J$25,IES!$M$2)</f>
        <v>0</v>
      </c>
      <c r="N372" s="23">
        <f>SUMIFS(ESPORTIUS!$L$2:$L$25,ESPORTIUS!$D$2:$D$25,IES!D372,ESPORTIUS!$J$2:$J$25,IES!$N$2)</f>
        <v>0</v>
      </c>
      <c r="O372" s="20">
        <f t="shared" si="10"/>
        <v>52</v>
      </c>
      <c r="P372" s="27" t="str">
        <f t="shared" si="11"/>
        <v>A</v>
      </c>
    </row>
    <row r="373" spans="1:16" x14ac:dyDescent="0.3">
      <c r="A373" s="14">
        <v>2020</v>
      </c>
      <c r="B373" s="14" t="s">
        <v>814</v>
      </c>
      <c r="C373" t="s">
        <v>618</v>
      </c>
      <c r="D373" s="14">
        <v>46021708</v>
      </c>
      <c r="E373" t="s">
        <v>619</v>
      </c>
      <c r="F373" s="23">
        <f>SUMIFS('DATA 07-10-20'!$H$2:$H$1100,'DATA 07-10-20'!$D$2:$D$1100,IES!$D373,'DATA 07-10-20'!$F$2:$F$1100,IES!$F$1,'DATA 07-10-20'!$G$2:$G$1100,IES!F$2)</f>
        <v>12</v>
      </c>
      <c r="G373" s="23">
        <f>SUMIFS('DATA 07-10-20'!$H$2:$H$1100,'DATA 07-10-20'!$D$2:$D$1100,IES!$D373,'DATA 07-10-20'!$F$2:$F$1100,IES!$G$1,'DATA 07-10-20'!$G$2:$G$1100,IES!G$2)</f>
        <v>3</v>
      </c>
      <c r="H373" s="23">
        <f>SUMIFS('DATA 07-10-20'!$H$2:$H$1100,'DATA 07-10-20'!$D$2:$D$1100,IES!$D373,'DATA 07-10-20'!$F$2:$F$1100,IES!$G$1,'DATA 07-10-20'!$G$2:$G$1100,IES!H$2)</f>
        <v>0</v>
      </c>
      <c r="I373" s="23">
        <f>SUMIFS('DATA 07-10-20'!$H$2:$H$1100,'DATA 07-10-20'!$D$2:$D$1100,IES!$D373,'DATA 07-10-20'!$F$2:$F$1100,IES!$G$1,'DATA 07-10-20'!$G$2:$G$1100,IES!I$2)</f>
        <v>0</v>
      </c>
      <c r="J373" s="23">
        <f>SUMIFS('DATA 07-10-20'!$H$2:$H$1100,'DATA 07-10-20'!$D$2:$D$1100,IES!$D373,'DATA 07-10-20'!$F$2:$F$1100,IES!$J$1,'DATA 07-10-20'!$G$2:$G$1100,IES!J$2)</f>
        <v>0</v>
      </c>
      <c r="K373" s="23">
        <f>SUMIFS('DATA 07-10-20'!$H$2:$H$1100,'DATA 07-10-20'!$D$2:$D$1100,IES!$D373,'DATA 07-10-20'!$F$2:$F$1100,IES!$J$1,'DATA 07-10-20'!$G$2:$G$1100,IES!K$2)</f>
        <v>0</v>
      </c>
      <c r="L373" s="23">
        <f>SUMIFS('DATA 07-10-20'!$H$2:$H$1100,'DATA 07-10-20'!$D$2:$D$1100,IES!$D373,'DATA 07-10-20'!$F$2:$F$1100,IES!$L$1,'DATA 07-10-20'!$G$2:$G$1100,IES!L$2)</f>
        <v>0</v>
      </c>
      <c r="M373" s="23">
        <f>SUMIFS(ESPORTIUS!$L$2:$L$25,ESPORTIUS!$D$2:$D$25,IES!D373,ESPORTIUS!$J$2:$J$25,IES!$M$2)</f>
        <v>0</v>
      </c>
      <c r="N373" s="23">
        <f>SUMIFS(ESPORTIUS!$L$2:$L$25,ESPORTIUS!$D$2:$D$25,IES!D373,ESPORTIUS!$J$2:$J$25,IES!$N$2)</f>
        <v>0</v>
      </c>
      <c r="O373" s="20">
        <f t="shared" si="10"/>
        <v>15</v>
      </c>
      <c r="P373" s="27" t="str">
        <f t="shared" si="11"/>
        <v>B</v>
      </c>
    </row>
    <row r="374" spans="1:16" x14ac:dyDescent="0.3">
      <c r="A374" s="14">
        <v>2020</v>
      </c>
      <c r="B374" s="14" t="s">
        <v>814</v>
      </c>
      <c r="C374" t="s">
        <v>620</v>
      </c>
      <c r="D374" s="14">
        <v>46016440</v>
      </c>
      <c r="E374" t="s">
        <v>621</v>
      </c>
      <c r="F374" s="23">
        <f>SUMIFS('DATA 07-10-20'!$H$2:$H$1100,'DATA 07-10-20'!$D$2:$D$1100,IES!$D374,'DATA 07-10-20'!$F$2:$F$1100,IES!$F$1,'DATA 07-10-20'!$G$2:$G$1100,IES!F$2)</f>
        <v>20</v>
      </c>
      <c r="G374" s="23">
        <f>SUMIFS('DATA 07-10-20'!$H$2:$H$1100,'DATA 07-10-20'!$D$2:$D$1100,IES!$D374,'DATA 07-10-20'!$F$2:$F$1100,IES!$G$1,'DATA 07-10-20'!$G$2:$G$1100,IES!G$2)</f>
        <v>4</v>
      </c>
      <c r="H374" s="23">
        <f>SUMIFS('DATA 07-10-20'!$H$2:$H$1100,'DATA 07-10-20'!$D$2:$D$1100,IES!$D374,'DATA 07-10-20'!$F$2:$F$1100,IES!$G$1,'DATA 07-10-20'!$G$2:$G$1100,IES!H$2)</f>
        <v>0</v>
      </c>
      <c r="I374" s="23">
        <f>SUMIFS('DATA 07-10-20'!$H$2:$H$1100,'DATA 07-10-20'!$D$2:$D$1100,IES!$D374,'DATA 07-10-20'!$F$2:$F$1100,IES!$G$1,'DATA 07-10-20'!$G$2:$G$1100,IES!I$2)</f>
        <v>0</v>
      </c>
      <c r="J374" s="23">
        <f>SUMIFS('DATA 07-10-20'!$H$2:$H$1100,'DATA 07-10-20'!$D$2:$D$1100,IES!$D374,'DATA 07-10-20'!$F$2:$F$1100,IES!$J$1,'DATA 07-10-20'!$G$2:$G$1100,IES!J$2)</f>
        <v>16</v>
      </c>
      <c r="K374" s="23">
        <f>SUMIFS('DATA 07-10-20'!$H$2:$H$1100,'DATA 07-10-20'!$D$2:$D$1100,IES!$D374,'DATA 07-10-20'!$F$2:$F$1100,IES!$J$1,'DATA 07-10-20'!$G$2:$G$1100,IES!K$2)</f>
        <v>0</v>
      </c>
      <c r="L374" s="23">
        <f>SUMIFS('DATA 07-10-20'!$H$2:$H$1100,'DATA 07-10-20'!$D$2:$D$1100,IES!$D374,'DATA 07-10-20'!$F$2:$F$1100,IES!$L$1,'DATA 07-10-20'!$G$2:$G$1100,IES!L$2)</f>
        <v>0</v>
      </c>
      <c r="M374" s="23">
        <f>SUMIFS(ESPORTIUS!$L$2:$L$25,ESPORTIUS!$D$2:$D$25,IES!D374,ESPORTIUS!$J$2:$J$25,IES!$M$2)</f>
        <v>0</v>
      </c>
      <c r="N374" s="23">
        <f>SUMIFS(ESPORTIUS!$L$2:$L$25,ESPORTIUS!$D$2:$D$25,IES!D374,ESPORTIUS!$J$2:$J$25,IES!$N$2)</f>
        <v>0</v>
      </c>
      <c r="O374" s="20">
        <f t="shared" si="10"/>
        <v>40</v>
      </c>
      <c r="P374" s="27" t="str">
        <f t="shared" si="11"/>
        <v>A</v>
      </c>
    </row>
    <row r="375" spans="1:16" x14ac:dyDescent="0.3">
      <c r="A375" s="14">
        <v>2020</v>
      </c>
      <c r="B375" s="14" t="s">
        <v>814</v>
      </c>
      <c r="C375" t="s">
        <v>620</v>
      </c>
      <c r="D375" s="14">
        <v>46017900</v>
      </c>
      <c r="E375" t="s">
        <v>622</v>
      </c>
      <c r="F375" s="23">
        <f>SUMIFS('DATA 07-10-20'!$H$2:$H$1100,'DATA 07-10-20'!$D$2:$D$1100,IES!$D375,'DATA 07-10-20'!$F$2:$F$1100,IES!$F$1,'DATA 07-10-20'!$G$2:$G$1100,IES!F$2)</f>
        <v>18</v>
      </c>
      <c r="G375" s="23">
        <f>SUMIFS('DATA 07-10-20'!$H$2:$H$1100,'DATA 07-10-20'!$D$2:$D$1100,IES!$D375,'DATA 07-10-20'!$F$2:$F$1100,IES!$G$1,'DATA 07-10-20'!$G$2:$G$1100,IES!G$2)</f>
        <v>4</v>
      </c>
      <c r="H375" s="23">
        <f>SUMIFS('DATA 07-10-20'!$H$2:$H$1100,'DATA 07-10-20'!$D$2:$D$1100,IES!$D375,'DATA 07-10-20'!$F$2:$F$1100,IES!$G$1,'DATA 07-10-20'!$G$2:$G$1100,IES!H$2)</f>
        <v>0</v>
      </c>
      <c r="I375" s="23">
        <f>SUMIFS('DATA 07-10-20'!$H$2:$H$1100,'DATA 07-10-20'!$D$2:$D$1100,IES!$D375,'DATA 07-10-20'!$F$2:$F$1100,IES!$G$1,'DATA 07-10-20'!$G$2:$G$1100,IES!I$2)</f>
        <v>0</v>
      </c>
      <c r="J375" s="23">
        <f>SUMIFS('DATA 07-10-20'!$H$2:$H$1100,'DATA 07-10-20'!$D$2:$D$1100,IES!$D375,'DATA 07-10-20'!$F$2:$F$1100,IES!$J$1,'DATA 07-10-20'!$G$2:$G$1100,IES!J$2)</f>
        <v>4</v>
      </c>
      <c r="K375" s="23">
        <f>SUMIFS('DATA 07-10-20'!$H$2:$H$1100,'DATA 07-10-20'!$D$2:$D$1100,IES!$D375,'DATA 07-10-20'!$F$2:$F$1100,IES!$J$1,'DATA 07-10-20'!$G$2:$G$1100,IES!K$2)</f>
        <v>0</v>
      </c>
      <c r="L375" s="23">
        <f>SUMIFS('DATA 07-10-20'!$H$2:$H$1100,'DATA 07-10-20'!$D$2:$D$1100,IES!$D375,'DATA 07-10-20'!$F$2:$F$1100,IES!$L$1,'DATA 07-10-20'!$G$2:$G$1100,IES!L$2)</f>
        <v>0</v>
      </c>
      <c r="M375" s="23">
        <f>SUMIFS(ESPORTIUS!$L$2:$L$25,ESPORTIUS!$D$2:$D$25,IES!D375,ESPORTIUS!$J$2:$J$25,IES!$M$2)</f>
        <v>0</v>
      </c>
      <c r="N375" s="23">
        <f>SUMIFS(ESPORTIUS!$L$2:$L$25,ESPORTIUS!$D$2:$D$25,IES!D375,ESPORTIUS!$J$2:$J$25,IES!$N$2)</f>
        <v>0</v>
      </c>
      <c r="O375" s="20">
        <f t="shared" si="10"/>
        <v>26</v>
      </c>
      <c r="P375" s="27" t="str">
        <f t="shared" si="11"/>
        <v>A</v>
      </c>
    </row>
  </sheetData>
  <autoFilter ref="A1:P375" xr:uid="{00000000-0009-0000-0000-000004000000}">
    <filterColumn colId="6" showButton="0"/>
    <filterColumn colId="7" showButton="0"/>
    <filterColumn colId="9" showButton="0"/>
  </autoFilter>
  <mergeCells count="5">
    <mergeCell ref="S1:T1"/>
    <mergeCell ref="O1:O2"/>
    <mergeCell ref="P1:P2"/>
    <mergeCell ref="G1:I1"/>
    <mergeCell ref="J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theme="9" tint="0.59999389629810485"/>
    <pageSetUpPr fitToPage="1"/>
  </sheetPr>
  <dimension ref="A1:O493"/>
  <sheetViews>
    <sheetView showZeros="0" topLeftCell="D1" zoomScaleNormal="100" workbookViewId="0">
      <selection activeCell="I238" sqref="I238"/>
    </sheetView>
  </sheetViews>
  <sheetFormatPr baseColWidth="10" defaultRowHeight="15" x14ac:dyDescent="0.25"/>
  <cols>
    <col min="3" max="3" width="20.85546875" customWidth="1"/>
    <col min="5" max="5" width="60.7109375" bestFit="1" customWidth="1"/>
    <col min="6" max="11" width="11.42578125" style="18"/>
    <col min="12" max="12" width="15.7109375" bestFit="1" customWidth="1"/>
  </cols>
  <sheetData>
    <row r="1" spans="1:15" ht="18.75" x14ac:dyDescent="0.3">
      <c r="F1" s="78" t="s">
        <v>913</v>
      </c>
      <c r="G1" s="79"/>
      <c r="H1" s="80"/>
      <c r="I1" s="78" t="s">
        <v>946</v>
      </c>
      <c r="J1" s="79"/>
      <c r="K1" s="80"/>
      <c r="L1" s="81" t="s">
        <v>904</v>
      </c>
    </row>
    <row r="2" spans="1:15" ht="18.75" x14ac:dyDescent="0.3">
      <c r="A2" s="21" t="s">
        <v>905</v>
      </c>
      <c r="B2" s="21" t="s">
        <v>906</v>
      </c>
      <c r="C2" s="21" t="s">
        <v>907</v>
      </c>
      <c r="D2" s="51" t="s">
        <v>908</v>
      </c>
      <c r="E2" s="32" t="s">
        <v>909</v>
      </c>
      <c r="F2" s="34" t="s">
        <v>3</v>
      </c>
      <c r="G2" s="33" t="s">
        <v>4</v>
      </c>
      <c r="H2" s="35" t="s">
        <v>5</v>
      </c>
      <c r="I2" s="34" t="s">
        <v>3</v>
      </c>
      <c r="J2" s="33" t="s">
        <v>4</v>
      </c>
      <c r="K2" s="35" t="s">
        <v>5</v>
      </c>
      <c r="L2" s="82"/>
    </row>
    <row r="3" spans="1:15" ht="18.75" hidden="1" x14ac:dyDescent="0.3">
      <c r="A3" s="61">
        <v>2020</v>
      </c>
      <c r="B3" s="61" t="s">
        <v>632</v>
      </c>
      <c r="C3" s="61" t="s">
        <v>6</v>
      </c>
      <c r="D3" s="62" t="s">
        <v>633</v>
      </c>
      <c r="E3" t="s">
        <v>7</v>
      </c>
      <c r="F3" s="36" t="str">
        <f>IFERROR(VLOOKUP(D3,'CAT 2019-20'!$C$2:$G$492,3,0),"")</f>
        <v>C</v>
      </c>
      <c r="G3" s="28">
        <f>IFERROR(VLOOKUP(D3,'CAT 2019-20'!$C$2:$G$492,4,0),"")</f>
        <v>7</v>
      </c>
      <c r="H3" s="37" t="str">
        <f>IFERROR(VLOOKUP(D3,'CAT 2019-20'!$C$2:$G$492,5,0),"")</f>
        <v/>
      </c>
      <c r="I3" s="36" t="str">
        <f>IFERROR(VLOOKUP(D3,IES!$D$3:$P$375,13,0),VLOOKUP(D3,'EOI-FPA-CONSERV. 09-11-2020'!$D$2:$J$123,7,0))</f>
        <v>C</v>
      </c>
      <c r="J3" s="28">
        <f>IFERROR(VLOOKUP(D3,IES!$D$3:$P$375,12,0),"")</f>
        <v>8</v>
      </c>
      <c r="K3" s="37" t="str">
        <f>IFERROR(VLOOKUP(D3,'EOI-FPA-CONSERV. 09-11-2020'!$D$2:$I$123,5,0),"")</f>
        <v/>
      </c>
      <c r="L3" s="39" t="str">
        <f t="shared" ref="L3:L66" si="0">IF(F3="","NOU",IF(I3=F3,"",IF(OR(J3&lt;G3,K3&lt;H3),"BAIXA",IF(OR(J3&gt;G3,K3&gt;H3),"PUJA",""))))</f>
        <v/>
      </c>
      <c r="N3" s="32" t="s">
        <v>910</v>
      </c>
      <c r="O3" s="27">
        <f>COUNTIF($J3:L$493,"BAIXA")</f>
        <v>28</v>
      </c>
    </row>
    <row r="4" spans="1:15" ht="18.75" hidden="1" x14ac:dyDescent="0.3">
      <c r="A4" s="61">
        <v>2020</v>
      </c>
      <c r="B4" s="61" t="s">
        <v>632</v>
      </c>
      <c r="C4" s="61" t="s">
        <v>231</v>
      </c>
      <c r="D4" s="62" t="s">
        <v>636</v>
      </c>
      <c r="E4" s="61" t="s">
        <v>9</v>
      </c>
      <c r="F4" s="36" t="str">
        <f>IFERROR(VLOOKUP(D4,'CAT 2019-20'!$C$2:$G$492,3,0),"")</f>
        <v>B</v>
      </c>
      <c r="G4" s="28">
        <f>IFERROR(VLOOKUP(D4,'CAT 2019-20'!$C$2:$G$492,4,0),"")</f>
        <v>22</v>
      </c>
      <c r="H4" s="37" t="str">
        <f>IFERROR(VLOOKUP(D4,'CAT 2019-20'!$C$2:$G$492,5,0),"")</f>
        <v/>
      </c>
      <c r="I4" s="36" t="str">
        <f>IFERROR(VLOOKUP(D4,IES!$D$3:$P$375,13,0),VLOOKUP(D4,'EOI-FPA-CONSERV. 09-11-2020'!$D$2:$J$123,7,0))</f>
        <v>B</v>
      </c>
      <c r="J4" s="28">
        <f>IFERROR(VLOOKUP(D4,IES!$D$3:$P$375,12,0),"")</f>
        <v>21</v>
      </c>
      <c r="K4" s="37" t="str">
        <f>IFERROR(VLOOKUP(D4,'EOI-FPA-CONSERV. 09-11-2020'!$D$2:$I$123,5,0),"")</f>
        <v/>
      </c>
      <c r="L4" s="39" t="str">
        <f t="shared" si="0"/>
        <v/>
      </c>
      <c r="N4" s="32" t="s">
        <v>911</v>
      </c>
      <c r="O4" s="27">
        <f>COUNTIF($J4:L$493,"PUJA")</f>
        <v>9</v>
      </c>
    </row>
    <row r="5" spans="1:15" ht="18.75" hidden="1" x14ac:dyDescent="0.3">
      <c r="A5" s="61">
        <v>2020</v>
      </c>
      <c r="B5" s="61" t="s">
        <v>632</v>
      </c>
      <c r="C5" s="61" t="s">
        <v>231</v>
      </c>
      <c r="D5" s="62" t="s">
        <v>639</v>
      </c>
      <c r="E5" s="61" t="s">
        <v>11</v>
      </c>
      <c r="F5" s="36" t="str">
        <f>IFERROR(VLOOKUP(D5,'CAT 2019-20'!$C$2:$G$492,3,0),"")</f>
        <v>A</v>
      </c>
      <c r="G5" s="28">
        <f>IFERROR(VLOOKUP(D5,'CAT 2019-20'!$C$2:$G$492,4,0),"")</f>
        <v>32</v>
      </c>
      <c r="H5" s="37" t="str">
        <f>IFERROR(VLOOKUP(D5,'CAT 2019-20'!$C$2:$G$492,5,0),"")</f>
        <v/>
      </c>
      <c r="I5" s="36" t="str">
        <f>IFERROR(VLOOKUP(D5,IES!$D$3:$P$375,13,0),VLOOKUP(D5,'EOI-FPA-CONSERV. 09-11-2020'!$D$2:$J$123,7,0))</f>
        <v>A</v>
      </c>
      <c r="J5" s="28">
        <f>IFERROR(VLOOKUP(D5,IES!$D$3:$P$375,12,0),"")</f>
        <v>35</v>
      </c>
      <c r="K5" s="37" t="str">
        <f>IFERROR(VLOOKUP(D5,'EOI-FPA-CONSERV. 09-11-2020'!$D$2:$I$123,5,0),"")</f>
        <v/>
      </c>
      <c r="L5" s="39" t="str">
        <f t="shared" si="0"/>
        <v/>
      </c>
      <c r="N5" s="32" t="s">
        <v>912</v>
      </c>
      <c r="O5" s="27">
        <f>COUNTIF($J5:L$493,"NOU")</f>
        <v>0</v>
      </c>
    </row>
    <row r="6" spans="1:15" hidden="1" x14ac:dyDescent="0.25">
      <c r="A6" s="61">
        <v>2020</v>
      </c>
      <c r="B6" s="61" t="s">
        <v>632</v>
      </c>
      <c r="C6" s="61" t="s">
        <v>231</v>
      </c>
      <c r="D6" s="62" t="s">
        <v>642</v>
      </c>
      <c r="E6" s="61" t="s">
        <v>13</v>
      </c>
      <c r="F6" s="36" t="str">
        <f>IFERROR(VLOOKUP(D6,'CAT 2019-20'!$C$2:$G$492,3,0),"")</f>
        <v>A</v>
      </c>
      <c r="G6" s="28">
        <f>IFERROR(VLOOKUP(D6,'CAT 2019-20'!$C$2:$G$492,4,0),"")</f>
        <v>35</v>
      </c>
      <c r="H6" s="37" t="str">
        <f>IFERROR(VLOOKUP(D6,'CAT 2019-20'!$C$2:$G$492,5,0),"")</f>
        <v/>
      </c>
      <c r="I6" s="36" t="str">
        <f>IFERROR(VLOOKUP(D6,IES!$D$3:$P$375,13,0),VLOOKUP(D6,'EOI-FPA-CONSERV. 09-11-2020'!$D$2:$J$123,7,0))</f>
        <v>A</v>
      </c>
      <c r="J6" s="28">
        <f>IFERROR(VLOOKUP(D6,IES!$D$3:$P$375,12,0),"")</f>
        <v>35</v>
      </c>
      <c r="K6" s="37" t="str">
        <f>IFERROR(VLOOKUP(D6,'EOI-FPA-CONSERV. 09-11-2020'!$D$2:$I$123,5,0),"")</f>
        <v/>
      </c>
      <c r="L6" s="39" t="str">
        <f t="shared" si="0"/>
        <v/>
      </c>
    </row>
    <row r="7" spans="1:15" hidden="1" x14ac:dyDescent="0.25">
      <c r="A7" s="61">
        <v>2020</v>
      </c>
      <c r="B7" s="61" t="s">
        <v>632</v>
      </c>
      <c r="C7" s="61" t="s">
        <v>231</v>
      </c>
      <c r="D7" s="62" t="s">
        <v>643</v>
      </c>
      <c r="E7" s="61" t="s">
        <v>14</v>
      </c>
      <c r="F7" s="36" t="str">
        <f>IFERROR(VLOOKUP(D7,'CAT 2019-20'!$C$2:$G$492,3,0),"")</f>
        <v>A</v>
      </c>
      <c r="G7" s="28">
        <f>IFERROR(VLOOKUP(D7,'CAT 2019-20'!$C$2:$G$492,4,0),"")</f>
        <v>57</v>
      </c>
      <c r="H7" s="37" t="str">
        <f>IFERROR(VLOOKUP(D7,'CAT 2019-20'!$C$2:$G$492,5,0),"")</f>
        <v/>
      </c>
      <c r="I7" s="36" t="str">
        <f>IFERROR(VLOOKUP(D7,IES!$D$3:$P$375,13,0),VLOOKUP(D7,'EOI-FPA-CONSERV. 09-11-2020'!$D$2:$J$123,7,0))</f>
        <v>A</v>
      </c>
      <c r="J7" s="28">
        <f>IFERROR(VLOOKUP(D7,IES!$D$3:$P$375,12,0),"")</f>
        <v>60</v>
      </c>
      <c r="K7" s="37" t="str">
        <f>IFERROR(VLOOKUP(D7,'EOI-FPA-CONSERV. 09-11-2020'!$D$2:$I$123,5,0),"")</f>
        <v/>
      </c>
      <c r="L7" s="39" t="str">
        <f t="shared" si="0"/>
        <v/>
      </c>
    </row>
    <row r="8" spans="1:15" hidden="1" x14ac:dyDescent="0.25">
      <c r="A8" s="61">
        <v>2020</v>
      </c>
      <c r="B8" s="61" t="s">
        <v>632</v>
      </c>
      <c r="C8" s="61" t="s">
        <v>231</v>
      </c>
      <c r="D8" s="62" t="s">
        <v>645</v>
      </c>
      <c r="E8" s="61" t="s">
        <v>15</v>
      </c>
      <c r="F8" s="36" t="str">
        <f>IFERROR(VLOOKUP(D8,'CAT 2019-20'!$C$2:$G$492,3,0),"")</f>
        <v>A</v>
      </c>
      <c r="G8" s="28">
        <f>IFERROR(VLOOKUP(D8,'CAT 2019-20'!$C$2:$G$492,4,0),"")</f>
        <v>52</v>
      </c>
      <c r="H8" s="37" t="str">
        <f>IFERROR(VLOOKUP(D8,'CAT 2019-20'!$C$2:$G$492,5,0),"")</f>
        <v/>
      </c>
      <c r="I8" s="36" t="str">
        <f>IFERROR(VLOOKUP(D8,IES!$D$3:$P$375,13,0),VLOOKUP(D8,'EOI-FPA-CONSERV. 09-11-2020'!$D$2:$J$123,7,0))</f>
        <v>A</v>
      </c>
      <c r="J8" s="28">
        <f>IFERROR(VLOOKUP(D8,IES!$D$3:$P$375,12,0),"")</f>
        <v>56</v>
      </c>
      <c r="K8" s="37" t="str">
        <f>IFERROR(VLOOKUP(D8,'EOI-FPA-CONSERV. 09-11-2020'!$D$2:$I$123,5,0),"")</f>
        <v/>
      </c>
      <c r="L8" s="39" t="str">
        <f t="shared" si="0"/>
        <v/>
      </c>
    </row>
    <row r="9" spans="1:15" hidden="1" x14ac:dyDescent="0.25">
      <c r="A9" s="61">
        <v>2020</v>
      </c>
      <c r="B9" s="61" t="s">
        <v>632</v>
      </c>
      <c r="C9" s="61" t="s">
        <v>231</v>
      </c>
      <c r="D9" s="62" t="s">
        <v>646</v>
      </c>
      <c r="E9" s="61" t="s">
        <v>16</v>
      </c>
      <c r="F9" s="36" t="str">
        <f>IFERROR(VLOOKUP(D9,'CAT 2019-20'!$C$2:$G$492,3,0),"")</f>
        <v>A</v>
      </c>
      <c r="G9" s="28">
        <f>IFERROR(VLOOKUP(D9,'CAT 2019-20'!$C$2:$G$492,4,0),"")</f>
        <v>36</v>
      </c>
      <c r="H9" s="37" t="str">
        <f>IFERROR(VLOOKUP(D9,'CAT 2019-20'!$C$2:$G$492,5,0),"")</f>
        <v/>
      </c>
      <c r="I9" s="36" t="str">
        <f>IFERROR(VLOOKUP(D9,IES!$D$3:$P$375,13,0),VLOOKUP(D9,'EOI-FPA-CONSERV. 09-11-2020'!$D$2:$J$123,7,0))</f>
        <v>A</v>
      </c>
      <c r="J9" s="28">
        <f>IFERROR(VLOOKUP(D9,IES!$D$3:$P$375,12,0),"")</f>
        <v>40</v>
      </c>
      <c r="K9" s="37" t="str">
        <f>IFERROR(VLOOKUP(D9,'EOI-FPA-CONSERV. 09-11-2020'!$D$2:$I$123,5,0),"")</f>
        <v/>
      </c>
      <c r="L9" s="39" t="str">
        <f t="shared" si="0"/>
        <v/>
      </c>
    </row>
    <row r="10" spans="1:15" hidden="1" x14ac:dyDescent="0.25">
      <c r="A10" s="61">
        <v>2020</v>
      </c>
      <c r="B10" s="61" t="s">
        <v>632</v>
      </c>
      <c r="C10" s="61" t="s">
        <v>231</v>
      </c>
      <c r="D10" s="62" t="s">
        <v>647</v>
      </c>
      <c r="E10" s="61" t="s">
        <v>17</v>
      </c>
      <c r="F10" s="36" t="str">
        <f>IFERROR(VLOOKUP(D10,'CAT 2019-20'!$C$2:$G$492,3,0),"")</f>
        <v>A</v>
      </c>
      <c r="G10" s="28">
        <f>IFERROR(VLOOKUP(D10,'CAT 2019-20'!$C$2:$G$492,4,0),"")</f>
        <v>51</v>
      </c>
      <c r="H10" s="37" t="str">
        <f>IFERROR(VLOOKUP(D10,'CAT 2019-20'!$C$2:$G$492,5,0),"")</f>
        <v/>
      </c>
      <c r="I10" s="36" t="str">
        <f>IFERROR(VLOOKUP(D10,IES!$D$3:$P$375,13,0),VLOOKUP(D10,'EOI-FPA-CONSERV. 09-11-2020'!$D$2:$J$123,7,0))</f>
        <v>A</v>
      </c>
      <c r="J10" s="28">
        <f>IFERROR(VLOOKUP(D10,IES!$D$3:$P$375,12,0),"")</f>
        <v>54</v>
      </c>
      <c r="K10" s="37" t="str">
        <f>IFERROR(VLOOKUP(D10,'EOI-FPA-CONSERV. 09-11-2020'!$D$2:$I$123,5,0),"")</f>
        <v/>
      </c>
      <c r="L10" s="39" t="str">
        <f t="shared" si="0"/>
        <v/>
      </c>
    </row>
    <row r="11" spans="1:15" hidden="1" x14ac:dyDescent="0.25">
      <c r="A11" s="61">
        <v>2020</v>
      </c>
      <c r="B11" s="61" t="s">
        <v>632</v>
      </c>
      <c r="C11" s="61" t="s">
        <v>231</v>
      </c>
      <c r="D11" s="63" t="s">
        <v>855</v>
      </c>
      <c r="E11" s="61" t="s">
        <v>18</v>
      </c>
      <c r="F11" s="36" t="str">
        <f>IFERROR(VLOOKUP(D11,'CAT 2019-20'!$C$2:$G$492,3,0),"")</f>
        <v>B</v>
      </c>
      <c r="G11" s="28" t="str">
        <f>IFERROR(VLOOKUP(D11,'CAT 2019-20'!$C$2:$G$492,4,0),"")</f>
        <v/>
      </c>
      <c r="H11" s="37">
        <f>IFERROR(VLOOKUP(D11,'CAT 2019-20'!$C$2:$G$492,5,0),"")</f>
        <v>935</v>
      </c>
      <c r="I11" s="36" t="str">
        <f>IFERROR(VLOOKUP(D11,IES!$D$3:$P$375,13,0),VLOOKUP(D11,'EOI-FPA-CONSERV. 09-11-2020'!$D$2:$J$123,7,0))</f>
        <v>B</v>
      </c>
      <c r="J11" s="28" t="str">
        <f>IFERROR(VLOOKUP(D11,IES!$D$3:$P$375,12,0),"")</f>
        <v/>
      </c>
      <c r="K11" s="37">
        <f>IFERROR(VLOOKUP(D11,'EOI-FPA-CONSERV. 09-11-2020'!$D$2:$I$123,5,0),"")</f>
        <v>750</v>
      </c>
      <c r="L11" s="39" t="str">
        <f t="shared" si="0"/>
        <v/>
      </c>
    </row>
    <row r="12" spans="1:15" hidden="1" x14ac:dyDescent="0.25">
      <c r="A12" s="61">
        <v>2020</v>
      </c>
      <c r="B12" s="61" t="s">
        <v>632</v>
      </c>
      <c r="C12" s="61" t="s">
        <v>231</v>
      </c>
      <c r="D12" s="63" t="s">
        <v>857</v>
      </c>
      <c r="E12" s="61" t="s">
        <v>35</v>
      </c>
      <c r="F12" s="36" t="str">
        <f>IFERROR(VLOOKUP(D12,'CAT 2019-20'!$C$2:$G$492,3,0),"")</f>
        <v>A</v>
      </c>
      <c r="G12" s="28" t="str">
        <f>IFERROR(VLOOKUP(D12,'CAT 2019-20'!$C$2:$G$492,4,0),"")</f>
        <v/>
      </c>
      <c r="H12" s="37">
        <f>IFERROR(VLOOKUP(D12,'CAT 2019-20'!$C$2:$G$492,5,0),"")</f>
        <v>6144</v>
      </c>
      <c r="I12" s="36" t="str">
        <f>IFERROR(VLOOKUP(D12,IES!$D$3:$P$375,13,0),VLOOKUP(D12,'EOI-FPA-CONSERV. 09-11-2020'!$D$2:$J$123,7,0))</f>
        <v>A</v>
      </c>
      <c r="J12" s="28" t="str">
        <f>IFERROR(VLOOKUP(D12,IES!$D$3:$P$375,12,0),"")</f>
        <v/>
      </c>
      <c r="K12" s="37">
        <f>IFERROR(VLOOKUP(D12,'EOI-FPA-CONSERV. 09-11-2020'!$D$2:$I$123,5,0),"")</f>
        <v>5664</v>
      </c>
      <c r="L12" s="39" t="str">
        <f t="shared" si="0"/>
        <v/>
      </c>
    </row>
    <row r="13" spans="1:15" hidden="1" x14ac:dyDescent="0.25">
      <c r="A13" s="61">
        <v>2020</v>
      </c>
      <c r="B13" s="61" t="s">
        <v>632</v>
      </c>
      <c r="C13" s="61" t="s">
        <v>231</v>
      </c>
      <c r="D13" s="62" t="s">
        <v>649</v>
      </c>
      <c r="E13" s="61" t="s">
        <v>19</v>
      </c>
      <c r="F13" s="36" t="str">
        <f>IFERROR(VLOOKUP(D13,'CAT 2019-20'!$C$2:$G$492,3,0),"")</f>
        <v>B</v>
      </c>
      <c r="G13" s="28">
        <f>IFERROR(VLOOKUP(D13,'CAT 2019-20'!$C$2:$G$492,4,0),"")</f>
        <v>22</v>
      </c>
      <c r="H13" s="37" t="str">
        <f>IFERROR(VLOOKUP(D13,'CAT 2019-20'!$C$2:$G$492,5,0),"")</f>
        <v/>
      </c>
      <c r="I13" s="36" t="str">
        <f>IFERROR(VLOOKUP(D13,IES!$D$3:$P$375,13,0),VLOOKUP(D13,'EOI-FPA-CONSERV. 09-11-2020'!$D$2:$J$123,7,0))</f>
        <v>B</v>
      </c>
      <c r="J13" s="28">
        <f>IFERROR(VLOOKUP(D13,IES!$D$3:$P$375,12,0),"")</f>
        <v>22</v>
      </c>
      <c r="K13" s="37" t="str">
        <f>IFERROR(VLOOKUP(D13,'EOI-FPA-CONSERV. 09-11-2020'!$D$2:$I$123,5,0),"")</f>
        <v/>
      </c>
      <c r="L13" s="39" t="str">
        <f t="shared" si="0"/>
        <v/>
      </c>
    </row>
    <row r="14" spans="1:15" hidden="1" x14ac:dyDescent="0.25">
      <c r="A14" s="61">
        <v>2020</v>
      </c>
      <c r="B14" s="61" t="s">
        <v>632</v>
      </c>
      <c r="C14" s="61" t="s">
        <v>231</v>
      </c>
      <c r="D14" s="63" t="s">
        <v>859</v>
      </c>
      <c r="E14" s="61" t="s">
        <v>36</v>
      </c>
      <c r="F14" s="36" t="str">
        <f>IFERROR(VLOOKUP(D14,'CAT 2019-20'!$C$2:$G$492,3,0),"")</f>
        <v>C</v>
      </c>
      <c r="G14" s="28" t="str">
        <f>IFERROR(VLOOKUP(D14,'CAT 2019-20'!$C$2:$G$492,4,0),"")</f>
        <v/>
      </c>
      <c r="H14" s="37">
        <f>IFERROR(VLOOKUP(D14,'CAT 2019-20'!$C$2:$G$492,5,0),"")</f>
        <v>249</v>
      </c>
      <c r="I14" s="36" t="str">
        <f>IFERROR(VLOOKUP(D14,IES!$D$3:$P$375,13,0),VLOOKUP(D14,'EOI-FPA-CONSERV. 09-11-2020'!$D$2:$J$123,7,0))</f>
        <v>C</v>
      </c>
      <c r="J14" s="28" t="str">
        <f>IFERROR(VLOOKUP(D14,IES!$D$3:$P$375,12,0),"")</f>
        <v/>
      </c>
      <c r="K14" s="37">
        <f>IFERROR(VLOOKUP(D14,'EOI-FPA-CONSERV. 09-11-2020'!$D$2:$I$123,5,0),"")</f>
        <v>239</v>
      </c>
      <c r="L14" s="39" t="str">
        <f t="shared" si="0"/>
        <v/>
      </c>
    </row>
    <row r="15" spans="1:15" hidden="1" x14ac:dyDescent="0.25">
      <c r="A15" s="61">
        <v>2020</v>
      </c>
      <c r="B15" s="61" t="s">
        <v>632</v>
      </c>
      <c r="C15" s="61" t="s">
        <v>231</v>
      </c>
      <c r="D15" s="62" t="s">
        <v>650</v>
      </c>
      <c r="E15" s="61" t="s">
        <v>20</v>
      </c>
      <c r="F15" s="36" t="str">
        <f>IFERROR(VLOOKUP(D15,'CAT 2019-20'!$C$2:$G$492,3,0),"")</f>
        <v>B</v>
      </c>
      <c r="G15" s="28">
        <f>IFERROR(VLOOKUP(D15,'CAT 2019-20'!$C$2:$G$492,4,0),"")</f>
        <v>20</v>
      </c>
      <c r="H15" s="37" t="str">
        <f>IFERROR(VLOOKUP(D15,'CAT 2019-20'!$C$2:$G$492,5,0),"")</f>
        <v/>
      </c>
      <c r="I15" s="36" t="str">
        <f>IFERROR(VLOOKUP(D15,IES!$D$3:$P$375,13,0),VLOOKUP(D15,'EOI-FPA-CONSERV. 09-11-2020'!$D$2:$J$123,7,0))</f>
        <v>B</v>
      </c>
      <c r="J15" s="28">
        <f>IFERROR(VLOOKUP(D15,IES!$D$3:$P$375,12,0),"")</f>
        <v>20</v>
      </c>
      <c r="K15" s="37" t="str">
        <f>IFERROR(VLOOKUP(D15,'EOI-FPA-CONSERV. 09-11-2020'!$D$2:$I$123,5,0),"")</f>
        <v/>
      </c>
      <c r="L15" s="39" t="str">
        <f t="shared" si="0"/>
        <v/>
      </c>
    </row>
    <row r="16" spans="1:15" hidden="1" x14ac:dyDescent="0.25">
      <c r="A16" s="61">
        <v>2020</v>
      </c>
      <c r="B16" s="61" t="s">
        <v>632</v>
      </c>
      <c r="C16" s="61" t="s">
        <v>231</v>
      </c>
      <c r="D16" s="62" t="s">
        <v>651</v>
      </c>
      <c r="E16" s="61" t="s">
        <v>21</v>
      </c>
      <c r="F16" s="36" t="str">
        <f>IFERROR(VLOOKUP(D16,'CAT 2019-20'!$C$2:$G$492,3,0),"")</f>
        <v>B</v>
      </c>
      <c r="G16" s="28">
        <f>IFERROR(VLOOKUP(D16,'CAT 2019-20'!$C$2:$G$492,4,0),"")</f>
        <v>22</v>
      </c>
      <c r="H16" s="37" t="str">
        <f>IFERROR(VLOOKUP(D16,'CAT 2019-20'!$C$2:$G$492,5,0),"")</f>
        <v/>
      </c>
      <c r="I16" s="36" t="str">
        <f>IFERROR(VLOOKUP(D16,IES!$D$3:$P$375,13,0),VLOOKUP(D16,'EOI-FPA-CONSERV. 09-11-2020'!$D$2:$J$123,7,0))</f>
        <v>B</v>
      </c>
      <c r="J16" s="28">
        <f>IFERROR(VLOOKUP(D16,IES!$D$3:$P$375,12,0),"")</f>
        <v>23</v>
      </c>
      <c r="K16" s="37" t="str">
        <f>IFERROR(VLOOKUP(D16,'EOI-FPA-CONSERV. 09-11-2020'!$D$2:$I$123,5,0),"")</f>
        <v/>
      </c>
      <c r="L16" s="39" t="str">
        <f t="shared" si="0"/>
        <v/>
      </c>
    </row>
    <row r="17" spans="1:12" hidden="1" x14ac:dyDescent="0.25">
      <c r="A17" s="61">
        <v>2020</v>
      </c>
      <c r="B17" s="61" t="s">
        <v>632</v>
      </c>
      <c r="C17" s="61" t="s">
        <v>231</v>
      </c>
      <c r="D17" s="62" t="s">
        <v>652</v>
      </c>
      <c r="E17" s="61" t="s">
        <v>22</v>
      </c>
      <c r="F17" s="36" t="str">
        <f>IFERROR(VLOOKUP(D17,'CAT 2019-20'!$C$2:$G$492,3,0),"")</f>
        <v>A</v>
      </c>
      <c r="G17" s="28">
        <f>IFERROR(VLOOKUP(D17,'CAT 2019-20'!$C$2:$G$492,4,0),"")</f>
        <v>51</v>
      </c>
      <c r="H17" s="37" t="str">
        <f>IFERROR(VLOOKUP(D17,'CAT 2019-20'!$C$2:$G$492,5,0),"")</f>
        <v/>
      </c>
      <c r="I17" s="36" t="str">
        <f>IFERROR(VLOOKUP(D17,IES!$D$3:$P$375,13,0),VLOOKUP(D17,'EOI-FPA-CONSERV. 09-11-2020'!$D$2:$J$123,7,0))</f>
        <v>A</v>
      </c>
      <c r="J17" s="28">
        <f>IFERROR(VLOOKUP(D17,IES!$D$3:$P$375,12,0),"")</f>
        <v>54</v>
      </c>
      <c r="K17" s="37" t="str">
        <f>IFERROR(VLOOKUP(D17,'EOI-FPA-CONSERV. 09-11-2020'!$D$2:$I$123,5,0),"")</f>
        <v/>
      </c>
      <c r="L17" s="39" t="str">
        <f t="shared" si="0"/>
        <v/>
      </c>
    </row>
    <row r="18" spans="1:12" hidden="1" x14ac:dyDescent="0.25">
      <c r="A18" s="61">
        <v>2020</v>
      </c>
      <c r="B18" s="61" t="s">
        <v>632</v>
      </c>
      <c r="C18" s="61" t="s">
        <v>231</v>
      </c>
      <c r="D18" s="63" t="s">
        <v>861</v>
      </c>
      <c r="E18" s="61" t="s">
        <v>23</v>
      </c>
      <c r="F18" s="36" t="str">
        <f>IFERROR(VLOOKUP(D18,'CAT 2019-20'!$C$2:$G$492,3,0),"")</f>
        <v>C</v>
      </c>
      <c r="G18" s="28" t="str">
        <f>IFERROR(VLOOKUP(D18,'CAT 2019-20'!$C$2:$G$492,4,0),"")</f>
        <v/>
      </c>
      <c r="H18" s="37">
        <f>IFERROR(VLOOKUP(D18,'CAT 2019-20'!$C$2:$G$492,5,0),"")</f>
        <v>475</v>
      </c>
      <c r="I18" s="36" t="str">
        <f>IFERROR(VLOOKUP(D18,IES!$D$3:$P$375,13,0),VLOOKUP(D18,'EOI-FPA-CONSERV. 09-11-2020'!$D$2:$J$123,7,0))</f>
        <v>C</v>
      </c>
      <c r="J18" s="28" t="str">
        <f>IFERROR(VLOOKUP(D18,IES!$D$3:$P$375,12,0),"")</f>
        <v/>
      </c>
      <c r="K18" s="37">
        <f>IFERROR(VLOOKUP(D18,'EOI-FPA-CONSERV. 09-11-2020'!$D$2:$I$123,5,0),"")</f>
        <v>398</v>
      </c>
      <c r="L18" s="39" t="str">
        <f t="shared" si="0"/>
        <v/>
      </c>
    </row>
    <row r="19" spans="1:12" hidden="1" x14ac:dyDescent="0.25">
      <c r="A19" s="61">
        <v>2020</v>
      </c>
      <c r="B19" s="61" t="s">
        <v>632</v>
      </c>
      <c r="C19" s="61" t="s">
        <v>231</v>
      </c>
      <c r="D19" s="63" t="s">
        <v>862</v>
      </c>
      <c r="E19" s="61" t="s">
        <v>24</v>
      </c>
      <c r="F19" s="36" t="str">
        <f>IFERROR(VLOOKUP(D19,'CAT 2019-20'!$C$2:$G$492,3,0),"")</f>
        <v>C</v>
      </c>
      <c r="G19" s="28" t="str">
        <f>IFERROR(VLOOKUP(D19,'CAT 2019-20'!$C$2:$G$492,4,0),"")</f>
        <v/>
      </c>
      <c r="H19" s="37">
        <f>IFERROR(VLOOKUP(D19,'CAT 2019-20'!$C$2:$G$492,5,0),"")</f>
        <v>301</v>
      </c>
      <c r="I19" s="36" t="str">
        <f>IFERROR(VLOOKUP(D19,IES!$D$3:$P$375,13,0),VLOOKUP(D19,'EOI-FPA-CONSERV. 09-11-2020'!$D$2:$J$123,7,0))</f>
        <v>C</v>
      </c>
      <c r="J19" s="28" t="str">
        <f>IFERROR(VLOOKUP(D19,IES!$D$3:$P$375,12,0),"")</f>
        <v/>
      </c>
      <c r="K19" s="37">
        <f>IFERROR(VLOOKUP(D19,'EOI-FPA-CONSERV. 09-11-2020'!$D$2:$I$123,5,0),"")</f>
        <v>264</v>
      </c>
      <c r="L19" s="39" t="str">
        <f t="shared" si="0"/>
        <v/>
      </c>
    </row>
    <row r="20" spans="1:12" hidden="1" x14ac:dyDescent="0.25">
      <c r="A20" s="61">
        <v>2020</v>
      </c>
      <c r="B20" s="61" t="s">
        <v>632</v>
      </c>
      <c r="C20" s="61" t="s">
        <v>231</v>
      </c>
      <c r="D20" s="63" t="s">
        <v>653</v>
      </c>
      <c r="E20" s="61" t="s">
        <v>25</v>
      </c>
      <c r="F20" s="36" t="str">
        <f>IFERROR(VLOOKUP(D20,'CAT 2019-20'!$C$2:$G$492,3,0),"")</f>
        <v>A</v>
      </c>
      <c r="G20" s="28" t="str">
        <f>IFERROR(VLOOKUP(D20,'CAT 2019-20'!$C$2:$G$492,4,0),"")</f>
        <v/>
      </c>
      <c r="H20" s="37">
        <f>IFERROR(VLOOKUP(D20,'CAT 2019-20'!$C$2:$G$492,5,0),"")</f>
        <v>2049</v>
      </c>
      <c r="I20" s="36" t="str">
        <f>IFERROR(VLOOKUP(D20,IES!$D$3:$P$375,13,0),VLOOKUP(D20,'EOI-FPA-CONSERV. 09-11-2020'!$D$2:$J$123,7,0))</f>
        <v>A</v>
      </c>
      <c r="J20" s="28" t="str">
        <f>IFERROR(VLOOKUP(D20,IES!$D$3:$P$375,12,0),"")</f>
        <v/>
      </c>
      <c r="K20" s="37">
        <f>IFERROR(VLOOKUP(D20,'EOI-FPA-CONSERV. 09-11-2020'!$D$2:$I$123,5,0),"")</f>
        <v>1687</v>
      </c>
      <c r="L20" s="39" t="str">
        <f t="shared" si="0"/>
        <v/>
      </c>
    </row>
    <row r="21" spans="1:12" hidden="1" x14ac:dyDescent="0.25">
      <c r="A21" s="61">
        <v>2020</v>
      </c>
      <c r="B21" s="61" t="s">
        <v>632</v>
      </c>
      <c r="C21" s="61" t="s">
        <v>231</v>
      </c>
      <c r="D21" s="63" t="s">
        <v>863</v>
      </c>
      <c r="E21" s="61" t="s">
        <v>26</v>
      </c>
      <c r="F21" s="36" t="str">
        <f>IFERROR(VLOOKUP(D21,'CAT 2019-20'!$C$2:$G$492,3,0),"")</f>
        <v>B</v>
      </c>
      <c r="G21" s="28" t="str">
        <f>IFERROR(VLOOKUP(D21,'CAT 2019-20'!$C$2:$G$492,4,0),"")</f>
        <v/>
      </c>
      <c r="H21" s="37">
        <f>IFERROR(VLOOKUP(D21,'CAT 2019-20'!$C$2:$G$492,5,0),"")</f>
        <v>851</v>
      </c>
      <c r="I21" s="36" t="str">
        <f>IFERROR(VLOOKUP(D21,IES!$D$3:$P$375,13,0),VLOOKUP(D21,'EOI-FPA-CONSERV. 09-11-2020'!$D$2:$J$123,7,0))</f>
        <v>B</v>
      </c>
      <c r="J21" s="28" t="str">
        <f>IFERROR(VLOOKUP(D21,IES!$D$3:$P$375,12,0),"")</f>
        <v/>
      </c>
      <c r="K21" s="37">
        <f>IFERROR(VLOOKUP(D21,'EOI-FPA-CONSERV. 09-11-2020'!$D$2:$I$123,5,0),"")</f>
        <v>727</v>
      </c>
      <c r="L21" s="39" t="str">
        <f t="shared" si="0"/>
        <v/>
      </c>
    </row>
    <row r="22" spans="1:12" hidden="1" x14ac:dyDescent="0.25">
      <c r="A22" s="61">
        <v>2020</v>
      </c>
      <c r="B22" s="61" t="s">
        <v>632</v>
      </c>
      <c r="C22" s="61" t="s">
        <v>231</v>
      </c>
      <c r="D22" s="62" t="s">
        <v>654</v>
      </c>
      <c r="E22" s="61" t="s">
        <v>27</v>
      </c>
      <c r="F22" s="36" t="str">
        <f>IFERROR(VLOOKUP(D22,'CAT 2019-20'!$C$2:$G$492,3,0),"")</f>
        <v>A</v>
      </c>
      <c r="G22" s="28">
        <f>IFERROR(VLOOKUP(D22,'CAT 2019-20'!$C$2:$G$492,4,0),"")</f>
        <v>37</v>
      </c>
      <c r="H22" s="37" t="str">
        <f>IFERROR(VLOOKUP(D22,'CAT 2019-20'!$C$2:$G$492,5,0),"")</f>
        <v/>
      </c>
      <c r="I22" s="36" t="str">
        <f>IFERROR(VLOOKUP(D22,IES!$D$3:$P$375,13,0),VLOOKUP(D22,'EOI-FPA-CONSERV. 09-11-2020'!$D$2:$J$123,7,0))</f>
        <v>A</v>
      </c>
      <c r="J22" s="28">
        <f>IFERROR(VLOOKUP(D22,IES!$D$3:$P$375,12,0),"")</f>
        <v>36</v>
      </c>
      <c r="K22" s="37" t="str">
        <f>IFERROR(VLOOKUP(D22,'EOI-FPA-CONSERV. 09-11-2020'!$D$2:$I$123,5,0),"")</f>
        <v/>
      </c>
      <c r="L22" s="39" t="str">
        <f t="shared" si="0"/>
        <v/>
      </c>
    </row>
    <row r="23" spans="1:12" hidden="1" x14ac:dyDescent="0.25">
      <c r="A23" s="61">
        <v>2020</v>
      </c>
      <c r="B23" s="61" t="s">
        <v>632</v>
      </c>
      <c r="C23" s="61" t="s">
        <v>231</v>
      </c>
      <c r="D23" s="62" t="s">
        <v>655</v>
      </c>
      <c r="E23" s="61" t="s">
        <v>28</v>
      </c>
      <c r="F23" s="36" t="str">
        <f>IFERROR(VLOOKUP(D23,'CAT 2019-20'!$C$2:$G$492,3,0),"")</f>
        <v>A</v>
      </c>
      <c r="G23" s="28">
        <f>IFERROR(VLOOKUP(D23,'CAT 2019-20'!$C$2:$G$492,4,0),"")</f>
        <v>34</v>
      </c>
      <c r="H23" s="37" t="str">
        <f>IFERROR(VLOOKUP(D23,'CAT 2019-20'!$C$2:$G$492,5,0),"")</f>
        <v/>
      </c>
      <c r="I23" s="36" t="str">
        <f>IFERROR(VLOOKUP(D23,IES!$D$3:$P$375,13,0),VLOOKUP(D23,'EOI-FPA-CONSERV. 09-11-2020'!$D$2:$J$123,7,0))</f>
        <v>A</v>
      </c>
      <c r="J23" s="28">
        <f>IFERROR(VLOOKUP(D23,IES!$D$3:$P$375,12,0),"")</f>
        <v>33</v>
      </c>
      <c r="K23" s="37" t="str">
        <f>IFERROR(VLOOKUP(D23,'EOI-FPA-CONSERV. 09-11-2020'!$D$2:$I$123,5,0),"")</f>
        <v/>
      </c>
      <c r="L23" s="39" t="str">
        <f t="shared" si="0"/>
        <v/>
      </c>
    </row>
    <row r="24" spans="1:12" hidden="1" x14ac:dyDescent="0.25">
      <c r="A24" s="61">
        <v>2020</v>
      </c>
      <c r="B24" s="61" t="s">
        <v>632</v>
      </c>
      <c r="C24" s="61" t="s">
        <v>231</v>
      </c>
      <c r="D24" s="62" t="s">
        <v>656</v>
      </c>
      <c r="E24" s="61" t="s">
        <v>29</v>
      </c>
      <c r="F24" s="36" t="str">
        <f>IFERROR(VLOOKUP(D24,'CAT 2019-20'!$C$2:$G$492,3,0),"")</f>
        <v>A</v>
      </c>
      <c r="G24" s="28">
        <f>IFERROR(VLOOKUP(D24,'CAT 2019-20'!$C$2:$G$492,4,0),"")</f>
        <v>41</v>
      </c>
      <c r="H24" s="37" t="str">
        <f>IFERROR(VLOOKUP(D24,'CAT 2019-20'!$C$2:$G$492,5,0),"")</f>
        <v/>
      </c>
      <c r="I24" s="36" t="str">
        <f>IFERROR(VLOOKUP(D24,IES!$D$3:$P$375,13,0),VLOOKUP(D24,'EOI-FPA-CONSERV. 09-11-2020'!$D$2:$J$123,7,0))</f>
        <v>A</v>
      </c>
      <c r="J24" s="28">
        <f>IFERROR(VLOOKUP(D24,IES!$D$3:$P$375,12,0),"")</f>
        <v>41</v>
      </c>
      <c r="K24" s="37" t="str">
        <f>IFERROR(VLOOKUP(D24,'EOI-FPA-CONSERV. 09-11-2020'!$D$2:$I$123,5,0),"")</f>
        <v/>
      </c>
      <c r="L24" s="39" t="str">
        <f t="shared" si="0"/>
        <v/>
      </c>
    </row>
    <row r="25" spans="1:12" hidden="1" x14ac:dyDescent="0.25">
      <c r="A25" s="61">
        <v>2020</v>
      </c>
      <c r="B25" s="61" t="s">
        <v>632</v>
      </c>
      <c r="C25" s="61" t="s">
        <v>231</v>
      </c>
      <c r="D25" s="62" t="s">
        <v>657</v>
      </c>
      <c r="E25" s="61" t="s">
        <v>30</v>
      </c>
      <c r="F25" s="36" t="str">
        <f>IFERROR(VLOOKUP(D25,'CAT 2019-20'!$C$2:$G$492,3,0),"")</f>
        <v>B</v>
      </c>
      <c r="G25" s="28">
        <f>IFERROR(VLOOKUP(D25,'CAT 2019-20'!$C$2:$G$492,4,0),"")</f>
        <v>24</v>
      </c>
      <c r="H25" s="37" t="str">
        <f>IFERROR(VLOOKUP(D25,'CAT 2019-20'!$C$2:$G$492,5,0),"")</f>
        <v/>
      </c>
      <c r="I25" s="36" t="str">
        <f>IFERROR(VLOOKUP(D25,IES!$D$3:$P$375,13,0),VLOOKUP(D25,'EOI-FPA-CONSERV. 09-11-2020'!$D$2:$J$123,7,0))</f>
        <v>A</v>
      </c>
      <c r="J25" s="28">
        <f>IFERROR(VLOOKUP(D25,IES!$D$3:$P$375,12,0),"")</f>
        <v>26</v>
      </c>
      <c r="K25" s="37" t="str">
        <f>IFERROR(VLOOKUP(D25,'EOI-FPA-CONSERV. 09-11-2020'!$D$2:$I$123,5,0),"")</f>
        <v/>
      </c>
      <c r="L25" s="39" t="str">
        <f t="shared" si="0"/>
        <v>PUJA</v>
      </c>
    </row>
    <row r="26" spans="1:12" hidden="1" x14ac:dyDescent="0.25">
      <c r="A26" s="61">
        <v>2020</v>
      </c>
      <c r="B26" s="61" t="s">
        <v>632</v>
      </c>
      <c r="C26" s="61" t="s">
        <v>231</v>
      </c>
      <c r="D26" s="63" t="s">
        <v>864</v>
      </c>
      <c r="E26" s="61" t="s">
        <v>38</v>
      </c>
      <c r="F26" s="36" t="str">
        <f>IFERROR(VLOOKUP(D26,'CAT 2019-20'!$C$2:$G$492,3,0),"")</f>
        <v>B</v>
      </c>
      <c r="G26" s="28" t="str">
        <f>IFERROR(VLOOKUP(D26,'CAT 2019-20'!$C$2:$G$492,4,0),"")</f>
        <v/>
      </c>
      <c r="H26" s="37">
        <f>IFERROR(VLOOKUP(D26,'CAT 2019-20'!$C$2:$G$492,5,0),"")</f>
        <v>654</v>
      </c>
      <c r="I26" s="36" t="str">
        <f>IFERROR(VLOOKUP(D26,IES!$D$3:$P$375,13,0),VLOOKUP(D26,'EOI-FPA-CONSERV. 09-11-2020'!$D$2:$J$123,7,0))</f>
        <v>B</v>
      </c>
      <c r="J26" s="28" t="str">
        <f>IFERROR(VLOOKUP(D26,IES!$D$3:$P$375,12,0),"")</f>
        <v/>
      </c>
      <c r="K26" s="37">
        <f>IFERROR(VLOOKUP(D26,'EOI-FPA-CONSERV. 09-11-2020'!$D$2:$I$123,5,0),"")</f>
        <v>614</v>
      </c>
      <c r="L26" s="39" t="str">
        <f t="shared" si="0"/>
        <v/>
      </c>
    </row>
    <row r="27" spans="1:12" hidden="1" x14ac:dyDescent="0.25">
      <c r="A27" s="61">
        <v>2020</v>
      </c>
      <c r="B27" s="61" t="s">
        <v>632</v>
      </c>
      <c r="C27" s="61" t="s">
        <v>231</v>
      </c>
      <c r="D27" s="62" t="s">
        <v>658</v>
      </c>
      <c r="E27" s="61" t="s">
        <v>31</v>
      </c>
      <c r="F27" s="36" t="str">
        <f>IFERROR(VLOOKUP(D27,'CAT 2019-20'!$C$2:$G$492,3,0),"")</f>
        <v>A</v>
      </c>
      <c r="G27" s="28">
        <f>IFERROR(VLOOKUP(D27,'CAT 2019-20'!$C$2:$G$492,4,0),"")</f>
        <v>38</v>
      </c>
      <c r="H27" s="37" t="str">
        <f>IFERROR(VLOOKUP(D27,'CAT 2019-20'!$C$2:$G$492,5,0),"")</f>
        <v/>
      </c>
      <c r="I27" s="36" t="str">
        <f>IFERROR(VLOOKUP(D27,IES!$D$3:$P$375,13,0),VLOOKUP(D27,'EOI-FPA-CONSERV. 09-11-2020'!$D$2:$J$123,7,0))</f>
        <v>A</v>
      </c>
      <c r="J27" s="28">
        <f>IFERROR(VLOOKUP(D27,IES!$D$3:$P$375,12,0),"")</f>
        <v>42</v>
      </c>
      <c r="K27" s="37" t="str">
        <f>IFERROR(VLOOKUP(D27,'EOI-FPA-CONSERV. 09-11-2020'!$D$2:$I$123,5,0),"")</f>
        <v/>
      </c>
      <c r="L27" s="39" t="str">
        <f t="shared" si="0"/>
        <v/>
      </c>
    </row>
    <row r="28" spans="1:12" hidden="1" x14ac:dyDescent="0.25">
      <c r="A28" s="61">
        <v>2020</v>
      </c>
      <c r="B28" s="61" t="s">
        <v>632</v>
      </c>
      <c r="C28" s="61" t="s">
        <v>231</v>
      </c>
      <c r="D28" s="62" t="s">
        <v>659</v>
      </c>
      <c r="E28" s="61" t="s">
        <v>32</v>
      </c>
      <c r="F28" s="36" t="str">
        <f>IFERROR(VLOOKUP(D28,'CAT 2019-20'!$C$2:$G$492,3,0),"")</f>
        <v>B</v>
      </c>
      <c r="G28" s="28">
        <f>IFERROR(VLOOKUP(D28,'CAT 2019-20'!$C$2:$G$492,4,0),"")</f>
        <v>20</v>
      </c>
      <c r="H28" s="37" t="str">
        <f>IFERROR(VLOOKUP(D28,'CAT 2019-20'!$C$2:$G$492,5,0),"")</f>
        <v/>
      </c>
      <c r="I28" s="36" t="str">
        <f>IFERROR(VLOOKUP(D28,IES!$D$3:$P$375,13,0),VLOOKUP(D28,'EOI-FPA-CONSERV. 09-11-2020'!$D$2:$J$123,7,0))</f>
        <v>B</v>
      </c>
      <c r="J28" s="28">
        <f>IFERROR(VLOOKUP(D28,IES!$D$3:$P$375,12,0),"")</f>
        <v>22</v>
      </c>
      <c r="K28" s="37" t="str">
        <f>IFERROR(VLOOKUP(D28,'EOI-FPA-CONSERV. 09-11-2020'!$D$2:$I$123,5,0),"")</f>
        <v/>
      </c>
      <c r="L28" s="39" t="str">
        <f t="shared" si="0"/>
        <v/>
      </c>
    </row>
    <row r="29" spans="1:12" hidden="1" x14ac:dyDescent="0.25">
      <c r="A29" s="61">
        <v>2020</v>
      </c>
      <c r="B29" s="61" t="s">
        <v>632</v>
      </c>
      <c r="C29" s="61" t="s">
        <v>231</v>
      </c>
      <c r="D29" s="63" t="s">
        <v>866</v>
      </c>
      <c r="E29" s="61" t="s">
        <v>33</v>
      </c>
      <c r="F29" s="36" t="str">
        <f>IFERROR(VLOOKUP(D29,'CAT 2019-20'!$C$2:$G$492,3,0),"")</f>
        <v>C</v>
      </c>
      <c r="G29" s="28" t="str">
        <f>IFERROR(VLOOKUP(D29,'CAT 2019-20'!$C$2:$G$492,4,0),"")</f>
        <v/>
      </c>
      <c r="H29" s="37">
        <f>IFERROR(VLOOKUP(D29,'CAT 2019-20'!$C$2:$G$492,5,0),"")</f>
        <v>306</v>
      </c>
      <c r="I29" s="36" t="str">
        <f>IFERROR(VLOOKUP(D29,IES!$D$3:$P$375,13,0),VLOOKUP(D29,'EOI-FPA-CONSERV. 09-11-2020'!$D$2:$J$123,7,0))</f>
        <v>C</v>
      </c>
      <c r="J29" s="28" t="str">
        <f>IFERROR(VLOOKUP(D29,IES!$D$3:$P$375,12,0),"")</f>
        <v/>
      </c>
      <c r="K29" s="37">
        <f>IFERROR(VLOOKUP(D29,'EOI-FPA-CONSERV. 09-11-2020'!$D$2:$I$123,5,0),"")</f>
        <v>147</v>
      </c>
      <c r="L29" s="39" t="str">
        <f t="shared" si="0"/>
        <v/>
      </c>
    </row>
    <row r="30" spans="1:12" hidden="1" x14ac:dyDescent="0.25">
      <c r="A30" s="61">
        <v>2020</v>
      </c>
      <c r="B30" s="61" t="s">
        <v>632</v>
      </c>
      <c r="C30" s="61" t="s">
        <v>231</v>
      </c>
      <c r="D30" s="62" t="s">
        <v>660</v>
      </c>
      <c r="E30" s="61" t="s">
        <v>34</v>
      </c>
      <c r="F30" s="36" t="str">
        <f>IFERROR(VLOOKUP(D30,'CAT 2019-20'!$C$2:$G$492,3,0),"")</f>
        <v>A</v>
      </c>
      <c r="G30" s="28">
        <f>IFERROR(VLOOKUP(D30,'CAT 2019-20'!$C$2:$G$492,4,0),"")</f>
        <v>35</v>
      </c>
      <c r="H30" s="37" t="str">
        <f>IFERROR(VLOOKUP(D30,'CAT 2019-20'!$C$2:$G$492,5,0),"")</f>
        <v/>
      </c>
      <c r="I30" s="36" t="str">
        <f>IFERROR(VLOOKUP(D30,IES!$D$3:$P$375,13,0),VLOOKUP(D30,'EOI-FPA-CONSERV. 09-11-2020'!$D$2:$J$123,7,0))</f>
        <v>A</v>
      </c>
      <c r="J30" s="28">
        <f>IFERROR(VLOOKUP(D30,IES!$D$3:$P$375,12,0),"")</f>
        <v>42</v>
      </c>
      <c r="K30" s="37" t="str">
        <f>IFERROR(VLOOKUP(D30,'EOI-FPA-CONSERV. 09-11-2020'!$D$2:$I$123,5,0),"")</f>
        <v/>
      </c>
      <c r="L30" s="39" t="str">
        <f t="shared" si="0"/>
        <v/>
      </c>
    </row>
    <row r="31" spans="1:12" hidden="1" x14ac:dyDescent="0.25">
      <c r="A31" s="61">
        <v>2020</v>
      </c>
      <c r="B31" s="61" t="s">
        <v>632</v>
      </c>
      <c r="C31" s="61" t="s">
        <v>231</v>
      </c>
      <c r="D31" s="62" t="s">
        <v>661</v>
      </c>
      <c r="E31" s="61" t="s">
        <v>58</v>
      </c>
      <c r="F31" s="36" t="str">
        <f>IFERROR(VLOOKUP(D31,'CAT 2019-20'!$C$2:$G$492,3,0),"")</f>
        <v>C</v>
      </c>
      <c r="G31" s="28">
        <f>IFERROR(VLOOKUP(D31,'CAT 2019-20'!$C$2:$G$492,4,0),"")</f>
        <v>7</v>
      </c>
      <c r="H31" s="37" t="str">
        <f>IFERROR(VLOOKUP(D31,'CAT 2019-20'!$C$2:$G$492,5,0),"")</f>
        <v/>
      </c>
      <c r="I31" s="36" t="str">
        <f>IFERROR(VLOOKUP(D31,IES!$D$3:$P$375,13,0),VLOOKUP(D31,'EOI-FPA-CONSERV. 09-11-2020'!$D$2:$J$123,7,0))</f>
        <v>C</v>
      </c>
      <c r="J31" s="28">
        <f>IFERROR(VLOOKUP(D31,IES!$D$3:$P$375,12,0),"")</f>
        <v>7</v>
      </c>
      <c r="K31" s="37" t="str">
        <f>IFERROR(VLOOKUP(D31,'EOI-FPA-CONSERV. 09-11-2020'!$D$2:$I$123,5,0),"")</f>
        <v/>
      </c>
      <c r="L31" s="39" t="str">
        <f t="shared" si="0"/>
        <v/>
      </c>
    </row>
    <row r="32" spans="1:12" hidden="1" x14ac:dyDescent="0.25">
      <c r="A32" s="61">
        <v>2020</v>
      </c>
      <c r="B32" s="61" t="s">
        <v>632</v>
      </c>
      <c r="C32" s="61" t="s">
        <v>39</v>
      </c>
      <c r="D32" s="62" t="s">
        <v>662</v>
      </c>
      <c r="E32" s="61" t="s">
        <v>40</v>
      </c>
      <c r="F32" s="36" t="str">
        <f>IFERROR(VLOOKUP(D32,'CAT 2019-20'!$C$2:$G$492,3,0),"")</f>
        <v>A</v>
      </c>
      <c r="G32" s="28">
        <f>IFERROR(VLOOKUP(D32,'CAT 2019-20'!$C$2:$G$492,4,0),"")</f>
        <v>33</v>
      </c>
      <c r="H32" s="37" t="str">
        <f>IFERROR(VLOOKUP(D32,'CAT 2019-20'!$C$2:$G$492,5,0),"")</f>
        <v/>
      </c>
      <c r="I32" s="36" t="str">
        <f>IFERROR(VLOOKUP(D32,IES!$D$3:$P$375,13,0),VLOOKUP(D32,'EOI-FPA-CONSERV. 09-11-2020'!$D$2:$J$123,7,0))</f>
        <v>A</v>
      </c>
      <c r="J32" s="28">
        <f>IFERROR(VLOOKUP(D32,IES!$D$3:$P$375,12,0),"")</f>
        <v>34</v>
      </c>
      <c r="K32" s="37" t="str">
        <f>IFERROR(VLOOKUP(D32,'EOI-FPA-CONSERV. 09-11-2020'!$D$2:$I$123,5,0),"")</f>
        <v/>
      </c>
      <c r="L32" s="39" t="str">
        <f t="shared" si="0"/>
        <v/>
      </c>
    </row>
    <row r="33" spans="1:12" hidden="1" x14ac:dyDescent="0.25">
      <c r="A33" s="61">
        <v>2020</v>
      </c>
      <c r="B33" s="61" t="s">
        <v>632</v>
      </c>
      <c r="C33" s="61" t="s">
        <v>663</v>
      </c>
      <c r="D33" s="62" t="s">
        <v>666</v>
      </c>
      <c r="E33" s="61" t="s">
        <v>41</v>
      </c>
      <c r="F33" s="36" t="str">
        <f>IFERROR(VLOOKUP(D33,'CAT 2019-20'!$C$2:$G$492,3,0),"")</f>
        <v>A</v>
      </c>
      <c r="G33" s="28">
        <f>IFERROR(VLOOKUP(D33,'CAT 2019-20'!$C$2:$G$492,4,0),"")</f>
        <v>27</v>
      </c>
      <c r="H33" s="37" t="str">
        <f>IFERROR(VLOOKUP(D33,'CAT 2019-20'!$C$2:$G$492,5,0),"")</f>
        <v/>
      </c>
      <c r="I33" s="36" t="str">
        <f>IFERROR(VLOOKUP(D33,IES!$D$3:$P$375,13,0),VLOOKUP(D33,'EOI-FPA-CONSERV. 09-11-2020'!$D$2:$J$123,7,0))</f>
        <v>A</v>
      </c>
      <c r="J33" s="28">
        <f>IFERROR(VLOOKUP(D33,IES!$D$3:$P$375,12,0),"")</f>
        <v>31</v>
      </c>
      <c r="K33" s="37" t="str">
        <f>IFERROR(VLOOKUP(D33,'EOI-FPA-CONSERV. 09-11-2020'!$D$2:$I$123,5,0),"")</f>
        <v/>
      </c>
      <c r="L33" s="39" t="str">
        <f t="shared" si="0"/>
        <v/>
      </c>
    </row>
    <row r="34" spans="1:12" hidden="1" x14ac:dyDescent="0.25">
      <c r="A34" s="61">
        <v>2020</v>
      </c>
      <c r="B34" s="61" t="s">
        <v>632</v>
      </c>
      <c r="C34" s="61" t="s">
        <v>663</v>
      </c>
      <c r="D34" s="62" t="s">
        <v>667</v>
      </c>
      <c r="E34" s="61" t="s">
        <v>42</v>
      </c>
      <c r="F34" s="36" t="str">
        <f>IFERROR(VLOOKUP(D34,'CAT 2019-20'!$C$2:$G$492,3,0),"")</f>
        <v>A</v>
      </c>
      <c r="G34" s="28">
        <f>IFERROR(VLOOKUP(D34,'CAT 2019-20'!$C$2:$G$492,4,0),"")</f>
        <v>45</v>
      </c>
      <c r="H34" s="37" t="str">
        <f>IFERROR(VLOOKUP(D34,'CAT 2019-20'!$C$2:$G$492,5,0),"")</f>
        <v/>
      </c>
      <c r="I34" s="36" t="str">
        <f>IFERROR(VLOOKUP(D34,IES!$D$3:$P$375,13,0),VLOOKUP(D34,'EOI-FPA-CONSERV. 09-11-2020'!$D$2:$J$123,7,0))</f>
        <v>A</v>
      </c>
      <c r="J34" s="28">
        <f>IFERROR(VLOOKUP(D34,IES!$D$3:$P$375,12,0),"")</f>
        <v>46</v>
      </c>
      <c r="K34" s="37" t="str">
        <f>IFERROR(VLOOKUP(D34,'EOI-FPA-CONSERV. 09-11-2020'!$D$2:$I$123,5,0),"")</f>
        <v/>
      </c>
      <c r="L34" s="39" t="str">
        <f t="shared" si="0"/>
        <v/>
      </c>
    </row>
    <row r="35" spans="1:12" hidden="1" x14ac:dyDescent="0.25">
      <c r="A35" s="61">
        <v>2020</v>
      </c>
      <c r="B35" s="61" t="s">
        <v>632</v>
      </c>
      <c r="C35" s="61" t="s">
        <v>663</v>
      </c>
      <c r="D35" s="62" t="s">
        <v>668</v>
      </c>
      <c r="E35" s="61" t="s">
        <v>43</v>
      </c>
      <c r="F35" s="36" t="str">
        <f>IFERROR(VLOOKUP(D35,'CAT 2019-20'!$C$2:$G$492,3,0),"")</f>
        <v>B</v>
      </c>
      <c r="G35" s="28">
        <f>IFERROR(VLOOKUP(D35,'CAT 2019-20'!$C$2:$G$492,4,0),"")</f>
        <v>16</v>
      </c>
      <c r="H35" s="37" t="str">
        <f>IFERROR(VLOOKUP(D35,'CAT 2019-20'!$C$2:$G$492,5,0),"")</f>
        <v/>
      </c>
      <c r="I35" s="36" t="str">
        <f>IFERROR(VLOOKUP(D35,IES!$D$3:$P$375,13,0),VLOOKUP(D35,'EOI-FPA-CONSERV. 09-11-2020'!$D$2:$J$123,7,0))</f>
        <v>B</v>
      </c>
      <c r="J35" s="28">
        <f>IFERROR(VLOOKUP(D35,IES!$D$3:$P$375,12,0),"")</f>
        <v>16</v>
      </c>
      <c r="K35" s="37" t="str">
        <f>IFERROR(VLOOKUP(D35,'EOI-FPA-CONSERV. 09-11-2020'!$D$2:$I$123,5,0),"")</f>
        <v/>
      </c>
      <c r="L35" s="39" t="str">
        <f t="shared" si="0"/>
        <v/>
      </c>
    </row>
    <row r="36" spans="1:12" x14ac:dyDescent="0.25">
      <c r="A36" s="61">
        <v>2020</v>
      </c>
      <c r="B36" s="61" t="s">
        <v>632</v>
      </c>
      <c r="C36" s="61" t="s">
        <v>663</v>
      </c>
      <c r="D36" s="63" t="s">
        <v>867</v>
      </c>
      <c r="E36" s="61" t="s">
        <v>44</v>
      </c>
      <c r="F36" s="36" t="str">
        <f>IFERROR(VLOOKUP(D36,'CAT 2019-20'!$C$2:$G$492,3,0),"")</f>
        <v>B</v>
      </c>
      <c r="G36" s="28" t="str">
        <f>IFERROR(VLOOKUP(D36,'CAT 2019-20'!$C$2:$G$492,4,0),"")</f>
        <v/>
      </c>
      <c r="H36" s="37">
        <f>IFERROR(VLOOKUP(D36,'CAT 2019-20'!$C$2:$G$492,5,0),"")</f>
        <v>975</v>
      </c>
      <c r="I36" s="36" t="str">
        <f>IFERROR(VLOOKUP(D36,IES!$D$3:$P$375,13,0),VLOOKUP(D36,'EOI-FPA-CONSERV. 09-11-2020'!$D$2:$J$123,7,0))</f>
        <v>C</v>
      </c>
      <c r="J36" s="28" t="str">
        <f>IFERROR(VLOOKUP(D36,IES!$D$3:$P$375,12,0),"")</f>
        <v/>
      </c>
      <c r="K36" s="37">
        <f>IFERROR(VLOOKUP(D36,'EOI-FPA-CONSERV. 09-11-2020'!$D$2:$I$123,5,0),"")</f>
        <v>481</v>
      </c>
      <c r="L36" s="39" t="str">
        <f t="shared" si="0"/>
        <v>BAIXA</v>
      </c>
    </row>
    <row r="37" spans="1:12" hidden="1" x14ac:dyDescent="0.25">
      <c r="A37" s="61">
        <v>2020</v>
      </c>
      <c r="B37" s="61" t="s">
        <v>632</v>
      </c>
      <c r="C37" s="61" t="s">
        <v>663</v>
      </c>
      <c r="D37" s="62" t="s">
        <v>669</v>
      </c>
      <c r="E37" s="61" t="s">
        <v>45</v>
      </c>
      <c r="F37" s="36" t="str">
        <f>IFERROR(VLOOKUP(D37,'CAT 2019-20'!$C$2:$G$492,3,0),"")</f>
        <v>A</v>
      </c>
      <c r="G37" s="28">
        <f>IFERROR(VLOOKUP(D37,'CAT 2019-20'!$C$2:$G$492,4,0),"")</f>
        <v>51</v>
      </c>
      <c r="H37" s="37" t="str">
        <f>IFERROR(VLOOKUP(D37,'CAT 2019-20'!$C$2:$G$492,5,0),"")</f>
        <v/>
      </c>
      <c r="I37" s="36" t="str">
        <f>IFERROR(VLOOKUP(D37,IES!$D$3:$P$375,13,0),VLOOKUP(D37,'EOI-FPA-CONSERV. 09-11-2020'!$D$2:$J$123,7,0))</f>
        <v>A</v>
      </c>
      <c r="J37" s="28">
        <f>IFERROR(VLOOKUP(D37,IES!$D$3:$P$375,12,0),"")</f>
        <v>53</v>
      </c>
      <c r="K37" s="37" t="str">
        <f>IFERROR(VLOOKUP(D37,'EOI-FPA-CONSERV. 09-11-2020'!$D$2:$I$123,5,0),"")</f>
        <v/>
      </c>
      <c r="L37" s="39" t="str">
        <f t="shared" si="0"/>
        <v/>
      </c>
    </row>
    <row r="38" spans="1:12" hidden="1" x14ac:dyDescent="0.25">
      <c r="A38" s="61">
        <v>2020</v>
      </c>
      <c r="B38" s="61" t="s">
        <v>632</v>
      </c>
      <c r="C38" s="61" t="s">
        <v>663</v>
      </c>
      <c r="D38" s="63" t="s">
        <v>868</v>
      </c>
      <c r="E38" s="61" t="s">
        <v>35</v>
      </c>
      <c r="F38" s="36" t="str">
        <f>IFERROR(VLOOKUP(D38,'CAT 2019-20'!$C$2:$G$492,3,0),"")</f>
        <v>A</v>
      </c>
      <c r="G38" s="28" t="str">
        <f>IFERROR(VLOOKUP(D38,'CAT 2019-20'!$C$2:$G$492,4,0),"")</f>
        <v/>
      </c>
      <c r="H38" s="37">
        <f>IFERROR(VLOOKUP(D38,'CAT 2019-20'!$C$2:$G$492,5,0),"")</f>
        <v>1163</v>
      </c>
      <c r="I38" s="36" t="str">
        <f>IFERROR(VLOOKUP(D38,IES!$D$3:$P$375,13,0),VLOOKUP(D38,'EOI-FPA-CONSERV. 09-11-2020'!$D$2:$J$123,7,0))</f>
        <v>A</v>
      </c>
      <c r="J38" s="28" t="str">
        <f>IFERROR(VLOOKUP(D38,IES!$D$3:$P$375,12,0),"")</f>
        <v/>
      </c>
      <c r="K38" s="37">
        <f>IFERROR(VLOOKUP(D38,'EOI-FPA-CONSERV. 09-11-2020'!$D$2:$I$123,5,0),"")</f>
        <v>1123</v>
      </c>
      <c r="L38" s="39" t="str">
        <f t="shared" si="0"/>
        <v/>
      </c>
    </row>
    <row r="39" spans="1:12" hidden="1" x14ac:dyDescent="0.25">
      <c r="A39" s="61">
        <v>2020</v>
      </c>
      <c r="B39" s="61" t="s">
        <v>632</v>
      </c>
      <c r="C39" s="61" t="s">
        <v>46</v>
      </c>
      <c r="D39" s="62" t="s">
        <v>670</v>
      </c>
      <c r="E39" s="61" t="s">
        <v>47</v>
      </c>
      <c r="F39" s="36" t="str">
        <f>IFERROR(VLOOKUP(D39,'CAT 2019-20'!$C$2:$G$492,3,0),"")</f>
        <v>A</v>
      </c>
      <c r="G39" s="28">
        <f>IFERROR(VLOOKUP(D39,'CAT 2019-20'!$C$2:$G$492,4,0),"")</f>
        <v>31</v>
      </c>
      <c r="H39" s="37" t="str">
        <f>IFERROR(VLOOKUP(D39,'CAT 2019-20'!$C$2:$G$492,5,0),"")</f>
        <v/>
      </c>
      <c r="I39" s="36" t="str">
        <f>IFERROR(VLOOKUP(D39,IES!$D$3:$P$375,13,0),VLOOKUP(D39,'EOI-FPA-CONSERV. 09-11-2020'!$D$2:$J$123,7,0))</f>
        <v>A</v>
      </c>
      <c r="J39" s="28">
        <f>IFERROR(VLOOKUP(D39,IES!$D$3:$P$375,12,0),"")</f>
        <v>32</v>
      </c>
      <c r="K39" s="37" t="str">
        <f>IFERROR(VLOOKUP(D39,'EOI-FPA-CONSERV. 09-11-2020'!$D$2:$I$123,5,0),"")</f>
        <v/>
      </c>
      <c r="L39" s="39" t="str">
        <f t="shared" si="0"/>
        <v/>
      </c>
    </row>
    <row r="40" spans="1:12" hidden="1" x14ac:dyDescent="0.25">
      <c r="A40" s="61">
        <v>2020</v>
      </c>
      <c r="B40" s="61" t="s">
        <v>632</v>
      </c>
      <c r="C40" s="61" t="s">
        <v>48</v>
      </c>
      <c r="D40" s="62" t="s">
        <v>671</v>
      </c>
      <c r="E40" s="61" t="s">
        <v>49</v>
      </c>
      <c r="F40" s="36" t="str">
        <f>IFERROR(VLOOKUP(D40,'CAT 2019-20'!$C$2:$G$492,3,0),"")</f>
        <v>A</v>
      </c>
      <c r="G40" s="28">
        <f>IFERROR(VLOOKUP(D40,'CAT 2019-20'!$C$2:$G$492,4,0),"")</f>
        <v>32</v>
      </c>
      <c r="H40" s="37" t="str">
        <f>IFERROR(VLOOKUP(D40,'CAT 2019-20'!$C$2:$G$492,5,0),"")</f>
        <v/>
      </c>
      <c r="I40" s="36" t="str">
        <f>IFERROR(VLOOKUP(D40,IES!$D$3:$P$375,13,0),VLOOKUP(D40,'EOI-FPA-CONSERV. 09-11-2020'!$D$2:$J$123,7,0))</f>
        <v>A</v>
      </c>
      <c r="J40" s="28">
        <f>IFERROR(VLOOKUP(D40,IES!$D$3:$P$375,12,0),"")</f>
        <v>33</v>
      </c>
      <c r="K40" s="37" t="str">
        <f>IFERROR(VLOOKUP(D40,'EOI-FPA-CONSERV. 09-11-2020'!$D$2:$I$123,5,0),"")</f>
        <v/>
      </c>
      <c r="L40" s="39" t="str">
        <f t="shared" si="0"/>
        <v/>
      </c>
    </row>
    <row r="41" spans="1:12" hidden="1" x14ac:dyDescent="0.25">
      <c r="A41" s="61">
        <v>2020</v>
      </c>
      <c r="B41" s="61" t="s">
        <v>632</v>
      </c>
      <c r="C41" s="61" t="s">
        <v>48</v>
      </c>
      <c r="D41" s="62" t="s">
        <v>672</v>
      </c>
      <c r="E41" s="61" t="s">
        <v>50</v>
      </c>
      <c r="F41" s="36" t="str">
        <f>IFERROR(VLOOKUP(D41,'CAT 2019-20'!$C$2:$G$492,3,0),"")</f>
        <v>A</v>
      </c>
      <c r="G41" s="28">
        <f>IFERROR(VLOOKUP(D41,'CAT 2019-20'!$C$2:$G$492,4,0),"")</f>
        <v>32</v>
      </c>
      <c r="H41" s="37" t="str">
        <f>IFERROR(VLOOKUP(D41,'CAT 2019-20'!$C$2:$G$492,5,0),"")</f>
        <v/>
      </c>
      <c r="I41" s="36" t="str">
        <f>IFERROR(VLOOKUP(D41,IES!$D$3:$P$375,13,0),VLOOKUP(D41,'EOI-FPA-CONSERV. 09-11-2020'!$D$2:$J$123,7,0))</f>
        <v>A</v>
      </c>
      <c r="J41" s="28">
        <f>IFERROR(VLOOKUP(D41,IES!$D$3:$P$375,12,0),"")</f>
        <v>33</v>
      </c>
      <c r="K41" s="37" t="str">
        <f>IFERROR(VLOOKUP(D41,'EOI-FPA-CONSERV. 09-11-2020'!$D$2:$I$123,5,0),"")</f>
        <v/>
      </c>
      <c r="L41" s="39" t="str">
        <f t="shared" si="0"/>
        <v/>
      </c>
    </row>
    <row r="42" spans="1:12" hidden="1" x14ac:dyDescent="0.25">
      <c r="A42" s="61">
        <v>2020</v>
      </c>
      <c r="B42" s="61" t="s">
        <v>632</v>
      </c>
      <c r="C42" s="61" t="s">
        <v>51</v>
      </c>
      <c r="D42" s="62" t="s">
        <v>673</v>
      </c>
      <c r="E42" s="61" t="s">
        <v>52</v>
      </c>
      <c r="F42" s="36" t="str">
        <f>IFERROR(VLOOKUP(D42,'CAT 2019-20'!$C$2:$G$492,3,0),"")</f>
        <v>A</v>
      </c>
      <c r="G42" s="28">
        <f>IFERROR(VLOOKUP(D42,'CAT 2019-20'!$C$2:$G$492,4,0),"")</f>
        <v>31</v>
      </c>
      <c r="H42" s="37" t="str">
        <f>IFERROR(VLOOKUP(D42,'CAT 2019-20'!$C$2:$G$492,5,0),"")</f>
        <v/>
      </c>
      <c r="I42" s="36" t="str">
        <f>IFERROR(VLOOKUP(D42,IES!$D$3:$P$375,13,0),VLOOKUP(D42,'EOI-FPA-CONSERV. 09-11-2020'!$D$2:$J$123,7,0))</f>
        <v>A</v>
      </c>
      <c r="J42" s="28">
        <f>IFERROR(VLOOKUP(D42,IES!$D$3:$P$375,12,0),"")</f>
        <v>33</v>
      </c>
      <c r="K42" s="37" t="str">
        <f>IFERROR(VLOOKUP(D42,'EOI-FPA-CONSERV. 09-11-2020'!$D$2:$I$123,5,0),"")</f>
        <v/>
      </c>
      <c r="L42" s="39" t="str">
        <f t="shared" si="0"/>
        <v/>
      </c>
    </row>
    <row r="43" spans="1:12" hidden="1" x14ac:dyDescent="0.25">
      <c r="A43" s="61">
        <v>2020</v>
      </c>
      <c r="B43" s="61" t="s">
        <v>632</v>
      </c>
      <c r="C43" s="61" t="s">
        <v>51</v>
      </c>
      <c r="D43" s="62" t="s">
        <v>674</v>
      </c>
      <c r="E43" s="61" t="s">
        <v>53</v>
      </c>
      <c r="F43" s="36" t="str">
        <f>IFERROR(VLOOKUP(D43,'CAT 2019-20'!$C$2:$G$492,3,0),"")</f>
        <v>B</v>
      </c>
      <c r="G43" s="28">
        <f>IFERROR(VLOOKUP(D43,'CAT 2019-20'!$C$2:$G$492,4,0),"")</f>
        <v>16</v>
      </c>
      <c r="H43" s="37" t="str">
        <f>IFERROR(VLOOKUP(D43,'CAT 2019-20'!$C$2:$G$492,5,0),"")</f>
        <v/>
      </c>
      <c r="I43" s="36" t="str">
        <f>IFERROR(VLOOKUP(D43,IES!$D$3:$P$375,13,0),VLOOKUP(D43,'EOI-FPA-CONSERV. 09-11-2020'!$D$2:$J$123,7,0))</f>
        <v>B</v>
      </c>
      <c r="J43" s="28">
        <f>IFERROR(VLOOKUP(D43,IES!$D$3:$P$375,12,0),"")</f>
        <v>16</v>
      </c>
      <c r="K43" s="37" t="str">
        <f>IFERROR(VLOOKUP(D43,'EOI-FPA-CONSERV. 09-11-2020'!$D$2:$I$123,5,0),"")</f>
        <v/>
      </c>
      <c r="L43" s="39" t="str">
        <f t="shared" si="0"/>
        <v/>
      </c>
    </row>
    <row r="44" spans="1:12" hidden="1" x14ac:dyDescent="0.25">
      <c r="A44" s="61">
        <v>2020</v>
      </c>
      <c r="B44" s="61" t="s">
        <v>632</v>
      </c>
      <c r="C44" s="61" t="s">
        <v>54</v>
      </c>
      <c r="D44" s="62" t="s">
        <v>675</v>
      </c>
      <c r="E44" s="61" t="s">
        <v>55</v>
      </c>
      <c r="F44" s="36" t="str">
        <f>IFERROR(VLOOKUP(D44,'CAT 2019-20'!$C$2:$G$492,3,0),"")</f>
        <v>B</v>
      </c>
      <c r="G44" s="28">
        <f>IFERROR(VLOOKUP(D44,'CAT 2019-20'!$C$2:$G$492,4,0),"")</f>
        <v>23</v>
      </c>
      <c r="H44" s="37" t="str">
        <f>IFERROR(VLOOKUP(D44,'CAT 2019-20'!$C$2:$G$492,5,0),"")</f>
        <v/>
      </c>
      <c r="I44" s="36" t="str">
        <f>IFERROR(VLOOKUP(D44,IES!$D$3:$P$375,13,0),VLOOKUP(D44,'EOI-FPA-CONSERV. 09-11-2020'!$D$2:$J$123,7,0))</f>
        <v>B</v>
      </c>
      <c r="J44" s="28">
        <f>IFERROR(VLOOKUP(D44,IES!$D$3:$P$375,12,0),"")</f>
        <v>23</v>
      </c>
      <c r="K44" s="37" t="str">
        <f>IFERROR(VLOOKUP(D44,'EOI-FPA-CONSERV. 09-11-2020'!$D$2:$I$123,5,0),"")</f>
        <v/>
      </c>
      <c r="L44" s="39" t="str">
        <f t="shared" si="0"/>
        <v/>
      </c>
    </row>
    <row r="45" spans="1:12" hidden="1" x14ac:dyDescent="0.25">
      <c r="A45" s="61">
        <v>2020</v>
      </c>
      <c r="B45" s="61" t="s">
        <v>632</v>
      </c>
      <c r="C45" s="61" t="s">
        <v>54</v>
      </c>
      <c r="D45" s="63" t="s">
        <v>869</v>
      </c>
      <c r="E45" s="61" t="s">
        <v>56</v>
      </c>
      <c r="F45" s="36" t="str">
        <f>IFERROR(VLOOKUP(D45,'CAT 2019-20'!$C$2:$G$492,3,0),"")</f>
        <v>C</v>
      </c>
      <c r="G45" s="28" t="str">
        <f>IFERROR(VLOOKUP(D45,'CAT 2019-20'!$C$2:$G$492,4,0),"")</f>
        <v/>
      </c>
      <c r="H45" s="37">
        <f>IFERROR(VLOOKUP(D45,'CAT 2019-20'!$C$2:$G$492,5,0),"")</f>
        <v>464</v>
      </c>
      <c r="I45" s="36" t="str">
        <f>IFERROR(VLOOKUP(D45,IES!$D$3:$P$375,13,0),VLOOKUP(D45,'EOI-FPA-CONSERV. 09-11-2020'!$D$2:$J$123,7,0))</f>
        <v>C</v>
      </c>
      <c r="J45" s="28" t="str">
        <f>IFERROR(VLOOKUP(D45,IES!$D$3:$P$375,12,0),"")</f>
        <v/>
      </c>
      <c r="K45" s="37">
        <f>IFERROR(VLOOKUP(D45,'EOI-FPA-CONSERV. 09-11-2020'!$D$2:$I$123,5,0),"")</f>
        <v>313</v>
      </c>
      <c r="L45" s="39" t="str">
        <f t="shared" si="0"/>
        <v/>
      </c>
    </row>
    <row r="46" spans="1:12" hidden="1" x14ac:dyDescent="0.25">
      <c r="A46" s="61">
        <v>2020</v>
      </c>
      <c r="B46" s="61" t="s">
        <v>632</v>
      </c>
      <c r="C46" s="61" t="s">
        <v>54</v>
      </c>
      <c r="D46" s="62" t="s">
        <v>676</v>
      </c>
      <c r="E46" s="61" t="s">
        <v>57</v>
      </c>
      <c r="F46" s="36" t="str">
        <f>IFERROR(VLOOKUP(D46,'CAT 2019-20'!$C$2:$G$492,3,0),"")</f>
        <v>A</v>
      </c>
      <c r="G46" s="28">
        <f>IFERROR(VLOOKUP(D46,'CAT 2019-20'!$C$2:$G$492,4,0),"")</f>
        <v>28</v>
      </c>
      <c r="H46" s="37" t="str">
        <f>IFERROR(VLOOKUP(D46,'CAT 2019-20'!$C$2:$G$492,5,0),"")</f>
        <v/>
      </c>
      <c r="I46" s="36" t="str">
        <f>IFERROR(VLOOKUP(D46,IES!$D$3:$P$375,13,0),VLOOKUP(D46,'EOI-FPA-CONSERV. 09-11-2020'!$D$2:$J$123,7,0))</f>
        <v>A</v>
      </c>
      <c r="J46" s="28">
        <f>IFERROR(VLOOKUP(D46,IES!$D$3:$P$375,12,0),"")</f>
        <v>31</v>
      </c>
      <c r="K46" s="37" t="str">
        <f>IFERROR(VLOOKUP(D46,'EOI-FPA-CONSERV. 09-11-2020'!$D$2:$I$123,5,0),"")</f>
        <v/>
      </c>
      <c r="L46" s="39" t="str">
        <f t="shared" si="0"/>
        <v/>
      </c>
    </row>
    <row r="47" spans="1:12" hidden="1" x14ac:dyDescent="0.25">
      <c r="A47" s="61">
        <v>2020</v>
      </c>
      <c r="B47" s="61" t="s">
        <v>632</v>
      </c>
      <c r="C47" s="61" t="s">
        <v>59</v>
      </c>
      <c r="D47" s="62" t="s">
        <v>677</v>
      </c>
      <c r="E47" s="61" t="s">
        <v>60</v>
      </c>
      <c r="F47" s="36" t="str">
        <f>IFERROR(VLOOKUP(D47,'CAT 2019-20'!$C$2:$G$492,3,0),"")</f>
        <v>B</v>
      </c>
      <c r="G47" s="28">
        <f>IFERROR(VLOOKUP(D47,'CAT 2019-20'!$C$2:$G$492,4,0),"")</f>
        <v>15</v>
      </c>
      <c r="H47" s="37" t="str">
        <f>IFERROR(VLOOKUP(D47,'CAT 2019-20'!$C$2:$G$492,5,0),"")</f>
        <v/>
      </c>
      <c r="I47" s="36" t="str">
        <f>IFERROR(VLOOKUP(D47,IES!$D$3:$P$375,13,0),VLOOKUP(D47,'EOI-FPA-CONSERV. 09-11-2020'!$D$2:$J$123,7,0))</f>
        <v>B</v>
      </c>
      <c r="J47" s="28">
        <f>IFERROR(VLOOKUP(D47,IES!$D$3:$P$375,12,0),"")</f>
        <v>17</v>
      </c>
      <c r="K47" s="37" t="str">
        <f>IFERROR(VLOOKUP(D47,'EOI-FPA-CONSERV. 09-11-2020'!$D$2:$I$123,5,0),"")</f>
        <v/>
      </c>
      <c r="L47" s="39" t="str">
        <f t="shared" si="0"/>
        <v/>
      </c>
    </row>
    <row r="48" spans="1:12" hidden="1" x14ac:dyDescent="0.25">
      <c r="A48" s="61">
        <v>2020</v>
      </c>
      <c r="B48" s="61" t="s">
        <v>632</v>
      </c>
      <c r="C48" s="61" t="s">
        <v>61</v>
      </c>
      <c r="D48" s="62" t="s">
        <v>678</v>
      </c>
      <c r="E48" s="61" t="s">
        <v>62</v>
      </c>
      <c r="F48" s="36" t="str">
        <f>IFERROR(VLOOKUP(D48,'CAT 2019-20'!$C$2:$G$492,3,0),"")</f>
        <v>B</v>
      </c>
      <c r="G48" s="28">
        <f>IFERROR(VLOOKUP(D48,'CAT 2019-20'!$C$2:$G$492,4,0),"")</f>
        <v>17</v>
      </c>
      <c r="H48" s="37" t="str">
        <f>IFERROR(VLOOKUP(D48,'CAT 2019-20'!$C$2:$G$492,5,0),"")</f>
        <v/>
      </c>
      <c r="I48" s="36" t="str">
        <f>IFERROR(VLOOKUP(D48,IES!$D$3:$P$375,13,0),VLOOKUP(D48,'EOI-FPA-CONSERV. 09-11-2020'!$D$2:$J$123,7,0))</f>
        <v>B</v>
      </c>
      <c r="J48" s="28">
        <f>IFERROR(VLOOKUP(D48,IES!$D$3:$P$375,12,0),"")</f>
        <v>17</v>
      </c>
      <c r="K48" s="37" t="str">
        <f>IFERROR(VLOOKUP(D48,'EOI-FPA-CONSERV. 09-11-2020'!$D$2:$I$123,5,0),"")</f>
        <v/>
      </c>
      <c r="L48" s="39" t="str">
        <f t="shared" si="0"/>
        <v/>
      </c>
    </row>
    <row r="49" spans="1:12" hidden="1" x14ac:dyDescent="0.25">
      <c r="A49" s="61">
        <v>2020</v>
      </c>
      <c r="B49" s="61" t="s">
        <v>632</v>
      </c>
      <c r="C49" s="61" t="s">
        <v>63</v>
      </c>
      <c r="D49" s="62" t="s">
        <v>679</v>
      </c>
      <c r="E49" s="61" t="s">
        <v>64</v>
      </c>
      <c r="F49" s="36" t="str">
        <f>IFERROR(VLOOKUP(D49,'CAT 2019-20'!$C$2:$G$492,3,0),"")</f>
        <v>A</v>
      </c>
      <c r="G49" s="28">
        <f>IFERROR(VLOOKUP(D49,'CAT 2019-20'!$C$2:$G$492,4,0),"")</f>
        <v>39</v>
      </c>
      <c r="H49" s="37" t="str">
        <f>IFERROR(VLOOKUP(D49,'CAT 2019-20'!$C$2:$G$492,5,0),"")</f>
        <v/>
      </c>
      <c r="I49" s="36" t="str">
        <f>IFERROR(VLOOKUP(D49,IES!$D$3:$P$375,13,0),VLOOKUP(D49,'EOI-FPA-CONSERV. 09-11-2020'!$D$2:$J$123,7,0))</f>
        <v>A</v>
      </c>
      <c r="J49" s="28">
        <f>IFERROR(VLOOKUP(D49,IES!$D$3:$P$375,12,0),"")</f>
        <v>41</v>
      </c>
      <c r="K49" s="37" t="str">
        <f>IFERROR(VLOOKUP(D49,'EOI-FPA-CONSERV. 09-11-2020'!$D$2:$I$123,5,0),"")</f>
        <v/>
      </c>
      <c r="L49" s="39" t="str">
        <f t="shared" si="0"/>
        <v/>
      </c>
    </row>
    <row r="50" spans="1:12" hidden="1" x14ac:dyDescent="0.25">
      <c r="A50" s="61">
        <v>2020</v>
      </c>
      <c r="B50" s="61" t="s">
        <v>632</v>
      </c>
      <c r="C50" s="61" t="s">
        <v>63</v>
      </c>
      <c r="D50" s="62" t="s">
        <v>680</v>
      </c>
      <c r="E50" s="61" t="s">
        <v>65</v>
      </c>
      <c r="F50" s="36" t="str">
        <f>IFERROR(VLOOKUP(D50,'CAT 2019-20'!$C$2:$G$492,3,0),"")</f>
        <v>A</v>
      </c>
      <c r="G50" s="28">
        <f>IFERROR(VLOOKUP(D50,'CAT 2019-20'!$C$2:$G$492,4,0),"")</f>
        <v>34</v>
      </c>
      <c r="H50" s="37" t="str">
        <f>IFERROR(VLOOKUP(D50,'CAT 2019-20'!$C$2:$G$492,5,0),"")</f>
        <v/>
      </c>
      <c r="I50" s="36" t="str">
        <f>IFERROR(VLOOKUP(D50,IES!$D$3:$P$375,13,0),VLOOKUP(D50,'EOI-FPA-CONSERV. 09-11-2020'!$D$2:$J$123,7,0))</f>
        <v>A</v>
      </c>
      <c r="J50" s="28">
        <f>IFERROR(VLOOKUP(D50,IES!$D$3:$P$375,12,0),"")</f>
        <v>36</v>
      </c>
      <c r="K50" s="37" t="str">
        <f>IFERROR(VLOOKUP(D50,'EOI-FPA-CONSERV. 09-11-2020'!$D$2:$I$123,5,0),"")</f>
        <v/>
      </c>
      <c r="L50" s="39" t="str">
        <f t="shared" si="0"/>
        <v/>
      </c>
    </row>
    <row r="51" spans="1:12" hidden="1" x14ac:dyDescent="0.25">
      <c r="A51" s="61">
        <v>2020</v>
      </c>
      <c r="B51" s="61" t="s">
        <v>632</v>
      </c>
      <c r="C51" s="61" t="s">
        <v>63</v>
      </c>
      <c r="D51" s="62" t="s">
        <v>681</v>
      </c>
      <c r="E51" s="61" t="s">
        <v>66</v>
      </c>
      <c r="F51" s="36" t="str">
        <f>IFERROR(VLOOKUP(D51,'CAT 2019-20'!$C$2:$G$492,3,0),"")</f>
        <v>A</v>
      </c>
      <c r="G51" s="28">
        <f>IFERROR(VLOOKUP(D51,'CAT 2019-20'!$C$2:$G$492,4,0),"")</f>
        <v>31</v>
      </c>
      <c r="H51" s="37" t="str">
        <f>IFERROR(VLOOKUP(D51,'CAT 2019-20'!$C$2:$G$492,5,0),"")</f>
        <v/>
      </c>
      <c r="I51" s="36" t="str">
        <f>IFERROR(VLOOKUP(D51,IES!$D$3:$P$375,13,0),VLOOKUP(D51,'EOI-FPA-CONSERV. 09-11-2020'!$D$2:$J$123,7,0))</f>
        <v>A</v>
      </c>
      <c r="J51" s="28">
        <f>IFERROR(VLOOKUP(D51,IES!$D$3:$P$375,12,0),"")</f>
        <v>30</v>
      </c>
      <c r="K51" s="37" t="str">
        <f>IFERROR(VLOOKUP(D51,'EOI-FPA-CONSERV. 09-11-2020'!$D$2:$I$123,5,0),"")</f>
        <v/>
      </c>
      <c r="L51" s="39" t="str">
        <f t="shared" si="0"/>
        <v/>
      </c>
    </row>
    <row r="52" spans="1:12" hidden="1" x14ac:dyDescent="0.25">
      <c r="A52" s="61">
        <v>2020</v>
      </c>
      <c r="B52" s="61" t="s">
        <v>632</v>
      </c>
      <c r="C52" s="61" t="s">
        <v>63</v>
      </c>
      <c r="D52" s="63" t="s">
        <v>870</v>
      </c>
      <c r="E52" s="61" t="s">
        <v>67</v>
      </c>
      <c r="F52" s="36" t="str">
        <f>IFERROR(VLOOKUP(D52,'CAT 2019-20'!$C$2:$G$492,3,0),"")</f>
        <v>C</v>
      </c>
      <c r="G52" s="28" t="str">
        <f>IFERROR(VLOOKUP(D52,'CAT 2019-20'!$C$2:$G$492,4,0),"")</f>
        <v/>
      </c>
      <c r="H52" s="37">
        <f>IFERROR(VLOOKUP(D52,'CAT 2019-20'!$C$2:$G$492,5,0),"")</f>
        <v>337</v>
      </c>
      <c r="I52" s="36" t="str">
        <f>IFERROR(VLOOKUP(D52,IES!$D$3:$P$375,13,0),VLOOKUP(D52,'EOI-FPA-CONSERV. 09-11-2020'!$D$2:$J$123,7,0))</f>
        <v>C</v>
      </c>
      <c r="J52" s="28" t="str">
        <f>IFERROR(VLOOKUP(D52,IES!$D$3:$P$375,12,0),"")</f>
        <v/>
      </c>
      <c r="K52" s="37">
        <f>IFERROR(VLOOKUP(D52,'EOI-FPA-CONSERV. 09-11-2020'!$D$2:$I$123,5,0),"")</f>
        <v>253</v>
      </c>
      <c r="L52" s="39" t="str">
        <f t="shared" si="0"/>
        <v/>
      </c>
    </row>
    <row r="53" spans="1:12" hidden="1" x14ac:dyDescent="0.25">
      <c r="A53" s="61">
        <v>2020</v>
      </c>
      <c r="B53" s="61" t="s">
        <v>632</v>
      </c>
      <c r="C53" s="61" t="s">
        <v>63</v>
      </c>
      <c r="D53" s="62" t="s">
        <v>682</v>
      </c>
      <c r="E53" s="61" t="s">
        <v>68</v>
      </c>
      <c r="F53" s="36" t="str">
        <f>IFERROR(VLOOKUP(D53,'CAT 2019-20'!$C$2:$G$492,3,0),"")</f>
        <v>A</v>
      </c>
      <c r="G53" s="28">
        <f>IFERROR(VLOOKUP(D53,'CAT 2019-20'!$C$2:$G$492,4,0),"")</f>
        <v>41</v>
      </c>
      <c r="H53" s="37" t="str">
        <f>IFERROR(VLOOKUP(D53,'CAT 2019-20'!$C$2:$G$492,5,0),"")</f>
        <v/>
      </c>
      <c r="I53" s="36" t="str">
        <f>IFERROR(VLOOKUP(D53,IES!$D$3:$P$375,13,0),VLOOKUP(D53,'EOI-FPA-CONSERV. 09-11-2020'!$D$2:$J$123,7,0))</f>
        <v>A</v>
      </c>
      <c r="J53" s="28">
        <f>IFERROR(VLOOKUP(D53,IES!$D$3:$P$375,12,0),"")</f>
        <v>39</v>
      </c>
      <c r="K53" s="37" t="str">
        <f>IFERROR(VLOOKUP(D53,'EOI-FPA-CONSERV. 09-11-2020'!$D$2:$I$123,5,0),"")</f>
        <v/>
      </c>
      <c r="L53" s="39" t="str">
        <f t="shared" si="0"/>
        <v/>
      </c>
    </row>
    <row r="54" spans="1:12" hidden="1" x14ac:dyDescent="0.25">
      <c r="A54" s="61">
        <v>2020</v>
      </c>
      <c r="B54" s="61" t="s">
        <v>632</v>
      </c>
      <c r="C54" s="61" t="s">
        <v>63</v>
      </c>
      <c r="D54" s="62" t="s">
        <v>683</v>
      </c>
      <c r="E54" s="61" t="s">
        <v>69</v>
      </c>
      <c r="F54" s="36" t="str">
        <f>IFERROR(VLOOKUP(D54,'CAT 2019-20'!$C$2:$G$492,3,0),"")</f>
        <v>A</v>
      </c>
      <c r="G54" s="28">
        <f>IFERROR(VLOOKUP(D54,'CAT 2019-20'!$C$2:$G$492,4,0),"")</f>
        <v>39</v>
      </c>
      <c r="H54" s="37" t="str">
        <f>IFERROR(VLOOKUP(D54,'CAT 2019-20'!$C$2:$G$492,5,0),"")</f>
        <v/>
      </c>
      <c r="I54" s="36" t="str">
        <f>IFERROR(VLOOKUP(D54,IES!$D$3:$P$375,13,0),VLOOKUP(D54,'EOI-FPA-CONSERV. 09-11-2020'!$D$2:$J$123,7,0))</f>
        <v>A</v>
      </c>
      <c r="J54" s="28">
        <f>IFERROR(VLOOKUP(D54,IES!$D$3:$P$375,12,0),"")</f>
        <v>38</v>
      </c>
      <c r="K54" s="37" t="str">
        <f>IFERROR(VLOOKUP(D54,'EOI-FPA-CONSERV. 09-11-2020'!$D$2:$I$123,5,0),"")</f>
        <v/>
      </c>
      <c r="L54" s="39" t="str">
        <f t="shared" si="0"/>
        <v/>
      </c>
    </row>
    <row r="55" spans="1:12" hidden="1" x14ac:dyDescent="0.25">
      <c r="A55" s="61">
        <v>2020</v>
      </c>
      <c r="B55" s="61" t="s">
        <v>632</v>
      </c>
      <c r="C55" s="61" t="s">
        <v>63</v>
      </c>
      <c r="D55" s="63" t="s">
        <v>871</v>
      </c>
      <c r="E55" s="61" t="s">
        <v>35</v>
      </c>
      <c r="F55" s="36" t="str">
        <f>IFERROR(VLOOKUP(D55,'CAT 2019-20'!$C$2:$G$492,3,0),"")</f>
        <v>A</v>
      </c>
      <c r="G55" s="28" t="str">
        <f>IFERROR(VLOOKUP(D55,'CAT 2019-20'!$C$2:$G$492,4,0),"")</f>
        <v/>
      </c>
      <c r="H55" s="37">
        <f>IFERROR(VLOOKUP(D55,'CAT 2019-20'!$C$2:$G$492,5,0),"")</f>
        <v>2408</v>
      </c>
      <c r="I55" s="36" t="str">
        <f>IFERROR(VLOOKUP(D55,IES!$D$3:$P$375,13,0),VLOOKUP(D55,'EOI-FPA-CONSERV. 09-11-2020'!$D$2:$J$123,7,0))</f>
        <v>A</v>
      </c>
      <c r="J55" s="28" t="str">
        <f>IFERROR(VLOOKUP(D55,IES!$D$3:$P$375,12,0),"")</f>
        <v/>
      </c>
      <c r="K55" s="37">
        <f>IFERROR(VLOOKUP(D55,'EOI-FPA-CONSERV. 09-11-2020'!$D$2:$I$123,5,0),"")</f>
        <v>2182</v>
      </c>
      <c r="L55" s="39" t="str">
        <f t="shared" si="0"/>
        <v/>
      </c>
    </row>
    <row r="56" spans="1:12" hidden="1" x14ac:dyDescent="0.25">
      <c r="A56" s="61">
        <v>2020</v>
      </c>
      <c r="B56" s="61" t="s">
        <v>632</v>
      </c>
      <c r="C56" s="61" t="s">
        <v>70</v>
      </c>
      <c r="D56" s="62" t="s">
        <v>684</v>
      </c>
      <c r="E56" s="61" t="s">
        <v>71</v>
      </c>
      <c r="F56" s="36" t="str">
        <f>IFERROR(VLOOKUP(D56,'CAT 2019-20'!$C$2:$G$492,3,0),"")</f>
        <v>C</v>
      </c>
      <c r="G56" s="28">
        <f>IFERROR(VLOOKUP(D56,'CAT 2019-20'!$C$2:$G$492,4,0),"")</f>
        <v>4</v>
      </c>
      <c r="H56" s="37" t="str">
        <f>IFERROR(VLOOKUP(D56,'CAT 2019-20'!$C$2:$G$492,5,0),"")</f>
        <v/>
      </c>
      <c r="I56" s="36" t="str">
        <f>IFERROR(VLOOKUP(D56,IES!$D$3:$P$375,13,0),VLOOKUP(D56,'EOI-FPA-CONSERV. 09-11-2020'!$D$2:$J$123,7,0))</f>
        <v>C</v>
      </c>
      <c r="J56" s="28">
        <f>IFERROR(VLOOKUP(D56,IES!$D$3:$P$375,12,0),"")</f>
        <v>4</v>
      </c>
      <c r="K56" s="37" t="str">
        <f>IFERROR(VLOOKUP(D56,'EOI-FPA-CONSERV. 09-11-2020'!$D$2:$I$123,5,0),"")</f>
        <v/>
      </c>
      <c r="L56" s="39" t="str">
        <f t="shared" si="0"/>
        <v/>
      </c>
    </row>
    <row r="57" spans="1:12" hidden="1" x14ac:dyDescent="0.25">
      <c r="A57" s="61">
        <v>2020</v>
      </c>
      <c r="B57" s="61" t="s">
        <v>632</v>
      </c>
      <c r="C57" s="61" t="s">
        <v>72</v>
      </c>
      <c r="D57" s="62" t="s">
        <v>685</v>
      </c>
      <c r="E57" s="61" t="s">
        <v>73</v>
      </c>
      <c r="F57" s="36" t="str">
        <f>IFERROR(VLOOKUP(D57,'CAT 2019-20'!$C$2:$G$492,3,0),"")</f>
        <v>A</v>
      </c>
      <c r="G57" s="28">
        <f>IFERROR(VLOOKUP(D57,'CAT 2019-20'!$C$2:$G$492,4,0),"")</f>
        <v>34</v>
      </c>
      <c r="H57" s="37" t="str">
        <f>IFERROR(VLOOKUP(D57,'CAT 2019-20'!$C$2:$G$492,5,0),"")</f>
        <v/>
      </c>
      <c r="I57" s="36" t="str">
        <f>IFERROR(VLOOKUP(D57,IES!$D$3:$P$375,13,0),VLOOKUP(D57,'EOI-FPA-CONSERV. 09-11-2020'!$D$2:$J$123,7,0))</f>
        <v>A</v>
      </c>
      <c r="J57" s="28">
        <f>IFERROR(VLOOKUP(D57,IES!$D$3:$P$375,12,0),"")</f>
        <v>35</v>
      </c>
      <c r="K57" s="37" t="str">
        <f>IFERROR(VLOOKUP(D57,'EOI-FPA-CONSERV. 09-11-2020'!$D$2:$I$123,5,0),"")</f>
        <v/>
      </c>
      <c r="L57" s="39" t="str">
        <f t="shared" si="0"/>
        <v/>
      </c>
    </row>
    <row r="58" spans="1:12" hidden="1" x14ac:dyDescent="0.25">
      <c r="A58" s="61">
        <v>2020</v>
      </c>
      <c r="B58" s="61" t="s">
        <v>632</v>
      </c>
      <c r="C58" s="61" t="s">
        <v>74</v>
      </c>
      <c r="D58" s="62" t="s">
        <v>686</v>
      </c>
      <c r="E58" s="61" t="s">
        <v>75</v>
      </c>
      <c r="F58" s="36" t="str">
        <f>IFERROR(VLOOKUP(D58,'CAT 2019-20'!$C$2:$G$492,3,0),"")</f>
        <v>B</v>
      </c>
      <c r="G58" s="28">
        <f>IFERROR(VLOOKUP(D58,'CAT 2019-20'!$C$2:$G$492,4,0),"")</f>
        <v>16</v>
      </c>
      <c r="H58" s="37" t="str">
        <f>IFERROR(VLOOKUP(D58,'CAT 2019-20'!$C$2:$G$492,5,0),"")</f>
        <v/>
      </c>
      <c r="I58" s="36" t="str">
        <f>IFERROR(VLOOKUP(D58,IES!$D$3:$P$375,13,0),VLOOKUP(D58,'EOI-FPA-CONSERV. 09-11-2020'!$D$2:$J$123,7,0))</f>
        <v>B</v>
      </c>
      <c r="J58" s="28">
        <f>IFERROR(VLOOKUP(D58,IES!$D$3:$P$375,12,0),"")</f>
        <v>16</v>
      </c>
      <c r="K58" s="37" t="str">
        <f>IFERROR(VLOOKUP(D58,'EOI-FPA-CONSERV. 09-11-2020'!$D$2:$I$123,5,0),"")</f>
        <v/>
      </c>
      <c r="L58" s="39" t="str">
        <f t="shared" si="0"/>
        <v/>
      </c>
    </row>
    <row r="59" spans="1:12" hidden="1" x14ac:dyDescent="0.25">
      <c r="A59" s="61">
        <v>2020</v>
      </c>
      <c r="B59" s="61" t="s">
        <v>632</v>
      </c>
      <c r="C59" s="61" t="s">
        <v>76</v>
      </c>
      <c r="D59" s="62" t="s">
        <v>687</v>
      </c>
      <c r="E59" s="61" t="s">
        <v>939</v>
      </c>
      <c r="F59" s="36" t="str">
        <f>IFERROR(VLOOKUP(D59,'CAT 2019-20'!$C$2:$G$492,3,0),"")</f>
        <v>B</v>
      </c>
      <c r="G59" s="28">
        <f>IFERROR(VLOOKUP(D59,'CAT 2019-20'!$C$2:$G$492,4,0),"")</f>
        <v>16</v>
      </c>
      <c r="H59" s="37" t="str">
        <f>IFERROR(VLOOKUP(D59,'CAT 2019-20'!$C$2:$G$492,5,0),"")</f>
        <v/>
      </c>
      <c r="I59" s="36" t="str">
        <f>IFERROR(VLOOKUP(D59,IES!$D$3:$P$375,13,0),VLOOKUP(D59,'EOI-FPA-CONSERV. 09-11-2020'!$D$2:$J$123,7,0))</f>
        <v>B</v>
      </c>
      <c r="J59" s="28">
        <f>IFERROR(VLOOKUP(D59,IES!$D$3:$P$375,12,0),"")</f>
        <v>17</v>
      </c>
      <c r="K59" s="37" t="str">
        <f>IFERROR(VLOOKUP(D59,'EOI-FPA-CONSERV. 09-11-2020'!$D$2:$I$123,5,0),"")</f>
        <v/>
      </c>
      <c r="L59" s="39" t="str">
        <f t="shared" si="0"/>
        <v/>
      </c>
    </row>
    <row r="60" spans="1:12" hidden="1" x14ac:dyDescent="0.25">
      <c r="A60" s="61">
        <v>2020</v>
      </c>
      <c r="B60" s="61" t="s">
        <v>632</v>
      </c>
      <c r="C60" s="61" t="s">
        <v>79</v>
      </c>
      <c r="D60" s="62" t="s">
        <v>689</v>
      </c>
      <c r="E60" s="61" t="s">
        <v>80</v>
      </c>
      <c r="F60" s="36" t="str">
        <f>IFERROR(VLOOKUP(D60,'CAT 2019-20'!$C$2:$G$492,3,0),"")</f>
        <v>A</v>
      </c>
      <c r="G60" s="28">
        <f>IFERROR(VLOOKUP(D60,'CAT 2019-20'!$C$2:$G$492,4,0),"")</f>
        <v>26</v>
      </c>
      <c r="H60" s="37" t="str">
        <f>IFERROR(VLOOKUP(D60,'CAT 2019-20'!$C$2:$G$492,5,0),"")</f>
        <v/>
      </c>
      <c r="I60" s="36" t="str">
        <f>IFERROR(VLOOKUP(D60,IES!$D$3:$P$375,13,0),VLOOKUP(D60,'EOI-FPA-CONSERV. 09-11-2020'!$D$2:$J$123,7,0))</f>
        <v>A</v>
      </c>
      <c r="J60" s="28">
        <f>IFERROR(VLOOKUP(D60,IES!$D$3:$P$375,12,0),"")</f>
        <v>29</v>
      </c>
      <c r="K60" s="37" t="str">
        <f>IFERROR(VLOOKUP(D60,'EOI-FPA-CONSERV. 09-11-2020'!$D$2:$I$123,5,0),"")</f>
        <v/>
      </c>
      <c r="L60" s="39" t="str">
        <f t="shared" si="0"/>
        <v/>
      </c>
    </row>
    <row r="61" spans="1:12" hidden="1" x14ac:dyDescent="0.25">
      <c r="A61" s="61">
        <v>2020</v>
      </c>
      <c r="B61" s="61" t="s">
        <v>632</v>
      </c>
      <c r="C61" s="61" t="s">
        <v>79</v>
      </c>
      <c r="D61" s="62" t="s">
        <v>690</v>
      </c>
      <c r="E61" s="61" t="s">
        <v>81</v>
      </c>
      <c r="F61" s="36" t="str">
        <f>IFERROR(VLOOKUP(D61,'CAT 2019-20'!$C$2:$G$492,3,0),"")</f>
        <v>B</v>
      </c>
      <c r="G61" s="28">
        <f>IFERROR(VLOOKUP(D61,'CAT 2019-20'!$C$2:$G$492,4,0),"")</f>
        <v>23</v>
      </c>
      <c r="H61" s="37" t="str">
        <f>IFERROR(VLOOKUP(D61,'CAT 2019-20'!$C$2:$G$492,5,0),"")</f>
        <v/>
      </c>
      <c r="I61" s="36" t="str">
        <f>IFERROR(VLOOKUP(D61,IES!$D$3:$P$375,13,0),VLOOKUP(D61,'EOI-FPA-CONSERV. 09-11-2020'!$D$2:$J$123,7,0))</f>
        <v>A</v>
      </c>
      <c r="J61" s="28">
        <f>IFERROR(VLOOKUP(D61,IES!$D$3:$P$375,12,0),"")</f>
        <v>25</v>
      </c>
      <c r="K61" s="37" t="str">
        <f>IFERROR(VLOOKUP(D61,'EOI-FPA-CONSERV. 09-11-2020'!$D$2:$I$123,5,0),"")</f>
        <v/>
      </c>
      <c r="L61" s="39" t="str">
        <f t="shared" si="0"/>
        <v>PUJA</v>
      </c>
    </row>
    <row r="62" spans="1:12" hidden="1" x14ac:dyDescent="0.25">
      <c r="A62" s="61">
        <v>2020</v>
      </c>
      <c r="B62" s="61" t="s">
        <v>632</v>
      </c>
      <c r="C62" s="61" t="s">
        <v>77</v>
      </c>
      <c r="D62" s="62" t="s">
        <v>688</v>
      </c>
      <c r="E62" s="61" t="s">
        <v>78</v>
      </c>
      <c r="F62" s="36" t="str">
        <f>IFERROR(VLOOKUP(D62,'CAT 2019-20'!$C$2:$G$492,3,0),"")</f>
        <v>A</v>
      </c>
      <c r="G62" s="28">
        <f>IFERROR(VLOOKUP(D62,'CAT 2019-20'!$C$2:$G$492,4,0),"")</f>
        <v>27</v>
      </c>
      <c r="H62" s="37" t="str">
        <f>IFERROR(VLOOKUP(D62,'CAT 2019-20'!$C$2:$G$492,5,0),"")</f>
        <v/>
      </c>
      <c r="I62" s="36" t="str">
        <f>IFERROR(VLOOKUP(D62,IES!$D$3:$P$375,13,0),VLOOKUP(D62,'EOI-FPA-CONSERV. 09-11-2020'!$D$2:$J$123,7,0))</f>
        <v>A</v>
      </c>
      <c r="J62" s="28">
        <f>IFERROR(VLOOKUP(D62,IES!$D$3:$P$375,12,0),"")</f>
        <v>26</v>
      </c>
      <c r="K62" s="37" t="str">
        <f>IFERROR(VLOOKUP(D62,'EOI-FPA-CONSERV. 09-11-2020'!$D$2:$I$123,5,0),"")</f>
        <v/>
      </c>
      <c r="L62" s="39" t="str">
        <f t="shared" si="0"/>
        <v/>
      </c>
    </row>
    <row r="63" spans="1:12" hidden="1" x14ac:dyDescent="0.25">
      <c r="A63" s="61">
        <v>2020</v>
      </c>
      <c r="B63" s="61" t="s">
        <v>632</v>
      </c>
      <c r="C63" s="61" t="s">
        <v>82</v>
      </c>
      <c r="D63" s="62" t="s">
        <v>693</v>
      </c>
      <c r="E63" s="61" t="s">
        <v>83</v>
      </c>
      <c r="F63" s="36" t="str">
        <f>IFERROR(VLOOKUP(D63,'CAT 2019-20'!$C$2:$G$492,3,0),"")</f>
        <v>A</v>
      </c>
      <c r="G63" s="28">
        <f>IFERROR(VLOOKUP(D63,'CAT 2019-20'!$C$2:$G$492,4,0),"")</f>
        <v>37</v>
      </c>
      <c r="H63" s="37" t="str">
        <f>IFERROR(VLOOKUP(D63,'CAT 2019-20'!$C$2:$G$492,5,0),"")</f>
        <v/>
      </c>
      <c r="I63" s="36" t="str">
        <f>IFERROR(VLOOKUP(D63,IES!$D$3:$P$375,13,0),VLOOKUP(D63,'EOI-FPA-CONSERV. 09-11-2020'!$D$2:$J$123,7,0))</f>
        <v>A</v>
      </c>
      <c r="J63" s="28">
        <f>IFERROR(VLOOKUP(D63,IES!$D$3:$P$375,12,0),"")</f>
        <v>38</v>
      </c>
      <c r="K63" s="37" t="str">
        <f>IFERROR(VLOOKUP(D63,'EOI-FPA-CONSERV. 09-11-2020'!$D$2:$I$123,5,0),"")</f>
        <v/>
      </c>
      <c r="L63" s="39" t="str">
        <f t="shared" si="0"/>
        <v/>
      </c>
    </row>
    <row r="64" spans="1:12" hidden="1" x14ac:dyDescent="0.25">
      <c r="A64" s="61">
        <v>2020</v>
      </c>
      <c r="B64" s="61" t="s">
        <v>632</v>
      </c>
      <c r="C64" s="61" t="s">
        <v>84</v>
      </c>
      <c r="D64" s="62" t="s">
        <v>694</v>
      </c>
      <c r="E64" s="61" t="s">
        <v>85</v>
      </c>
      <c r="F64" s="36" t="str">
        <f>IFERROR(VLOOKUP(D64,'CAT 2019-20'!$C$2:$G$492,3,0),"")</f>
        <v>B</v>
      </c>
      <c r="G64" s="28">
        <f>IFERROR(VLOOKUP(D64,'CAT 2019-20'!$C$2:$G$492,4,0),"")</f>
        <v>18</v>
      </c>
      <c r="H64" s="37" t="str">
        <f>IFERROR(VLOOKUP(D64,'CAT 2019-20'!$C$2:$G$492,5,0),"")</f>
        <v/>
      </c>
      <c r="I64" s="36" t="str">
        <f>IFERROR(VLOOKUP(D64,IES!$D$3:$P$375,13,0),VLOOKUP(D64,'EOI-FPA-CONSERV. 09-11-2020'!$D$2:$J$123,7,0))</f>
        <v>B</v>
      </c>
      <c r="J64" s="28">
        <f>IFERROR(VLOOKUP(D64,IES!$D$3:$P$375,12,0),"")</f>
        <v>19</v>
      </c>
      <c r="K64" s="37" t="str">
        <f>IFERROR(VLOOKUP(D64,'EOI-FPA-CONSERV. 09-11-2020'!$D$2:$I$123,5,0),"")</f>
        <v/>
      </c>
      <c r="L64" s="39" t="str">
        <f t="shared" si="0"/>
        <v/>
      </c>
    </row>
    <row r="65" spans="1:12" hidden="1" x14ac:dyDescent="0.25">
      <c r="A65" s="61">
        <v>2020</v>
      </c>
      <c r="B65" s="61" t="s">
        <v>632</v>
      </c>
      <c r="C65" s="61" t="s">
        <v>84</v>
      </c>
      <c r="D65" s="62" t="s">
        <v>695</v>
      </c>
      <c r="E65" s="61" t="s">
        <v>86</v>
      </c>
      <c r="F65" s="36" t="str">
        <f>IFERROR(VLOOKUP(D65,'CAT 2019-20'!$C$2:$G$492,3,0),"")</f>
        <v>B</v>
      </c>
      <c r="G65" s="28">
        <f>IFERROR(VLOOKUP(D65,'CAT 2019-20'!$C$2:$G$492,4,0),"")</f>
        <v>24</v>
      </c>
      <c r="H65" s="37" t="str">
        <f>IFERROR(VLOOKUP(D65,'CAT 2019-20'!$C$2:$G$492,5,0),"")</f>
        <v/>
      </c>
      <c r="I65" s="36" t="str">
        <f>IFERROR(VLOOKUP(D65,IES!$D$3:$P$375,13,0),VLOOKUP(D65,'EOI-FPA-CONSERV. 09-11-2020'!$D$2:$J$123,7,0))</f>
        <v>A</v>
      </c>
      <c r="J65" s="28">
        <f>IFERROR(VLOOKUP(D65,IES!$D$3:$P$375,12,0),"")</f>
        <v>25</v>
      </c>
      <c r="K65" s="37" t="str">
        <f>IFERROR(VLOOKUP(D65,'EOI-FPA-CONSERV. 09-11-2020'!$D$2:$I$123,5,0),"")</f>
        <v/>
      </c>
      <c r="L65" s="39" t="str">
        <f t="shared" si="0"/>
        <v>PUJA</v>
      </c>
    </row>
    <row r="66" spans="1:12" hidden="1" x14ac:dyDescent="0.25">
      <c r="A66" s="61">
        <v>2020</v>
      </c>
      <c r="B66" s="61" t="s">
        <v>632</v>
      </c>
      <c r="C66" s="61" t="s">
        <v>87</v>
      </c>
      <c r="D66" s="62" t="s">
        <v>696</v>
      </c>
      <c r="E66" s="61" t="s">
        <v>86</v>
      </c>
      <c r="F66" s="36" t="str">
        <f>IFERROR(VLOOKUP(D66,'CAT 2019-20'!$C$2:$G$492,3,0),"")</f>
        <v>B</v>
      </c>
      <c r="G66" s="28">
        <f>IFERROR(VLOOKUP(D66,'CAT 2019-20'!$C$2:$G$492,4,0),"")</f>
        <v>18</v>
      </c>
      <c r="H66" s="37" t="str">
        <f>IFERROR(VLOOKUP(D66,'CAT 2019-20'!$C$2:$G$492,5,0),"")</f>
        <v/>
      </c>
      <c r="I66" s="36" t="str">
        <f>IFERROR(VLOOKUP(D66,IES!$D$3:$P$375,13,0),VLOOKUP(D66,'EOI-FPA-CONSERV. 09-11-2020'!$D$2:$J$123,7,0))</f>
        <v>B</v>
      </c>
      <c r="J66" s="28">
        <f>IFERROR(VLOOKUP(D66,IES!$D$3:$P$375,12,0),"")</f>
        <v>18</v>
      </c>
      <c r="K66" s="37" t="str">
        <f>IFERROR(VLOOKUP(D66,'EOI-FPA-CONSERV. 09-11-2020'!$D$2:$I$123,5,0),"")</f>
        <v/>
      </c>
      <c r="L66" s="39" t="str">
        <f t="shared" si="0"/>
        <v/>
      </c>
    </row>
    <row r="67" spans="1:12" hidden="1" x14ac:dyDescent="0.25">
      <c r="A67" s="61">
        <v>2020</v>
      </c>
      <c r="B67" s="61" t="s">
        <v>632</v>
      </c>
      <c r="C67" s="61" t="s">
        <v>88</v>
      </c>
      <c r="D67" s="62" t="s">
        <v>697</v>
      </c>
      <c r="E67" s="61" t="s">
        <v>698</v>
      </c>
      <c r="F67" s="36" t="str">
        <f>IFERROR(VLOOKUP(D67,'CAT 2019-20'!$C$2:$G$492,3,0),"")</f>
        <v>B</v>
      </c>
      <c r="G67" s="28">
        <f>IFERROR(VLOOKUP(D67,'CAT 2019-20'!$C$2:$G$492,4,0),"")</f>
        <v>20</v>
      </c>
      <c r="H67" s="37" t="str">
        <f>IFERROR(VLOOKUP(D67,'CAT 2019-20'!$C$2:$G$492,5,0),"")</f>
        <v/>
      </c>
      <c r="I67" s="36" t="str">
        <f>IFERROR(VLOOKUP(D67,IES!$D$3:$P$375,13,0),VLOOKUP(D67,'EOI-FPA-CONSERV. 09-11-2020'!$D$2:$J$123,7,0))</f>
        <v>B</v>
      </c>
      <c r="J67" s="28">
        <f>IFERROR(VLOOKUP(D67,IES!$D$3:$P$375,12,0),"")</f>
        <v>21</v>
      </c>
      <c r="K67" s="37" t="str">
        <f>IFERROR(VLOOKUP(D67,'EOI-FPA-CONSERV. 09-11-2020'!$D$2:$I$123,5,0),"")</f>
        <v/>
      </c>
      <c r="L67" s="39" t="str">
        <f t="shared" ref="L67:L130" si="1">IF(F67="","NOU",IF(I67=F67,"",IF(OR(J67&lt;G67,K67&lt;H67),"BAIXA",IF(OR(J67&gt;G67,K67&gt;H67),"PUJA",""))))</f>
        <v/>
      </c>
    </row>
    <row r="68" spans="1:12" hidden="1" x14ac:dyDescent="0.25">
      <c r="A68" s="61">
        <v>2020</v>
      </c>
      <c r="B68" s="61" t="s">
        <v>632</v>
      </c>
      <c r="C68" s="61" t="s">
        <v>89</v>
      </c>
      <c r="D68" s="62" t="s">
        <v>699</v>
      </c>
      <c r="E68" s="61" t="s">
        <v>90</v>
      </c>
      <c r="F68" s="36" t="str">
        <f>IFERROR(VLOOKUP(D68,'CAT 2019-20'!$C$2:$G$492,3,0),"")</f>
        <v>B</v>
      </c>
      <c r="G68" s="28">
        <f>IFERROR(VLOOKUP(D68,'CAT 2019-20'!$C$2:$G$492,4,0),"")</f>
        <v>20</v>
      </c>
      <c r="H68" s="37" t="str">
        <f>IFERROR(VLOOKUP(D68,'CAT 2019-20'!$C$2:$G$492,5,0),"")</f>
        <v/>
      </c>
      <c r="I68" s="36" t="str">
        <f>IFERROR(VLOOKUP(D68,IES!$D$3:$P$375,13,0),VLOOKUP(D68,'EOI-FPA-CONSERV. 09-11-2020'!$D$2:$J$123,7,0))</f>
        <v>B</v>
      </c>
      <c r="J68" s="28">
        <f>IFERROR(VLOOKUP(D68,IES!$D$3:$P$375,12,0),"")</f>
        <v>20</v>
      </c>
      <c r="K68" s="37" t="str">
        <f>IFERROR(VLOOKUP(D68,'EOI-FPA-CONSERV. 09-11-2020'!$D$2:$I$123,5,0),"")</f>
        <v/>
      </c>
      <c r="L68" s="39" t="str">
        <f t="shared" si="1"/>
        <v/>
      </c>
    </row>
    <row r="69" spans="1:12" hidden="1" x14ac:dyDescent="0.25">
      <c r="A69" s="61">
        <v>2020</v>
      </c>
      <c r="B69" s="61" t="s">
        <v>632</v>
      </c>
      <c r="C69" s="61" t="s">
        <v>89</v>
      </c>
      <c r="D69" s="63" t="s">
        <v>872</v>
      </c>
      <c r="E69" s="61" t="s">
        <v>91</v>
      </c>
      <c r="F69" s="36" t="str">
        <f>IFERROR(VLOOKUP(D69,'CAT 2019-20'!$C$2:$G$492,3,0),"")</f>
        <v>A</v>
      </c>
      <c r="G69" s="28" t="str">
        <f>IFERROR(VLOOKUP(D69,'CAT 2019-20'!$C$2:$G$492,4,0),"")</f>
        <v/>
      </c>
      <c r="H69" s="37">
        <f>IFERROR(VLOOKUP(D69,'CAT 2019-20'!$C$2:$G$492,5,0),"")</f>
        <v>1646</v>
      </c>
      <c r="I69" s="36" t="str">
        <f>IFERROR(VLOOKUP(D69,IES!$D$3:$P$375,13,0),VLOOKUP(D69,'EOI-FPA-CONSERV. 09-11-2020'!$D$2:$J$123,7,0))</f>
        <v>A</v>
      </c>
      <c r="J69" s="28" t="str">
        <f>IFERROR(VLOOKUP(D69,IES!$D$3:$P$375,12,0),"")</f>
        <v/>
      </c>
      <c r="K69" s="37">
        <f>IFERROR(VLOOKUP(D69,'EOI-FPA-CONSERV. 09-11-2020'!$D$2:$I$123,5,0),"")</f>
        <v>1088</v>
      </c>
      <c r="L69" s="39" t="str">
        <f t="shared" si="1"/>
        <v/>
      </c>
    </row>
    <row r="70" spans="1:12" hidden="1" x14ac:dyDescent="0.25">
      <c r="A70" s="61">
        <v>2020</v>
      </c>
      <c r="B70" s="61" t="s">
        <v>632</v>
      </c>
      <c r="C70" s="61" t="s">
        <v>92</v>
      </c>
      <c r="D70" s="62" t="s">
        <v>700</v>
      </c>
      <c r="E70" s="61" t="s">
        <v>93</v>
      </c>
      <c r="F70" s="36" t="str">
        <f>IFERROR(VLOOKUP(D70,'CAT 2019-20'!$C$2:$G$492,3,0),"")</f>
        <v>B</v>
      </c>
      <c r="G70" s="28">
        <f>IFERROR(VLOOKUP(D70,'CAT 2019-20'!$C$2:$G$492,4,0),"")</f>
        <v>19</v>
      </c>
      <c r="H70" s="37" t="str">
        <f>IFERROR(VLOOKUP(D70,'CAT 2019-20'!$C$2:$G$492,5,0),"")</f>
        <v/>
      </c>
      <c r="I70" s="36" t="str">
        <f>IFERROR(VLOOKUP(D70,IES!$D$3:$P$375,13,0),VLOOKUP(D70,'EOI-FPA-CONSERV. 09-11-2020'!$D$2:$J$123,7,0))</f>
        <v>B</v>
      </c>
      <c r="J70" s="28">
        <f>IFERROR(VLOOKUP(D70,IES!$D$3:$P$375,12,0),"")</f>
        <v>21</v>
      </c>
      <c r="K70" s="37" t="str">
        <f>IFERROR(VLOOKUP(D70,'EOI-FPA-CONSERV. 09-11-2020'!$D$2:$I$123,5,0),"")</f>
        <v/>
      </c>
      <c r="L70" s="39" t="str">
        <f t="shared" si="1"/>
        <v/>
      </c>
    </row>
    <row r="71" spans="1:12" hidden="1" x14ac:dyDescent="0.25">
      <c r="A71" s="61">
        <v>2020</v>
      </c>
      <c r="B71" s="61" t="s">
        <v>632</v>
      </c>
      <c r="C71" s="61" t="s">
        <v>94</v>
      </c>
      <c r="D71" s="62" t="s">
        <v>701</v>
      </c>
      <c r="E71" s="61" t="s">
        <v>95</v>
      </c>
      <c r="F71" s="36" t="str">
        <f>IFERROR(VLOOKUP(D71,'CAT 2019-20'!$C$2:$G$492,3,0),"")</f>
        <v>A</v>
      </c>
      <c r="G71" s="28">
        <f>IFERROR(VLOOKUP(D71,'CAT 2019-20'!$C$2:$G$492,4,0),"")</f>
        <v>39</v>
      </c>
      <c r="H71" s="37" t="str">
        <f>IFERROR(VLOOKUP(D71,'CAT 2019-20'!$C$2:$G$492,5,0),"")</f>
        <v/>
      </c>
      <c r="I71" s="36" t="str">
        <f>IFERROR(VLOOKUP(D71,IES!$D$3:$P$375,13,0),VLOOKUP(D71,'EOI-FPA-CONSERV. 09-11-2020'!$D$2:$J$123,7,0))</f>
        <v>A</v>
      </c>
      <c r="J71" s="28">
        <f>IFERROR(VLOOKUP(D71,IES!$D$3:$P$375,12,0),"")</f>
        <v>41</v>
      </c>
      <c r="K71" s="37" t="str">
        <f>IFERROR(VLOOKUP(D71,'EOI-FPA-CONSERV. 09-11-2020'!$D$2:$I$123,5,0),"")</f>
        <v/>
      </c>
      <c r="L71" s="39" t="str">
        <f t="shared" si="1"/>
        <v/>
      </c>
    </row>
    <row r="72" spans="1:12" hidden="1" x14ac:dyDescent="0.25">
      <c r="A72" s="61">
        <v>2020</v>
      </c>
      <c r="B72" s="61" t="s">
        <v>632</v>
      </c>
      <c r="C72" s="61" t="s">
        <v>94</v>
      </c>
      <c r="D72" s="62" t="s">
        <v>702</v>
      </c>
      <c r="E72" s="61" t="s">
        <v>96</v>
      </c>
      <c r="F72" s="36" t="str">
        <f>IFERROR(VLOOKUP(D72,'CAT 2019-20'!$C$2:$G$492,3,0),"")</f>
        <v>A</v>
      </c>
      <c r="G72" s="28">
        <f>IFERROR(VLOOKUP(D72,'CAT 2019-20'!$C$2:$G$492,4,0),"")</f>
        <v>33</v>
      </c>
      <c r="H72" s="37" t="str">
        <f>IFERROR(VLOOKUP(D72,'CAT 2019-20'!$C$2:$G$492,5,0),"")</f>
        <v/>
      </c>
      <c r="I72" s="36" t="str">
        <f>IFERROR(VLOOKUP(D72,IES!$D$3:$P$375,13,0),VLOOKUP(D72,'EOI-FPA-CONSERV. 09-11-2020'!$D$2:$J$123,7,0))</f>
        <v>A</v>
      </c>
      <c r="J72" s="28">
        <f>IFERROR(VLOOKUP(D72,IES!$D$3:$P$375,12,0),"")</f>
        <v>34</v>
      </c>
      <c r="K72" s="37" t="str">
        <f>IFERROR(VLOOKUP(D72,'EOI-FPA-CONSERV. 09-11-2020'!$D$2:$I$123,5,0),"")</f>
        <v/>
      </c>
      <c r="L72" s="39" t="str">
        <f t="shared" si="1"/>
        <v/>
      </c>
    </row>
    <row r="73" spans="1:12" x14ac:dyDescent="0.25">
      <c r="A73" s="61">
        <v>2020</v>
      </c>
      <c r="B73" s="61" t="s">
        <v>632</v>
      </c>
      <c r="C73" s="61" t="s">
        <v>94</v>
      </c>
      <c r="D73" s="63" t="s">
        <v>873</v>
      </c>
      <c r="E73" s="61" t="s">
        <v>97</v>
      </c>
      <c r="F73" s="36" t="str">
        <f>IFERROR(VLOOKUP(D73,'CAT 2019-20'!$C$2:$G$492,3,0),"")</f>
        <v>B</v>
      </c>
      <c r="G73" s="28" t="str">
        <f>IFERROR(VLOOKUP(D73,'CAT 2019-20'!$C$2:$G$492,4,0),"")</f>
        <v/>
      </c>
      <c r="H73" s="37">
        <f>IFERROR(VLOOKUP(D73,'CAT 2019-20'!$C$2:$G$492,5,0),"")</f>
        <v>616</v>
      </c>
      <c r="I73" s="36" t="str">
        <f>IFERROR(VLOOKUP(D73,IES!$D$3:$P$375,13,0),VLOOKUP(D73,'EOI-FPA-CONSERV. 09-11-2020'!$D$2:$J$123,7,0))</f>
        <v>C</v>
      </c>
      <c r="J73" s="28" t="str">
        <f>IFERROR(VLOOKUP(D73,IES!$D$3:$P$375,12,0),"")</f>
        <v/>
      </c>
      <c r="K73" s="37">
        <f>IFERROR(VLOOKUP(D73,'EOI-FPA-CONSERV. 09-11-2020'!$D$2:$I$123,5,0),"")</f>
        <v>359</v>
      </c>
      <c r="L73" s="39" t="str">
        <f t="shared" si="1"/>
        <v>BAIXA</v>
      </c>
    </row>
    <row r="74" spans="1:12" hidden="1" x14ac:dyDescent="0.25">
      <c r="A74" s="61">
        <v>2020</v>
      </c>
      <c r="B74" s="61" t="s">
        <v>632</v>
      </c>
      <c r="C74" s="61" t="s">
        <v>99</v>
      </c>
      <c r="D74" s="62" t="s">
        <v>704</v>
      </c>
      <c r="E74" s="61" t="s">
        <v>100</v>
      </c>
      <c r="F74" s="36" t="str">
        <f>IFERROR(VLOOKUP(D74,'CAT 2019-20'!$C$2:$G$492,3,0),"")</f>
        <v>A</v>
      </c>
      <c r="G74" s="28">
        <f>IFERROR(VLOOKUP(D74,'CAT 2019-20'!$C$2:$G$492,4,0),"")</f>
        <v>42</v>
      </c>
      <c r="H74" s="37" t="str">
        <f>IFERROR(VLOOKUP(D74,'CAT 2019-20'!$C$2:$G$492,5,0),"")</f>
        <v/>
      </c>
      <c r="I74" s="36" t="str">
        <f>IFERROR(VLOOKUP(D74,IES!$D$3:$P$375,13,0),VLOOKUP(D74,'EOI-FPA-CONSERV. 09-11-2020'!$D$2:$J$123,7,0))</f>
        <v>A</v>
      </c>
      <c r="J74" s="28">
        <f>IFERROR(VLOOKUP(D74,IES!$D$3:$P$375,12,0),"")</f>
        <v>44</v>
      </c>
      <c r="K74" s="37" t="str">
        <f>IFERROR(VLOOKUP(D74,'EOI-FPA-CONSERV. 09-11-2020'!$D$2:$I$123,5,0),"")</f>
        <v/>
      </c>
      <c r="L74" s="39" t="str">
        <f t="shared" si="1"/>
        <v/>
      </c>
    </row>
    <row r="75" spans="1:12" hidden="1" x14ac:dyDescent="0.25">
      <c r="A75" s="61">
        <v>2020</v>
      </c>
      <c r="B75" s="61" t="s">
        <v>632</v>
      </c>
      <c r="C75" s="61" t="s">
        <v>99</v>
      </c>
      <c r="D75" s="62" t="s">
        <v>705</v>
      </c>
      <c r="E75" s="61" t="s">
        <v>101</v>
      </c>
      <c r="F75" s="36" t="str">
        <f>IFERROR(VLOOKUP(D75,'CAT 2019-20'!$C$2:$G$492,3,0),"")</f>
        <v>A</v>
      </c>
      <c r="G75" s="28">
        <f>IFERROR(VLOOKUP(D75,'CAT 2019-20'!$C$2:$G$492,4,0),"")</f>
        <v>47</v>
      </c>
      <c r="H75" s="37" t="str">
        <f>IFERROR(VLOOKUP(D75,'CAT 2019-20'!$C$2:$G$492,5,0),"")</f>
        <v/>
      </c>
      <c r="I75" s="36" t="str">
        <f>IFERROR(VLOOKUP(D75,IES!$D$3:$P$375,13,0),VLOOKUP(D75,'EOI-FPA-CONSERV. 09-11-2020'!$D$2:$J$123,7,0))</f>
        <v>A</v>
      </c>
      <c r="J75" s="28">
        <f>IFERROR(VLOOKUP(D75,IES!$D$3:$P$375,12,0),"")</f>
        <v>48</v>
      </c>
      <c r="K75" s="37" t="str">
        <f>IFERROR(VLOOKUP(D75,'EOI-FPA-CONSERV. 09-11-2020'!$D$2:$I$123,5,0),"")</f>
        <v/>
      </c>
      <c r="L75" s="39" t="str">
        <f t="shared" si="1"/>
        <v/>
      </c>
    </row>
    <row r="76" spans="1:12" hidden="1" x14ac:dyDescent="0.25">
      <c r="A76" s="61">
        <v>2020</v>
      </c>
      <c r="B76" s="61" t="s">
        <v>632</v>
      </c>
      <c r="C76" s="61" t="s">
        <v>99</v>
      </c>
      <c r="D76" s="63" t="s">
        <v>874</v>
      </c>
      <c r="E76" s="61" t="s">
        <v>102</v>
      </c>
      <c r="F76" s="36" t="str">
        <f>IFERROR(VLOOKUP(D76,'CAT 2019-20'!$C$2:$G$492,3,0),"")</f>
        <v>C</v>
      </c>
      <c r="G76" s="28" t="str">
        <f>IFERROR(VLOOKUP(D76,'CAT 2019-20'!$C$2:$G$492,4,0),"")</f>
        <v/>
      </c>
      <c r="H76" s="37">
        <f>IFERROR(VLOOKUP(D76,'CAT 2019-20'!$C$2:$G$492,5,0),"")</f>
        <v>333</v>
      </c>
      <c r="I76" s="36" t="str">
        <f>IFERROR(VLOOKUP(D76,IES!$D$3:$P$375,13,0),VLOOKUP(D76,'EOI-FPA-CONSERV. 09-11-2020'!$D$2:$J$123,7,0))</f>
        <v>C</v>
      </c>
      <c r="J76" s="28" t="str">
        <f>IFERROR(VLOOKUP(D76,IES!$D$3:$P$375,12,0),"")</f>
        <v/>
      </c>
      <c r="K76" s="37">
        <f>IFERROR(VLOOKUP(D76,'EOI-FPA-CONSERV. 09-11-2020'!$D$2:$I$123,5,0),"")</f>
        <v>295</v>
      </c>
      <c r="L76" s="39" t="str">
        <f t="shared" si="1"/>
        <v/>
      </c>
    </row>
    <row r="77" spans="1:12" hidden="1" x14ac:dyDescent="0.25">
      <c r="A77" s="61">
        <v>2020</v>
      </c>
      <c r="B77" s="61" t="s">
        <v>632</v>
      </c>
      <c r="C77" s="61" t="s">
        <v>99</v>
      </c>
      <c r="D77" s="63" t="s">
        <v>875</v>
      </c>
      <c r="E77" s="61" t="s">
        <v>103</v>
      </c>
      <c r="F77" s="36" t="str">
        <f>IFERROR(VLOOKUP(D77,'CAT 2019-20'!$C$2:$G$492,3,0),"")</f>
        <v>B</v>
      </c>
      <c r="G77" s="28" t="str">
        <f>IFERROR(VLOOKUP(D77,'CAT 2019-20'!$C$2:$G$492,4,0),"")</f>
        <v/>
      </c>
      <c r="H77" s="37">
        <f>IFERROR(VLOOKUP(D77,'CAT 2019-20'!$C$2:$G$492,5,0),"")</f>
        <v>758</v>
      </c>
      <c r="I77" s="36" t="str">
        <f>IFERROR(VLOOKUP(D77,IES!$D$3:$P$375,13,0),VLOOKUP(D77,'EOI-FPA-CONSERV. 09-11-2020'!$D$2:$J$123,7,0))</f>
        <v>B</v>
      </c>
      <c r="J77" s="28" t="str">
        <f>IFERROR(VLOOKUP(D77,IES!$D$3:$P$375,12,0),"")</f>
        <v/>
      </c>
      <c r="K77" s="37">
        <f>IFERROR(VLOOKUP(D77,'EOI-FPA-CONSERV. 09-11-2020'!$D$2:$I$123,5,0),"")</f>
        <v>634</v>
      </c>
      <c r="L77" s="39" t="str">
        <f t="shared" si="1"/>
        <v/>
      </c>
    </row>
    <row r="78" spans="1:12" hidden="1" x14ac:dyDescent="0.25">
      <c r="A78" s="61">
        <v>2020</v>
      </c>
      <c r="B78" s="61" t="s">
        <v>632</v>
      </c>
      <c r="C78" s="61" t="s">
        <v>99</v>
      </c>
      <c r="D78" s="62" t="s">
        <v>708</v>
      </c>
      <c r="E78" s="61" t="s">
        <v>104</v>
      </c>
      <c r="F78" s="36" t="str">
        <f>IFERROR(VLOOKUP(D78,'CAT 2019-20'!$C$2:$G$492,3,0),"")</f>
        <v>A</v>
      </c>
      <c r="G78" s="28">
        <f>IFERROR(VLOOKUP(D78,'CAT 2019-20'!$C$2:$G$492,4,0),"")</f>
        <v>25</v>
      </c>
      <c r="H78" s="37" t="str">
        <f>IFERROR(VLOOKUP(D78,'CAT 2019-20'!$C$2:$G$492,5,0),"")</f>
        <v/>
      </c>
      <c r="I78" s="36" t="str">
        <f>IFERROR(VLOOKUP(D78,IES!$D$3:$P$375,13,0),VLOOKUP(D78,'EOI-FPA-CONSERV. 09-11-2020'!$D$2:$J$123,7,0))</f>
        <v>A</v>
      </c>
      <c r="J78" s="28">
        <f>IFERROR(VLOOKUP(D78,IES!$D$3:$P$375,12,0),"")</f>
        <v>25</v>
      </c>
      <c r="K78" s="37" t="str">
        <f>IFERROR(VLOOKUP(D78,'EOI-FPA-CONSERV. 09-11-2020'!$D$2:$I$123,5,0),"")</f>
        <v/>
      </c>
      <c r="L78" s="39" t="str">
        <f t="shared" si="1"/>
        <v/>
      </c>
    </row>
    <row r="79" spans="1:12" hidden="1" x14ac:dyDescent="0.25">
      <c r="A79" s="61">
        <v>2020</v>
      </c>
      <c r="B79" s="61" t="s">
        <v>632</v>
      </c>
      <c r="C79" s="61" t="s">
        <v>99</v>
      </c>
      <c r="D79" s="63" t="s">
        <v>876</v>
      </c>
      <c r="E79" s="61" t="s">
        <v>35</v>
      </c>
      <c r="F79" s="36" t="str">
        <f>IFERROR(VLOOKUP(D79,'CAT 2019-20'!$C$2:$G$492,3,0),"")</f>
        <v>A</v>
      </c>
      <c r="G79" s="28" t="str">
        <f>IFERROR(VLOOKUP(D79,'CAT 2019-20'!$C$2:$G$492,4,0),"")</f>
        <v/>
      </c>
      <c r="H79" s="37">
        <f>IFERROR(VLOOKUP(D79,'CAT 2019-20'!$C$2:$G$492,5,0),"")</f>
        <v>1186</v>
      </c>
      <c r="I79" s="36" t="str">
        <f>IFERROR(VLOOKUP(D79,IES!$D$3:$P$375,13,0),VLOOKUP(D79,'EOI-FPA-CONSERV. 09-11-2020'!$D$2:$J$123,7,0))</f>
        <v>A</v>
      </c>
      <c r="J79" s="28" t="str">
        <f>IFERROR(VLOOKUP(D79,IES!$D$3:$P$375,12,0),"")</f>
        <v/>
      </c>
      <c r="K79" s="37">
        <f>IFERROR(VLOOKUP(D79,'EOI-FPA-CONSERV. 09-11-2020'!$D$2:$I$123,5,0),"")</f>
        <v>1057</v>
      </c>
      <c r="L79" s="39" t="str">
        <f t="shared" si="1"/>
        <v/>
      </c>
    </row>
    <row r="80" spans="1:12" hidden="1" x14ac:dyDescent="0.25">
      <c r="A80" s="61">
        <v>2020</v>
      </c>
      <c r="B80" s="61" t="s">
        <v>632</v>
      </c>
      <c r="C80" s="61" t="s">
        <v>105</v>
      </c>
      <c r="D80" s="62" t="s">
        <v>703</v>
      </c>
      <c r="E80" s="61" t="s">
        <v>106</v>
      </c>
      <c r="F80" s="36" t="str">
        <f>IFERROR(VLOOKUP(D80,'CAT 2019-20'!$C$2:$G$492,3,0),"")</f>
        <v>B</v>
      </c>
      <c r="G80" s="28">
        <f>IFERROR(VLOOKUP(D80,'CAT 2019-20'!$C$2:$G$492,4,0),"")</f>
        <v>19</v>
      </c>
      <c r="H80" s="37" t="str">
        <f>IFERROR(VLOOKUP(D80,'CAT 2019-20'!$C$2:$G$492,5,0),"")</f>
        <v/>
      </c>
      <c r="I80" s="36" t="str">
        <f>IFERROR(VLOOKUP(D80,IES!$D$3:$P$375,13,0),VLOOKUP(D80,'EOI-FPA-CONSERV. 09-11-2020'!$D$2:$J$123,7,0))</f>
        <v>B</v>
      </c>
      <c r="J80" s="28">
        <f>IFERROR(VLOOKUP(D80,IES!$D$3:$P$375,12,0),"")</f>
        <v>19</v>
      </c>
      <c r="K80" s="37" t="str">
        <f>IFERROR(VLOOKUP(D80,'EOI-FPA-CONSERV. 09-11-2020'!$D$2:$I$123,5,0),"")</f>
        <v/>
      </c>
      <c r="L80" s="39" t="str">
        <f t="shared" si="1"/>
        <v/>
      </c>
    </row>
    <row r="81" spans="1:12" hidden="1" x14ac:dyDescent="0.25">
      <c r="A81" s="61">
        <v>2020</v>
      </c>
      <c r="B81" s="61" t="s">
        <v>632</v>
      </c>
      <c r="C81" s="61" t="s">
        <v>107</v>
      </c>
      <c r="D81" s="62" t="s">
        <v>709</v>
      </c>
      <c r="E81" s="61" t="s">
        <v>108</v>
      </c>
      <c r="F81" s="36" t="str">
        <f>IFERROR(VLOOKUP(D81,'CAT 2019-20'!$C$2:$G$492,3,0),"")</f>
        <v>A</v>
      </c>
      <c r="G81" s="28">
        <f>IFERROR(VLOOKUP(D81,'CAT 2019-20'!$C$2:$G$492,4,0),"")</f>
        <v>35</v>
      </c>
      <c r="H81" s="37" t="str">
        <f>IFERROR(VLOOKUP(D81,'CAT 2019-20'!$C$2:$G$492,5,0),"")</f>
        <v/>
      </c>
      <c r="I81" s="36" t="str">
        <f>IFERROR(VLOOKUP(D81,IES!$D$3:$P$375,13,0),VLOOKUP(D81,'EOI-FPA-CONSERV. 09-11-2020'!$D$2:$J$123,7,0))</f>
        <v>A</v>
      </c>
      <c r="J81" s="28">
        <f>IFERROR(VLOOKUP(D81,IES!$D$3:$P$375,12,0),"")</f>
        <v>36</v>
      </c>
      <c r="K81" s="37" t="str">
        <f>IFERROR(VLOOKUP(D81,'EOI-FPA-CONSERV. 09-11-2020'!$D$2:$I$123,5,0),"")</f>
        <v/>
      </c>
      <c r="L81" s="39" t="str">
        <f t="shared" si="1"/>
        <v/>
      </c>
    </row>
    <row r="82" spans="1:12" hidden="1" x14ac:dyDescent="0.25">
      <c r="A82" s="61">
        <v>2020</v>
      </c>
      <c r="B82" s="61" t="s">
        <v>632</v>
      </c>
      <c r="C82" s="61" t="s">
        <v>107</v>
      </c>
      <c r="D82" s="62" t="s">
        <v>710</v>
      </c>
      <c r="E82" s="61" t="s">
        <v>109</v>
      </c>
      <c r="F82" s="36" t="str">
        <f>IFERROR(VLOOKUP(D82,'CAT 2019-20'!$C$2:$G$492,3,0),"")</f>
        <v>A</v>
      </c>
      <c r="G82" s="28">
        <f>IFERROR(VLOOKUP(D82,'CAT 2019-20'!$C$2:$G$492,4,0),"")</f>
        <v>44</v>
      </c>
      <c r="H82" s="37" t="str">
        <f>IFERROR(VLOOKUP(D82,'CAT 2019-20'!$C$2:$G$492,5,0),"")</f>
        <v/>
      </c>
      <c r="I82" s="36" t="str">
        <f>IFERROR(VLOOKUP(D82,IES!$D$3:$P$375,13,0),VLOOKUP(D82,'EOI-FPA-CONSERV. 09-11-2020'!$D$2:$J$123,7,0))</f>
        <v>A</v>
      </c>
      <c r="J82" s="28">
        <f>IFERROR(VLOOKUP(D82,IES!$D$3:$P$375,12,0),"")</f>
        <v>43</v>
      </c>
      <c r="K82" s="37" t="str">
        <f>IFERROR(VLOOKUP(D82,'EOI-FPA-CONSERV. 09-11-2020'!$D$2:$I$123,5,0),"")</f>
        <v/>
      </c>
      <c r="L82" s="39" t="str">
        <f t="shared" si="1"/>
        <v/>
      </c>
    </row>
    <row r="83" spans="1:12" hidden="1" x14ac:dyDescent="0.25">
      <c r="A83" s="61">
        <v>2020</v>
      </c>
      <c r="B83" s="61" t="s">
        <v>632</v>
      </c>
      <c r="C83" s="61" t="s">
        <v>107</v>
      </c>
      <c r="D83" s="62" t="s">
        <v>711</v>
      </c>
      <c r="E83" s="61" t="s">
        <v>110</v>
      </c>
      <c r="F83" s="36" t="str">
        <f>IFERROR(VLOOKUP(D83,'CAT 2019-20'!$C$2:$G$492,3,0),"")</f>
        <v>A</v>
      </c>
      <c r="G83" s="28">
        <f>IFERROR(VLOOKUP(D83,'CAT 2019-20'!$C$2:$G$492,4,0),"")</f>
        <v>30</v>
      </c>
      <c r="H83" s="37" t="str">
        <f>IFERROR(VLOOKUP(D83,'CAT 2019-20'!$C$2:$G$492,5,0),"")</f>
        <v/>
      </c>
      <c r="I83" s="36" t="str">
        <f>IFERROR(VLOOKUP(D83,IES!$D$3:$P$375,13,0),VLOOKUP(D83,'EOI-FPA-CONSERV. 09-11-2020'!$D$2:$J$123,7,0))</f>
        <v>A</v>
      </c>
      <c r="J83" s="28">
        <f>IFERROR(VLOOKUP(D83,IES!$D$3:$P$375,12,0),"")</f>
        <v>30</v>
      </c>
      <c r="K83" s="37" t="str">
        <f>IFERROR(VLOOKUP(D83,'EOI-FPA-CONSERV. 09-11-2020'!$D$2:$I$123,5,0),"")</f>
        <v/>
      </c>
      <c r="L83" s="39" t="str">
        <f t="shared" si="1"/>
        <v/>
      </c>
    </row>
    <row r="84" spans="1:12" hidden="1" x14ac:dyDescent="0.25">
      <c r="A84" s="61">
        <v>2020</v>
      </c>
      <c r="B84" s="61" t="s">
        <v>632</v>
      </c>
      <c r="C84" s="61" t="s">
        <v>107</v>
      </c>
      <c r="D84" s="63" t="s">
        <v>877</v>
      </c>
      <c r="E84" s="61" t="s">
        <v>111</v>
      </c>
      <c r="F84" s="36" t="str">
        <f>IFERROR(VLOOKUP(D84,'CAT 2019-20'!$C$2:$G$492,3,0),"")</f>
        <v>C</v>
      </c>
      <c r="G84" s="28" t="str">
        <f>IFERROR(VLOOKUP(D84,'CAT 2019-20'!$C$2:$G$492,4,0),"")</f>
        <v/>
      </c>
      <c r="H84" s="37">
        <f>IFERROR(VLOOKUP(D84,'CAT 2019-20'!$C$2:$G$492,5,0),"")</f>
        <v>393</v>
      </c>
      <c r="I84" s="36" t="str">
        <f>IFERROR(VLOOKUP(D84,IES!$D$3:$P$375,13,0),VLOOKUP(D84,'EOI-FPA-CONSERV. 09-11-2020'!$D$2:$J$123,7,0))</f>
        <v>C</v>
      </c>
      <c r="J84" s="28" t="str">
        <f>IFERROR(VLOOKUP(D84,IES!$D$3:$P$375,12,0),"")</f>
        <v/>
      </c>
      <c r="K84" s="37">
        <f>IFERROR(VLOOKUP(D84,'EOI-FPA-CONSERV. 09-11-2020'!$D$2:$I$123,5,0),"")</f>
        <v>341</v>
      </c>
      <c r="L84" s="39" t="str">
        <f t="shared" si="1"/>
        <v/>
      </c>
    </row>
    <row r="85" spans="1:12" hidden="1" x14ac:dyDescent="0.25">
      <c r="A85" s="61">
        <v>2020</v>
      </c>
      <c r="B85" s="61" t="s">
        <v>632</v>
      </c>
      <c r="C85" s="61" t="s">
        <v>107</v>
      </c>
      <c r="D85" s="63" t="s">
        <v>878</v>
      </c>
      <c r="E85" s="61" t="s">
        <v>112</v>
      </c>
      <c r="F85" s="36" t="str">
        <f>IFERROR(VLOOKUP(D85,'CAT 2019-20'!$C$2:$G$492,3,0),"")</f>
        <v>C</v>
      </c>
      <c r="G85" s="28" t="str">
        <f>IFERROR(VLOOKUP(D85,'CAT 2019-20'!$C$2:$G$492,4,0),"")</f>
        <v/>
      </c>
      <c r="H85" s="37">
        <f>IFERROR(VLOOKUP(D85,'CAT 2019-20'!$C$2:$G$492,5,0),"")</f>
        <v>430</v>
      </c>
      <c r="I85" s="36" t="str">
        <f>IFERROR(VLOOKUP(D85,IES!$D$3:$P$375,13,0),VLOOKUP(D85,'EOI-FPA-CONSERV. 09-11-2020'!$D$2:$J$123,7,0))</f>
        <v>C</v>
      </c>
      <c r="J85" s="28" t="str">
        <f>IFERROR(VLOOKUP(D85,IES!$D$3:$P$375,12,0),"")</f>
        <v/>
      </c>
      <c r="K85" s="37">
        <f>IFERROR(VLOOKUP(D85,'EOI-FPA-CONSERV. 09-11-2020'!$D$2:$I$123,5,0),"")</f>
        <v>320</v>
      </c>
      <c r="L85" s="39" t="str">
        <f t="shared" si="1"/>
        <v/>
      </c>
    </row>
    <row r="86" spans="1:12" hidden="1" x14ac:dyDescent="0.25">
      <c r="A86" s="61">
        <v>2020</v>
      </c>
      <c r="B86" s="61" t="s">
        <v>632</v>
      </c>
      <c r="C86" s="61" t="s">
        <v>107</v>
      </c>
      <c r="D86" s="62" t="s">
        <v>714</v>
      </c>
      <c r="E86" s="61" t="s">
        <v>113</v>
      </c>
      <c r="F86" s="36" t="str">
        <f>IFERROR(VLOOKUP(D86,'CAT 2019-20'!$C$2:$G$492,3,0),"")</f>
        <v>A</v>
      </c>
      <c r="G86" s="28">
        <f>IFERROR(VLOOKUP(D86,'CAT 2019-20'!$C$2:$G$492,4,0),"")</f>
        <v>37</v>
      </c>
      <c r="H86" s="37" t="str">
        <f>IFERROR(VLOOKUP(D86,'CAT 2019-20'!$C$2:$G$492,5,0),"")</f>
        <v/>
      </c>
      <c r="I86" s="36" t="str">
        <f>IFERROR(VLOOKUP(D86,IES!$D$3:$P$375,13,0),VLOOKUP(D86,'EOI-FPA-CONSERV. 09-11-2020'!$D$2:$J$123,7,0))</f>
        <v>A</v>
      </c>
      <c r="J86" s="28">
        <f>IFERROR(VLOOKUP(D86,IES!$D$3:$P$375,12,0),"")</f>
        <v>38</v>
      </c>
      <c r="K86" s="37" t="str">
        <f>IFERROR(VLOOKUP(D86,'EOI-FPA-CONSERV. 09-11-2020'!$D$2:$I$123,5,0),"")</f>
        <v/>
      </c>
      <c r="L86" s="39" t="str">
        <f t="shared" si="1"/>
        <v/>
      </c>
    </row>
    <row r="87" spans="1:12" hidden="1" x14ac:dyDescent="0.25">
      <c r="A87" s="61">
        <v>2020</v>
      </c>
      <c r="B87" s="61" t="s">
        <v>632</v>
      </c>
      <c r="C87" s="61" t="s">
        <v>107</v>
      </c>
      <c r="D87" s="63" t="s">
        <v>879</v>
      </c>
      <c r="E87" s="61" t="s">
        <v>114</v>
      </c>
      <c r="F87" s="36" t="str">
        <f>IFERROR(VLOOKUP(D87,'CAT 2019-20'!$C$2:$G$492,3,0),"")</f>
        <v>A</v>
      </c>
      <c r="G87" s="28" t="str">
        <f>IFERROR(VLOOKUP(D87,'CAT 2019-20'!$C$2:$G$492,4,0),"")</f>
        <v/>
      </c>
      <c r="H87" s="37">
        <f>IFERROR(VLOOKUP(D87,'CAT 2019-20'!$C$2:$G$492,5,0),"")</f>
        <v>2007</v>
      </c>
      <c r="I87" s="36" t="str">
        <f>IFERROR(VLOOKUP(D87,IES!$D$3:$P$375,13,0),VLOOKUP(D87,'EOI-FPA-CONSERV. 09-11-2020'!$D$2:$J$123,7,0))</f>
        <v>A</v>
      </c>
      <c r="J87" s="28" t="str">
        <f>IFERROR(VLOOKUP(D87,IES!$D$3:$P$375,12,0),"")</f>
        <v/>
      </c>
      <c r="K87" s="37">
        <f>IFERROR(VLOOKUP(D87,'EOI-FPA-CONSERV. 09-11-2020'!$D$2:$I$123,5,0),"")</f>
        <v>1897</v>
      </c>
      <c r="L87" s="39" t="str">
        <f t="shared" si="1"/>
        <v/>
      </c>
    </row>
    <row r="88" spans="1:12" hidden="1" x14ac:dyDescent="0.25">
      <c r="A88" s="61">
        <v>2020</v>
      </c>
      <c r="B88" s="61" t="s">
        <v>632</v>
      </c>
      <c r="C88" s="61" t="s">
        <v>715</v>
      </c>
      <c r="D88" s="62" t="s">
        <v>716</v>
      </c>
      <c r="E88" s="61" t="s">
        <v>115</v>
      </c>
      <c r="F88" s="36" t="str">
        <f>IFERROR(VLOOKUP(D88,'CAT 2019-20'!$C$2:$G$492,3,0),"")</f>
        <v>A</v>
      </c>
      <c r="G88" s="28">
        <f>IFERROR(VLOOKUP(D88,'CAT 2019-20'!$C$2:$G$492,4,0),"")</f>
        <v>57</v>
      </c>
      <c r="H88" s="37" t="str">
        <f>IFERROR(VLOOKUP(D88,'CAT 2019-20'!$C$2:$G$492,5,0),"")</f>
        <v/>
      </c>
      <c r="I88" s="36" t="str">
        <f>IFERROR(VLOOKUP(D88,IES!$D$3:$P$375,13,0),VLOOKUP(D88,'EOI-FPA-CONSERV. 09-11-2020'!$D$2:$J$123,7,0))</f>
        <v>A</v>
      </c>
      <c r="J88" s="28">
        <f>IFERROR(VLOOKUP(D88,IES!$D$3:$P$375,12,0),"")</f>
        <v>62</v>
      </c>
      <c r="K88" s="37" t="str">
        <f>IFERROR(VLOOKUP(D88,'EOI-FPA-CONSERV. 09-11-2020'!$D$2:$I$123,5,0),"")</f>
        <v/>
      </c>
      <c r="L88" s="39" t="str">
        <f t="shared" si="1"/>
        <v/>
      </c>
    </row>
    <row r="89" spans="1:12" hidden="1" x14ac:dyDescent="0.25">
      <c r="A89" s="61">
        <v>2020</v>
      </c>
      <c r="B89" s="61" t="s">
        <v>632</v>
      </c>
      <c r="C89" s="61" t="s">
        <v>715</v>
      </c>
      <c r="D89" s="62" t="s">
        <v>717</v>
      </c>
      <c r="E89" s="61" t="s">
        <v>116</v>
      </c>
      <c r="F89" s="36" t="str">
        <f>IFERROR(VLOOKUP(D89,'CAT 2019-20'!$C$2:$G$492,3,0),"")</f>
        <v>A</v>
      </c>
      <c r="G89" s="28">
        <f>IFERROR(VLOOKUP(D89,'CAT 2019-20'!$C$2:$G$492,4,0),"")</f>
        <v>30</v>
      </c>
      <c r="H89" s="37" t="str">
        <f>IFERROR(VLOOKUP(D89,'CAT 2019-20'!$C$2:$G$492,5,0),"")</f>
        <v/>
      </c>
      <c r="I89" s="36" t="str">
        <f>IFERROR(VLOOKUP(D89,IES!$D$3:$P$375,13,0),VLOOKUP(D89,'EOI-FPA-CONSERV. 09-11-2020'!$D$2:$J$123,7,0))</f>
        <v>A</v>
      </c>
      <c r="J89" s="28">
        <f>IFERROR(VLOOKUP(D89,IES!$D$3:$P$375,12,0),"")</f>
        <v>30</v>
      </c>
      <c r="K89" s="37" t="str">
        <f>IFERROR(VLOOKUP(D89,'EOI-FPA-CONSERV. 09-11-2020'!$D$2:$I$123,5,0),"")</f>
        <v/>
      </c>
      <c r="L89" s="39" t="str">
        <f t="shared" si="1"/>
        <v/>
      </c>
    </row>
    <row r="90" spans="1:12" hidden="1" x14ac:dyDescent="0.25">
      <c r="A90" s="61">
        <v>2020</v>
      </c>
      <c r="B90" s="61" t="s">
        <v>632</v>
      </c>
      <c r="C90" s="61" t="s">
        <v>715</v>
      </c>
      <c r="D90" s="62" t="s">
        <v>718</v>
      </c>
      <c r="E90" s="61" t="s">
        <v>117</v>
      </c>
      <c r="F90" s="36" t="str">
        <f>IFERROR(VLOOKUP(D90,'CAT 2019-20'!$C$2:$G$492,3,0),"")</f>
        <v>A</v>
      </c>
      <c r="G90" s="28">
        <f>IFERROR(VLOOKUP(D90,'CAT 2019-20'!$C$2:$G$492,4,0),"")</f>
        <v>43</v>
      </c>
      <c r="H90" s="37" t="str">
        <f>IFERROR(VLOOKUP(D90,'CAT 2019-20'!$C$2:$G$492,5,0),"")</f>
        <v/>
      </c>
      <c r="I90" s="36" t="str">
        <f>IFERROR(VLOOKUP(D90,IES!$D$3:$P$375,13,0),VLOOKUP(D90,'EOI-FPA-CONSERV. 09-11-2020'!$D$2:$J$123,7,0))</f>
        <v>A</v>
      </c>
      <c r="J90" s="28">
        <f>IFERROR(VLOOKUP(D90,IES!$D$3:$P$375,12,0),"")</f>
        <v>45</v>
      </c>
      <c r="K90" s="37" t="str">
        <f>IFERROR(VLOOKUP(D90,'EOI-FPA-CONSERV. 09-11-2020'!$D$2:$I$123,5,0),"")</f>
        <v/>
      </c>
      <c r="L90" s="39" t="str">
        <f t="shared" si="1"/>
        <v/>
      </c>
    </row>
    <row r="91" spans="1:12" hidden="1" x14ac:dyDescent="0.25">
      <c r="A91" s="61">
        <v>2020</v>
      </c>
      <c r="B91" s="61" t="s">
        <v>632</v>
      </c>
      <c r="C91" s="61" t="s">
        <v>715</v>
      </c>
      <c r="D91" s="62" t="s">
        <v>719</v>
      </c>
      <c r="E91" s="61" t="s">
        <v>109</v>
      </c>
      <c r="F91" s="36" t="str">
        <f>IFERROR(VLOOKUP(D91,'CAT 2019-20'!$C$2:$G$492,3,0),"")</f>
        <v>A</v>
      </c>
      <c r="G91" s="28">
        <f>IFERROR(VLOOKUP(D91,'CAT 2019-20'!$C$2:$G$492,4,0),"")</f>
        <v>58</v>
      </c>
      <c r="H91" s="37" t="str">
        <f>IFERROR(VLOOKUP(D91,'CAT 2019-20'!$C$2:$G$492,5,0),"")</f>
        <v/>
      </c>
      <c r="I91" s="36" t="str">
        <f>IFERROR(VLOOKUP(D91,IES!$D$3:$P$375,13,0),VLOOKUP(D91,'EOI-FPA-CONSERV. 09-11-2020'!$D$2:$J$123,7,0))</f>
        <v>A</v>
      </c>
      <c r="J91" s="28">
        <f>IFERROR(VLOOKUP(D91,IES!$D$3:$P$375,12,0),"")</f>
        <v>58</v>
      </c>
      <c r="K91" s="37" t="str">
        <f>IFERROR(VLOOKUP(D91,'EOI-FPA-CONSERV. 09-11-2020'!$D$2:$I$123,5,0),"")</f>
        <v/>
      </c>
      <c r="L91" s="39" t="str">
        <f t="shared" si="1"/>
        <v/>
      </c>
    </row>
    <row r="92" spans="1:12" hidden="1" x14ac:dyDescent="0.25">
      <c r="A92" s="61">
        <v>2020</v>
      </c>
      <c r="B92" s="61" t="s">
        <v>632</v>
      </c>
      <c r="C92" s="61" t="s">
        <v>715</v>
      </c>
      <c r="D92" s="62" t="s">
        <v>720</v>
      </c>
      <c r="E92" s="61" t="s">
        <v>118</v>
      </c>
      <c r="F92" s="36" t="str">
        <f>IFERROR(VLOOKUP(D92,'CAT 2019-20'!$C$2:$G$492,3,0),"")</f>
        <v>B</v>
      </c>
      <c r="G92" s="28">
        <f>IFERROR(VLOOKUP(D92,'CAT 2019-20'!$C$2:$G$492,4,0),"")</f>
        <v>20</v>
      </c>
      <c r="H92" s="37" t="str">
        <f>IFERROR(VLOOKUP(D92,'CAT 2019-20'!$C$2:$G$492,5,0),"")</f>
        <v/>
      </c>
      <c r="I92" s="36" t="str">
        <f>IFERROR(VLOOKUP(D92,IES!$D$3:$P$375,13,0),VLOOKUP(D92,'EOI-FPA-CONSERV. 09-11-2020'!$D$2:$J$123,7,0))</f>
        <v>B</v>
      </c>
      <c r="J92" s="28">
        <f>IFERROR(VLOOKUP(D92,IES!$D$3:$P$375,12,0),"")</f>
        <v>21</v>
      </c>
      <c r="K92" s="37" t="str">
        <f>IFERROR(VLOOKUP(D92,'EOI-FPA-CONSERV. 09-11-2020'!$D$2:$I$123,5,0),"")</f>
        <v/>
      </c>
      <c r="L92" s="39" t="str">
        <f t="shared" si="1"/>
        <v/>
      </c>
    </row>
    <row r="93" spans="1:12" x14ac:dyDescent="0.25">
      <c r="A93" s="61">
        <v>2020</v>
      </c>
      <c r="B93" s="61" t="s">
        <v>632</v>
      </c>
      <c r="C93" s="61" t="s">
        <v>715</v>
      </c>
      <c r="D93" s="63" t="s">
        <v>880</v>
      </c>
      <c r="E93" s="61" t="s">
        <v>119</v>
      </c>
      <c r="F93" s="36" t="str">
        <f>IFERROR(VLOOKUP(D93,'CAT 2019-20'!$C$2:$G$492,3,0),"")</f>
        <v>A</v>
      </c>
      <c r="G93" s="28" t="str">
        <f>IFERROR(VLOOKUP(D93,'CAT 2019-20'!$C$2:$G$492,4,0),"")</f>
        <v/>
      </c>
      <c r="H93" s="37">
        <f>IFERROR(VLOOKUP(D93,'CAT 2019-20'!$C$2:$G$492,5,0),"")</f>
        <v>1446</v>
      </c>
      <c r="I93" s="36" t="str">
        <f>IFERROR(VLOOKUP(D93,IES!$D$3:$P$375,13,0),VLOOKUP(D93,'EOI-FPA-CONSERV. 09-11-2020'!$D$2:$J$123,7,0))</f>
        <v>B</v>
      </c>
      <c r="J93" s="28" t="str">
        <f>IFERROR(VLOOKUP(D93,IES!$D$3:$P$375,12,0),"")</f>
        <v/>
      </c>
      <c r="K93" s="37">
        <f>IFERROR(VLOOKUP(D93,'EOI-FPA-CONSERV. 09-11-2020'!$D$2:$I$123,5,0),"")</f>
        <v>770</v>
      </c>
      <c r="L93" s="39" t="str">
        <f t="shared" si="1"/>
        <v>BAIXA</v>
      </c>
    </row>
    <row r="94" spans="1:12" hidden="1" x14ac:dyDescent="0.25">
      <c r="A94" s="61">
        <v>2020</v>
      </c>
      <c r="B94" s="61" t="s">
        <v>632</v>
      </c>
      <c r="C94" s="61" t="s">
        <v>715</v>
      </c>
      <c r="D94" s="63" t="s">
        <v>881</v>
      </c>
      <c r="E94" s="61" t="s">
        <v>130</v>
      </c>
      <c r="F94" s="36" t="str">
        <f>IFERROR(VLOOKUP(D94,'CAT 2019-20'!$C$2:$G$492,3,0),"")</f>
        <v>C</v>
      </c>
      <c r="G94" s="28" t="str">
        <f>IFERROR(VLOOKUP(D94,'CAT 2019-20'!$C$2:$G$492,4,0),"")</f>
        <v/>
      </c>
      <c r="H94" s="37">
        <f>IFERROR(VLOOKUP(D94,'CAT 2019-20'!$C$2:$G$492,5,0),"")</f>
        <v>471</v>
      </c>
      <c r="I94" s="36" t="str">
        <f>IFERROR(VLOOKUP(D94,IES!$D$3:$P$375,13,0),VLOOKUP(D94,'EOI-FPA-CONSERV. 09-11-2020'!$D$2:$J$123,7,0))</f>
        <v>C</v>
      </c>
      <c r="J94" s="28" t="str">
        <f>IFERROR(VLOOKUP(D94,IES!$D$3:$P$375,12,0),"")</f>
        <v/>
      </c>
      <c r="K94" s="37">
        <f>IFERROR(VLOOKUP(D94,'EOI-FPA-CONSERV. 09-11-2020'!$D$2:$I$123,5,0),"")</f>
        <v>434</v>
      </c>
      <c r="L94" s="39" t="str">
        <f t="shared" si="1"/>
        <v/>
      </c>
    </row>
    <row r="95" spans="1:12" hidden="1" x14ac:dyDescent="0.25">
      <c r="A95" s="61">
        <v>2020</v>
      </c>
      <c r="B95" s="61" t="s">
        <v>632</v>
      </c>
      <c r="C95" s="61" t="s">
        <v>715</v>
      </c>
      <c r="D95" s="62" t="s">
        <v>721</v>
      </c>
      <c r="E95" s="61" t="s">
        <v>120</v>
      </c>
      <c r="F95" s="36" t="str">
        <f>IFERROR(VLOOKUP(D95,'CAT 2019-20'!$C$2:$G$492,3,0),"")</f>
        <v>A</v>
      </c>
      <c r="G95" s="28">
        <f>IFERROR(VLOOKUP(D95,'CAT 2019-20'!$C$2:$G$492,4,0),"")</f>
        <v>37</v>
      </c>
      <c r="H95" s="37" t="str">
        <f>IFERROR(VLOOKUP(D95,'CAT 2019-20'!$C$2:$G$492,5,0),"")</f>
        <v/>
      </c>
      <c r="I95" s="36" t="str">
        <f>IFERROR(VLOOKUP(D95,IES!$D$3:$P$375,13,0),VLOOKUP(D95,'EOI-FPA-CONSERV. 09-11-2020'!$D$2:$J$123,7,0))</f>
        <v>A</v>
      </c>
      <c r="J95" s="28">
        <f>IFERROR(VLOOKUP(D95,IES!$D$3:$P$375,12,0),"")</f>
        <v>38</v>
      </c>
      <c r="K95" s="37" t="str">
        <f>IFERROR(VLOOKUP(D95,'EOI-FPA-CONSERV. 09-11-2020'!$D$2:$I$123,5,0),"")</f>
        <v/>
      </c>
      <c r="L95" s="39" t="str">
        <f t="shared" si="1"/>
        <v/>
      </c>
    </row>
    <row r="96" spans="1:12" hidden="1" x14ac:dyDescent="0.25">
      <c r="A96" s="61">
        <v>2020</v>
      </c>
      <c r="B96" s="61" t="s">
        <v>632</v>
      </c>
      <c r="C96" s="61" t="s">
        <v>715</v>
      </c>
      <c r="D96" s="63" t="s">
        <v>882</v>
      </c>
      <c r="E96" s="61" t="s">
        <v>35</v>
      </c>
      <c r="F96" s="36" t="str">
        <f>IFERROR(VLOOKUP(D96,'CAT 2019-20'!$C$2:$G$492,3,0),"")</f>
        <v>A</v>
      </c>
      <c r="G96" s="28" t="str">
        <f>IFERROR(VLOOKUP(D96,'CAT 2019-20'!$C$2:$G$492,4,0),"")</f>
        <v/>
      </c>
      <c r="H96" s="37">
        <f>IFERROR(VLOOKUP(D96,'CAT 2019-20'!$C$2:$G$492,5,0),"")</f>
        <v>4232</v>
      </c>
      <c r="I96" s="36" t="str">
        <f>IFERROR(VLOOKUP(D96,IES!$D$3:$P$375,13,0),VLOOKUP(D96,'EOI-FPA-CONSERV. 09-11-2020'!$D$2:$J$123,7,0))</f>
        <v>A</v>
      </c>
      <c r="J96" s="28" t="str">
        <f>IFERROR(VLOOKUP(D96,IES!$D$3:$P$375,12,0),"")</f>
        <v/>
      </c>
      <c r="K96" s="37">
        <f>IFERROR(VLOOKUP(D96,'EOI-FPA-CONSERV. 09-11-2020'!$D$2:$I$123,5,0),"")</f>
        <v>3804</v>
      </c>
      <c r="L96" s="39" t="str">
        <f t="shared" si="1"/>
        <v/>
      </c>
    </row>
    <row r="97" spans="1:12" hidden="1" x14ac:dyDescent="0.25">
      <c r="A97" s="61">
        <v>2020</v>
      </c>
      <c r="B97" s="61" t="s">
        <v>632</v>
      </c>
      <c r="C97" s="61" t="s">
        <v>715</v>
      </c>
      <c r="D97" s="62" t="s">
        <v>722</v>
      </c>
      <c r="E97" s="61" t="s">
        <v>121</v>
      </c>
      <c r="F97" s="36" t="str">
        <f>IFERROR(VLOOKUP(D97,'CAT 2019-20'!$C$2:$G$492,3,0),"")</f>
        <v>A</v>
      </c>
      <c r="G97" s="28">
        <f>IFERROR(VLOOKUP(D97,'CAT 2019-20'!$C$2:$G$492,4,0),"")</f>
        <v>35</v>
      </c>
      <c r="H97" s="37" t="str">
        <f>IFERROR(VLOOKUP(D97,'CAT 2019-20'!$C$2:$G$492,5,0),"")</f>
        <v/>
      </c>
      <c r="I97" s="36" t="str">
        <f>IFERROR(VLOOKUP(D97,IES!$D$3:$P$375,13,0),VLOOKUP(D97,'EOI-FPA-CONSERV. 09-11-2020'!$D$2:$J$123,7,0))</f>
        <v>A</v>
      </c>
      <c r="J97" s="28">
        <f>IFERROR(VLOOKUP(D97,IES!$D$3:$P$375,12,0),"")</f>
        <v>36</v>
      </c>
      <c r="K97" s="37" t="str">
        <f>IFERROR(VLOOKUP(D97,'EOI-FPA-CONSERV. 09-11-2020'!$D$2:$I$123,5,0),"")</f>
        <v/>
      </c>
      <c r="L97" s="39" t="str">
        <f t="shared" si="1"/>
        <v/>
      </c>
    </row>
    <row r="98" spans="1:12" x14ac:dyDescent="0.25">
      <c r="A98" s="61">
        <v>2020</v>
      </c>
      <c r="B98" s="61" t="s">
        <v>632</v>
      </c>
      <c r="C98" s="61" t="s">
        <v>715</v>
      </c>
      <c r="D98" s="63" t="s">
        <v>883</v>
      </c>
      <c r="E98" s="61" t="s">
        <v>122</v>
      </c>
      <c r="F98" s="36" t="str">
        <f>IFERROR(VLOOKUP(D98,'CAT 2019-20'!$C$2:$G$492,3,0),"")</f>
        <v>B</v>
      </c>
      <c r="G98" s="28" t="str">
        <f>IFERROR(VLOOKUP(D98,'CAT 2019-20'!$C$2:$G$492,4,0),"")</f>
        <v/>
      </c>
      <c r="H98" s="37">
        <f>IFERROR(VLOOKUP(D98,'CAT 2019-20'!$C$2:$G$492,5,0),"")</f>
        <v>583</v>
      </c>
      <c r="I98" s="36" t="str">
        <f>IFERROR(VLOOKUP(D98,IES!$D$3:$P$375,13,0),VLOOKUP(D98,'EOI-FPA-CONSERV. 09-11-2020'!$D$2:$J$123,7,0))</f>
        <v>C</v>
      </c>
      <c r="J98" s="28" t="str">
        <f>IFERROR(VLOOKUP(D98,IES!$D$3:$P$375,12,0),"")</f>
        <v/>
      </c>
      <c r="K98" s="37">
        <f>IFERROR(VLOOKUP(D98,'EOI-FPA-CONSERV. 09-11-2020'!$D$2:$I$123,5,0),"")</f>
        <v>401</v>
      </c>
      <c r="L98" s="39" t="str">
        <f t="shared" si="1"/>
        <v>BAIXA</v>
      </c>
    </row>
    <row r="99" spans="1:12" hidden="1" x14ac:dyDescent="0.25">
      <c r="A99" s="61">
        <v>2020</v>
      </c>
      <c r="B99" s="61" t="s">
        <v>632</v>
      </c>
      <c r="C99" s="61" t="s">
        <v>715</v>
      </c>
      <c r="D99" s="63" t="s">
        <v>884</v>
      </c>
      <c r="E99" s="61" t="s">
        <v>123</v>
      </c>
      <c r="F99" s="36" t="str">
        <f>IFERROR(VLOOKUP(D99,'CAT 2019-20'!$C$2:$G$492,3,0),"")</f>
        <v>C</v>
      </c>
      <c r="G99" s="28" t="str">
        <f>IFERROR(VLOOKUP(D99,'CAT 2019-20'!$C$2:$G$492,4,0),"")</f>
        <v/>
      </c>
      <c r="H99" s="37">
        <f>IFERROR(VLOOKUP(D99,'CAT 2019-20'!$C$2:$G$492,5,0),"")</f>
        <v>455</v>
      </c>
      <c r="I99" s="36" t="str">
        <f>IFERROR(VLOOKUP(D99,IES!$D$3:$P$375,13,0),VLOOKUP(D99,'EOI-FPA-CONSERV. 09-11-2020'!$D$2:$J$123,7,0))</f>
        <v>C</v>
      </c>
      <c r="J99" s="28" t="str">
        <f>IFERROR(VLOOKUP(D99,IES!$D$3:$P$375,12,0),"")</f>
        <v/>
      </c>
      <c r="K99" s="37">
        <f>IFERROR(VLOOKUP(D99,'EOI-FPA-CONSERV. 09-11-2020'!$D$2:$I$123,5,0),"")</f>
        <v>205</v>
      </c>
      <c r="L99" s="39" t="str">
        <f t="shared" si="1"/>
        <v/>
      </c>
    </row>
    <row r="100" spans="1:12" hidden="1" x14ac:dyDescent="0.25">
      <c r="A100" s="61">
        <v>2020</v>
      </c>
      <c r="B100" s="61" t="s">
        <v>632</v>
      </c>
      <c r="C100" s="61" t="s">
        <v>715</v>
      </c>
      <c r="D100" s="62" t="s">
        <v>723</v>
      </c>
      <c r="E100" s="61" t="s">
        <v>124</v>
      </c>
      <c r="F100" s="36" t="str">
        <f>IFERROR(VLOOKUP(D100,'CAT 2019-20'!$C$2:$G$492,3,0),"")</f>
        <v>A</v>
      </c>
      <c r="G100" s="28">
        <f>IFERROR(VLOOKUP(D100,'CAT 2019-20'!$C$2:$G$492,4,0),"")</f>
        <v>38</v>
      </c>
      <c r="H100" s="37" t="str">
        <f>IFERROR(VLOOKUP(D100,'CAT 2019-20'!$C$2:$G$492,5,0),"")</f>
        <v/>
      </c>
      <c r="I100" s="36" t="str">
        <f>IFERROR(VLOOKUP(D100,IES!$D$3:$P$375,13,0),VLOOKUP(D100,'EOI-FPA-CONSERV. 09-11-2020'!$D$2:$J$123,7,0))</f>
        <v>A</v>
      </c>
      <c r="J100" s="28">
        <f>IFERROR(VLOOKUP(D100,IES!$D$3:$P$375,12,0),"")</f>
        <v>42</v>
      </c>
      <c r="K100" s="37" t="str">
        <f>IFERROR(VLOOKUP(D100,'EOI-FPA-CONSERV. 09-11-2020'!$D$2:$I$123,5,0),"")</f>
        <v/>
      </c>
      <c r="L100" s="39" t="str">
        <f t="shared" si="1"/>
        <v/>
      </c>
    </row>
    <row r="101" spans="1:12" hidden="1" x14ac:dyDescent="0.25">
      <c r="A101" s="61">
        <v>2020</v>
      </c>
      <c r="B101" s="61" t="s">
        <v>632</v>
      </c>
      <c r="C101" s="61" t="s">
        <v>715</v>
      </c>
      <c r="D101" s="62" t="s">
        <v>724</v>
      </c>
      <c r="E101" s="61" t="s">
        <v>125</v>
      </c>
      <c r="F101" s="36" t="str">
        <f>IFERROR(VLOOKUP(D101,'CAT 2019-20'!$C$2:$G$492,3,0),"")</f>
        <v>A</v>
      </c>
      <c r="G101" s="28">
        <f>IFERROR(VLOOKUP(D101,'CAT 2019-20'!$C$2:$G$492,4,0),"")</f>
        <v>40</v>
      </c>
      <c r="H101" s="37" t="str">
        <f>IFERROR(VLOOKUP(D101,'CAT 2019-20'!$C$2:$G$492,5,0),"")</f>
        <v/>
      </c>
      <c r="I101" s="36" t="str">
        <f>IFERROR(VLOOKUP(D101,IES!$D$3:$P$375,13,0),VLOOKUP(D101,'EOI-FPA-CONSERV. 09-11-2020'!$D$2:$J$123,7,0))</f>
        <v>A</v>
      </c>
      <c r="J101" s="28">
        <f>IFERROR(VLOOKUP(D101,IES!$D$3:$P$375,12,0),"")</f>
        <v>40</v>
      </c>
      <c r="K101" s="37" t="str">
        <f>IFERROR(VLOOKUP(D101,'EOI-FPA-CONSERV. 09-11-2020'!$D$2:$I$123,5,0),"")</f>
        <v/>
      </c>
      <c r="L101" s="39" t="str">
        <f t="shared" si="1"/>
        <v/>
      </c>
    </row>
    <row r="102" spans="1:12" hidden="1" x14ac:dyDescent="0.25">
      <c r="A102" s="61">
        <v>2020</v>
      </c>
      <c r="B102" s="61" t="s">
        <v>632</v>
      </c>
      <c r="C102" s="61" t="s">
        <v>715</v>
      </c>
      <c r="D102" s="62" t="s">
        <v>725</v>
      </c>
      <c r="E102" s="61" t="s">
        <v>126</v>
      </c>
      <c r="F102" s="36" t="str">
        <f>IFERROR(VLOOKUP(D102,'CAT 2019-20'!$C$2:$G$492,3,0),"")</f>
        <v>A</v>
      </c>
      <c r="G102" s="28">
        <f>IFERROR(VLOOKUP(D102,'CAT 2019-20'!$C$2:$G$492,4,0),"")</f>
        <v>53</v>
      </c>
      <c r="H102" s="37" t="str">
        <f>IFERROR(VLOOKUP(D102,'CAT 2019-20'!$C$2:$G$492,5,0),"")</f>
        <v/>
      </c>
      <c r="I102" s="36" t="str">
        <f>IFERROR(VLOOKUP(D102,IES!$D$3:$P$375,13,0),VLOOKUP(D102,'EOI-FPA-CONSERV. 09-11-2020'!$D$2:$J$123,7,0))</f>
        <v>A</v>
      </c>
      <c r="J102" s="28">
        <f>IFERROR(VLOOKUP(D102,IES!$D$3:$P$375,12,0),"")</f>
        <v>56</v>
      </c>
      <c r="K102" s="37" t="str">
        <f>IFERROR(VLOOKUP(D102,'EOI-FPA-CONSERV. 09-11-2020'!$D$2:$I$123,5,0),"")</f>
        <v/>
      </c>
      <c r="L102" s="39" t="str">
        <f t="shared" si="1"/>
        <v/>
      </c>
    </row>
    <row r="103" spans="1:12" hidden="1" x14ac:dyDescent="0.25">
      <c r="A103" s="61">
        <v>2020</v>
      </c>
      <c r="B103" s="61" t="s">
        <v>632</v>
      </c>
      <c r="C103" s="61" t="s">
        <v>715</v>
      </c>
      <c r="D103" s="62" t="s">
        <v>726</v>
      </c>
      <c r="E103" s="61" t="s">
        <v>127</v>
      </c>
      <c r="F103" s="36" t="str">
        <f>IFERROR(VLOOKUP(D103,'CAT 2019-20'!$C$2:$G$492,3,0),"")</f>
        <v>A</v>
      </c>
      <c r="G103" s="28">
        <f>IFERROR(VLOOKUP(D103,'CAT 2019-20'!$C$2:$G$492,4,0),"")</f>
        <v>31</v>
      </c>
      <c r="H103" s="37" t="str">
        <f>IFERROR(VLOOKUP(D103,'CAT 2019-20'!$C$2:$G$492,5,0),"")</f>
        <v/>
      </c>
      <c r="I103" s="36" t="str">
        <f>IFERROR(VLOOKUP(D103,IES!$D$3:$P$375,13,0),VLOOKUP(D103,'EOI-FPA-CONSERV. 09-11-2020'!$D$2:$J$123,7,0))</f>
        <v>A</v>
      </c>
      <c r="J103" s="28">
        <f>IFERROR(VLOOKUP(D103,IES!$D$3:$P$375,12,0),"")</f>
        <v>33</v>
      </c>
      <c r="K103" s="37" t="str">
        <f>IFERROR(VLOOKUP(D103,'EOI-FPA-CONSERV. 09-11-2020'!$D$2:$I$123,5,0),"")</f>
        <v/>
      </c>
      <c r="L103" s="39" t="str">
        <f t="shared" si="1"/>
        <v/>
      </c>
    </row>
    <row r="104" spans="1:12" hidden="1" x14ac:dyDescent="0.25">
      <c r="A104" s="61">
        <v>2020</v>
      </c>
      <c r="B104" s="61" t="s">
        <v>632</v>
      </c>
      <c r="C104" s="61" t="s">
        <v>715</v>
      </c>
      <c r="D104" s="62" t="s">
        <v>727</v>
      </c>
      <c r="E104" s="61" t="s">
        <v>128</v>
      </c>
      <c r="F104" s="36" t="str">
        <f>IFERROR(VLOOKUP(D104,'CAT 2019-20'!$C$2:$G$492,3,0),"")</f>
        <v>A</v>
      </c>
      <c r="G104" s="28">
        <f>IFERROR(VLOOKUP(D104,'CAT 2019-20'!$C$2:$G$492,4,0),"")</f>
        <v>39</v>
      </c>
      <c r="H104" s="37" t="str">
        <f>IFERROR(VLOOKUP(D104,'CAT 2019-20'!$C$2:$G$492,5,0),"")</f>
        <v/>
      </c>
      <c r="I104" s="36" t="str">
        <f>IFERROR(VLOOKUP(D104,IES!$D$3:$P$375,13,0),VLOOKUP(D104,'EOI-FPA-CONSERV. 09-11-2020'!$D$2:$J$123,7,0))</f>
        <v>A</v>
      </c>
      <c r="J104" s="28">
        <f>IFERROR(VLOOKUP(D104,IES!$D$3:$P$375,12,0),"")</f>
        <v>41</v>
      </c>
      <c r="K104" s="37" t="str">
        <f>IFERROR(VLOOKUP(D104,'EOI-FPA-CONSERV. 09-11-2020'!$D$2:$I$123,5,0),"")</f>
        <v/>
      </c>
      <c r="L104" s="39" t="str">
        <f t="shared" si="1"/>
        <v/>
      </c>
    </row>
    <row r="105" spans="1:12" hidden="1" x14ac:dyDescent="0.25">
      <c r="A105" s="61">
        <v>2020</v>
      </c>
      <c r="B105" s="61" t="s">
        <v>632</v>
      </c>
      <c r="C105" s="61" t="s">
        <v>715</v>
      </c>
      <c r="D105" s="62" t="s">
        <v>728</v>
      </c>
      <c r="E105" s="61" t="s">
        <v>129</v>
      </c>
      <c r="F105" s="36" t="str">
        <f>IFERROR(VLOOKUP(D105,'CAT 2019-20'!$C$2:$G$492,3,0),"")</f>
        <v>A</v>
      </c>
      <c r="G105" s="28">
        <f>IFERROR(VLOOKUP(D105,'CAT 2019-20'!$C$2:$G$492,4,0),"")</f>
        <v>41</v>
      </c>
      <c r="H105" s="37" t="str">
        <f>IFERROR(VLOOKUP(D105,'CAT 2019-20'!$C$2:$G$492,5,0),"")</f>
        <v/>
      </c>
      <c r="I105" s="36" t="str">
        <f>IFERROR(VLOOKUP(D105,IES!$D$3:$P$375,13,0),VLOOKUP(D105,'EOI-FPA-CONSERV. 09-11-2020'!$D$2:$J$123,7,0))</f>
        <v>A</v>
      </c>
      <c r="J105" s="28">
        <f>IFERROR(VLOOKUP(D105,IES!$D$3:$P$375,12,0),"")</f>
        <v>40</v>
      </c>
      <c r="K105" s="37" t="str">
        <f>IFERROR(VLOOKUP(D105,'EOI-FPA-CONSERV. 09-11-2020'!$D$2:$I$123,5,0),"")</f>
        <v/>
      </c>
      <c r="L105" s="39" t="str">
        <f t="shared" si="1"/>
        <v/>
      </c>
    </row>
    <row r="106" spans="1:12" hidden="1" x14ac:dyDescent="0.25">
      <c r="A106" s="61">
        <v>2020</v>
      </c>
      <c r="B106" s="61" t="s">
        <v>632</v>
      </c>
      <c r="C106" s="61" t="s">
        <v>715</v>
      </c>
      <c r="D106" s="62" t="s">
        <v>729</v>
      </c>
      <c r="E106" s="61" t="s">
        <v>209</v>
      </c>
      <c r="F106" s="36" t="str">
        <f>IFERROR(VLOOKUP(D106,'CAT 2019-20'!$C$2:$G$492,3,0),"")</f>
        <v>A</v>
      </c>
      <c r="G106" s="28">
        <f>IFERROR(VLOOKUP(D106,'CAT 2019-20'!$C$2:$G$492,4,0),"")</f>
        <v>31</v>
      </c>
      <c r="H106" s="37" t="str">
        <f>IFERROR(VLOOKUP(D106,'CAT 2019-20'!$C$2:$G$492,5,0),"")</f>
        <v/>
      </c>
      <c r="I106" s="36" t="str">
        <f>IFERROR(VLOOKUP(D106,IES!$D$3:$P$375,13,0),VLOOKUP(D106,'EOI-FPA-CONSERV. 09-11-2020'!$D$2:$J$123,7,0))</f>
        <v>A</v>
      </c>
      <c r="J106" s="28">
        <f>IFERROR(VLOOKUP(D106,IES!$D$3:$P$375,12,0),"")</f>
        <v>31</v>
      </c>
      <c r="K106" s="37" t="str">
        <f>IFERROR(VLOOKUP(D106,'EOI-FPA-CONSERV. 09-11-2020'!$D$2:$I$123,5,0),"")</f>
        <v/>
      </c>
      <c r="L106" s="39" t="str">
        <f t="shared" si="1"/>
        <v/>
      </c>
    </row>
    <row r="107" spans="1:12" hidden="1" x14ac:dyDescent="0.25">
      <c r="A107" s="61">
        <v>2020</v>
      </c>
      <c r="B107" s="61" t="s">
        <v>632</v>
      </c>
      <c r="C107" s="61" t="s">
        <v>715</v>
      </c>
      <c r="D107" s="62" t="s">
        <v>730</v>
      </c>
      <c r="E107" s="61" t="s">
        <v>131</v>
      </c>
      <c r="F107" s="36" t="str">
        <f>IFERROR(VLOOKUP(D107,'CAT 2019-20'!$C$2:$G$492,3,0),"")</f>
        <v>B</v>
      </c>
      <c r="G107" s="28">
        <f>IFERROR(VLOOKUP(D107,'CAT 2019-20'!$C$2:$G$492,4,0),"")</f>
        <v>19</v>
      </c>
      <c r="H107" s="37" t="str">
        <f>IFERROR(VLOOKUP(D107,'CAT 2019-20'!$C$2:$G$492,5,0),"")</f>
        <v/>
      </c>
      <c r="I107" s="36" t="str">
        <f>IFERROR(VLOOKUP(D107,IES!$D$3:$P$375,13,0),VLOOKUP(D107,'EOI-FPA-CONSERV. 09-11-2020'!$D$2:$J$123,7,0))</f>
        <v>B</v>
      </c>
      <c r="J107" s="28">
        <f>IFERROR(VLOOKUP(D107,IES!$D$3:$P$375,12,0),"")</f>
        <v>20</v>
      </c>
      <c r="K107" s="37" t="str">
        <f>IFERROR(VLOOKUP(D107,'EOI-FPA-CONSERV. 09-11-2020'!$D$2:$I$123,5,0),"")</f>
        <v/>
      </c>
      <c r="L107" s="39" t="str">
        <f t="shared" si="1"/>
        <v/>
      </c>
    </row>
    <row r="108" spans="1:12" hidden="1" x14ac:dyDescent="0.25">
      <c r="A108" s="61">
        <v>2020</v>
      </c>
      <c r="B108" s="61" t="s">
        <v>632</v>
      </c>
      <c r="C108" s="61" t="s">
        <v>132</v>
      </c>
      <c r="D108" s="62" t="s">
        <v>733</v>
      </c>
      <c r="E108" s="61" t="s">
        <v>133</v>
      </c>
      <c r="F108" s="36" t="str">
        <f>IFERROR(VLOOKUP(D108,'CAT 2019-20'!$C$2:$G$492,3,0),"")</f>
        <v>B</v>
      </c>
      <c r="G108" s="28">
        <f>IFERROR(VLOOKUP(D108,'CAT 2019-20'!$C$2:$G$492,4,0),"")</f>
        <v>14</v>
      </c>
      <c r="H108" s="37" t="str">
        <f>IFERROR(VLOOKUP(D108,'CAT 2019-20'!$C$2:$G$492,5,0),"")</f>
        <v/>
      </c>
      <c r="I108" s="36" t="str">
        <f>IFERROR(VLOOKUP(D108,IES!$D$3:$P$375,13,0),VLOOKUP(D108,'EOI-FPA-CONSERV. 09-11-2020'!$D$2:$J$123,7,0))</f>
        <v>B</v>
      </c>
      <c r="J108" s="28">
        <f>IFERROR(VLOOKUP(D108,IES!$D$3:$P$375,12,0),"")</f>
        <v>15</v>
      </c>
      <c r="K108" s="37" t="str">
        <f>IFERROR(VLOOKUP(D108,'EOI-FPA-CONSERV. 09-11-2020'!$D$2:$I$123,5,0),"")</f>
        <v/>
      </c>
      <c r="L108" s="39" t="str">
        <f t="shared" si="1"/>
        <v/>
      </c>
    </row>
    <row r="109" spans="1:12" hidden="1" x14ac:dyDescent="0.25">
      <c r="A109" s="61">
        <v>2020</v>
      </c>
      <c r="B109" s="61" t="s">
        <v>632</v>
      </c>
      <c r="C109" s="61" t="s">
        <v>134</v>
      </c>
      <c r="D109" s="62" t="s">
        <v>734</v>
      </c>
      <c r="E109" s="61" t="s">
        <v>135</v>
      </c>
      <c r="F109" s="36" t="str">
        <f>IFERROR(VLOOKUP(D109,'CAT 2019-20'!$C$2:$G$492,3,0),"")</f>
        <v>A</v>
      </c>
      <c r="G109" s="28">
        <f>IFERROR(VLOOKUP(D109,'CAT 2019-20'!$C$2:$G$492,4,0),"")</f>
        <v>30</v>
      </c>
      <c r="H109" s="37" t="str">
        <f>IFERROR(VLOOKUP(D109,'CAT 2019-20'!$C$2:$G$492,5,0),"")</f>
        <v/>
      </c>
      <c r="I109" s="36" t="str">
        <f>IFERROR(VLOOKUP(D109,IES!$D$3:$P$375,13,0),VLOOKUP(D109,'EOI-FPA-CONSERV. 09-11-2020'!$D$2:$J$123,7,0))</f>
        <v>A</v>
      </c>
      <c r="J109" s="28">
        <f>IFERROR(VLOOKUP(D109,IES!$D$3:$P$375,12,0),"")</f>
        <v>32</v>
      </c>
      <c r="K109" s="37" t="str">
        <f>IFERROR(VLOOKUP(D109,'EOI-FPA-CONSERV. 09-11-2020'!$D$2:$I$123,5,0),"")</f>
        <v/>
      </c>
      <c r="L109" s="39" t="str">
        <f t="shared" si="1"/>
        <v/>
      </c>
    </row>
    <row r="110" spans="1:12" hidden="1" x14ac:dyDescent="0.25">
      <c r="A110" s="61">
        <v>2020</v>
      </c>
      <c r="B110" s="61" t="s">
        <v>632</v>
      </c>
      <c r="C110" s="61" t="s">
        <v>136</v>
      </c>
      <c r="D110" s="62" t="s">
        <v>735</v>
      </c>
      <c r="E110" s="61" t="s">
        <v>137</v>
      </c>
      <c r="F110" s="36" t="str">
        <f>IFERROR(VLOOKUP(D110,'CAT 2019-20'!$C$2:$G$492,3,0),"")</f>
        <v>B</v>
      </c>
      <c r="G110" s="28">
        <f>IFERROR(VLOOKUP(D110,'CAT 2019-20'!$C$2:$G$492,4,0),"")</f>
        <v>18</v>
      </c>
      <c r="H110" s="37" t="str">
        <f>IFERROR(VLOOKUP(D110,'CAT 2019-20'!$C$2:$G$492,5,0),"")</f>
        <v/>
      </c>
      <c r="I110" s="36" t="str">
        <f>IFERROR(VLOOKUP(D110,IES!$D$3:$P$375,13,0),VLOOKUP(D110,'EOI-FPA-CONSERV. 09-11-2020'!$D$2:$J$123,7,0))</f>
        <v>B</v>
      </c>
      <c r="J110" s="28">
        <f>IFERROR(VLOOKUP(D110,IES!$D$3:$P$375,12,0),"")</f>
        <v>18</v>
      </c>
      <c r="K110" s="37" t="str">
        <f>IFERROR(VLOOKUP(D110,'EOI-FPA-CONSERV. 09-11-2020'!$D$2:$I$123,5,0),"")</f>
        <v/>
      </c>
      <c r="L110" s="39" t="str">
        <f t="shared" si="1"/>
        <v/>
      </c>
    </row>
    <row r="111" spans="1:12" hidden="1" x14ac:dyDescent="0.25">
      <c r="A111" s="61">
        <v>2020</v>
      </c>
      <c r="B111" s="61" t="s">
        <v>632</v>
      </c>
      <c r="C111" s="61" t="s">
        <v>136</v>
      </c>
      <c r="D111" s="62" t="s">
        <v>736</v>
      </c>
      <c r="E111" s="61" t="s">
        <v>138</v>
      </c>
      <c r="F111" s="36" t="str">
        <f>IFERROR(VLOOKUP(D111,'CAT 2019-20'!$C$2:$G$492,3,0),"")</f>
        <v>B</v>
      </c>
      <c r="G111" s="28">
        <f>IFERROR(VLOOKUP(D111,'CAT 2019-20'!$C$2:$G$492,4,0),"")</f>
        <v>23</v>
      </c>
      <c r="H111" s="37" t="str">
        <f>IFERROR(VLOOKUP(D111,'CAT 2019-20'!$C$2:$G$492,5,0),"")</f>
        <v/>
      </c>
      <c r="I111" s="36" t="str">
        <f>IFERROR(VLOOKUP(D111,IES!$D$3:$P$375,13,0),VLOOKUP(D111,'EOI-FPA-CONSERV. 09-11-2020'!$D$2:$J$123,7,0))</f>
        <v>A</v>
      </c>
      <c r="J111" s="28">
        <f>IFERROR(VLOOKUP(D111,IES!$D$3:$P$375,12,0),"")</f>
        <v>26</v>
      </c>
      <c r="K111" s="37" t="str">
        <f>IFERROR(VLOOKUP(D111,'EOI-FPA-CONSERV. 09-11-2020'!$D$2:$I$123,5,0),"")</f>
        <v/>
      </c>
      <c r="L111" s="39" t="str">
        <f t="shared" si="1"/>
        <v>PUJA</v>
      </c>
    </row>
    <row r="112" spans="1:12" hidden="1" x14ac:dyDescent="0.25">
      <c r="A112" s="61">
        <v>2020</v>
      </c>
      <c r="B112" s="61" t="s">
        <v>632</v>
      </c>
      <c r="C112" s="61" t="s">
        <v>136</v>
      </c>
      <c r="D112" s="63" t="s">
        <v>885</v>
      </c>
      <c r="E112" s="61" t="s">
        <v>139</v>
      </c>
      <c r="F112" s="36" t="str">
        <f>IFERROR(VLOOKUP(D112,'CAT 2019-20'!$C$2:$G$492,3,0),"")</f>
        <v>B</v>
      </c>
      <c r="G112" s="28" t="str">
        <f>IFERROR(VLOOKUP(D112,'CAT 2019-20'!$C$2:$G$492,4,0),"")</f>
        <v/>
      </c>
      <c r="H112" s="37">
        <f>IFERROR(VLOOKUP(D112,'CAT 2019-20'!$C$2:$G$492,5,0),"")</f>
        <v>766</v>
      </c>
      <c r="I112" s="36" t="str">
        <f>IFERROR(VLOOKUP(D112,IES!$D$3:$P$375,13,0),VLOOKUP(D112,'EOI-FPA-CONSERV. 09-11-2020'!$D$2:$J$123,7,0))</f>
        <v>B</v>
      </c>
      <c r="J112" s="28" t="str">
        <f>IFERROR(VLOOKUP(D112,IES!$D$3:$P$375,12,0),"")</f>
        <v/>
      </c>
      <c r="K112" s="37">
        <f>IFERROR(VLOOKUP(D112,'EOI-FPA-CONSERV. 09-11-2020'!$D$2:$I$123,5,0),"")</f>
        <v>555</v>
      </c>
      <c r="L112" s="39" t="str">
        <f t="shared" si="1"/>
        <v/>
      </c>
    </row>
    <row r="113" spans="1:12" hidden="1" x14ac:dyDescent="0.25">
      <c r="A113" s="61">
        <v>2020</v>
      </c>
      <c r="B113" s="61" t="s">
        <v>632</v>
      </c>
      <c r="C113" s="61" t="s">
        <v>136</v>
      </c>
      <c r="D113" s="62" t="s">
        <v>737</v>
      </c>
      <c r="E113" s="61" t="s">
        <v>140</v>
      </c>
      <c r="F113" s="36" t="str">
        <f>IFERROR(VLOOKUP(D113,'CAT 2019-20'!$C$2:$G$492,3,0),"")</f>
        <v>B</v>
      </c>
      <c r="G113" s="28">
        <f>IFERROR(VLOOKUP(D113,'CAT 2019-20'!$C$2:$G$492,4,0),"")</f>
        <v>15</v>
      </c>
      <c r="H113" s="37" t="str">
        <f>IFERROR(VLOOKUP(D113,'CAT 2019-20'!$C$2:$G$492,5,0),"")</f>
        <v/>
      </c>
      <c r="I113" s="36" t="str">
        <f>IFERROR(VLOOKUP(D113,IES!$D$3:$P$375,13,0),VLOOKUP(D113,'EOI-FPA-CONSERV. 09-11-2020'!$D$2:$J$123,7,0))</f>
        <v>B</v>
      </c>
      <c r="J113" s="28">
        <f>IFERROR(VLOOKUP(D113,IES!$D$3:$P$375,12,0),"")</f>
        <v>16</v>
      </c>
      <c r="K113" s="37" t="str">
        <f>IFERROR(VLOOKUP(D113,'EOI-FPA-CONSERV. 09-11-2020'!$D$2:$I$123,5,0),"")</f>
        <v/>
      </c>
      <c r="L113" s="39" t="str">
        <f t="shared" si="1"/>
        <v/>
      </c>
    </row>
    <row r="114" spans="1:12" hidden="1" x14ac:dyDescent="0.25">
      <c r="A114" s="61">
        <v>2020</v>
      </c>
      <c r="B114" s="61" t="s">
        <v>632</v>
      </c>
      <c r="C114" s="61" t="s">
        <v>142</v>
      </c>
      <c r="D114" s="62" t="s">
        <v>738</v>
      </c>
      <c r="E114" s="61" t="s">
        <v>143</v>
      </c>
      <c r="F114" s="36" t="str">
        <f>IFERROR(VLOOKUP(D114,'CAT 2019-20'!$C$2:$G$492,3,0),"")</f>
        <v>B</v>
      </c>
      <c r="G114" s="28">
        <f>IFERROR(VLOOKUP(D114,'CAT 2019-20'!$C$2:$G$492,4,0),"")</f>
        <v>15</v>
      </c>
      <c r="H114" s="37" t="str">
        <f>IFERROR(VLOOKUP(D114,'CAT 2019-20'!$C$2:$G$492,5,0),"")</f>
        <v/>
      </c>
      <c r="I114" s="36" t="str">
        <f>IFERROR(VLOOKUP(D114,IES!$D$3:$P$375,13,0),VLOOKUP(D114,'EOI-FPA-CONSERV. 09-11-2020'!$D$2:$J$123,7,0))</f>
        <v>B</v>
      </c>
      <c r="J114" s="28">
        <f>IFERROR(VLOOKUP(D114,IES!$D$3:$P$375,12,0),"")</f>
        <v>15</v>
      </c>
      <c r="K114" s="37" t="str">
        <f>IFERROR(VLOOKUP(D114,'EOI-FPA-CONSERV. 09-11-2020'!$D$2:$I$123,5,0),"")</f>
        <v/>
      </c>
      <c r="L114" s="39" t="str">
        <f t="shared" si="1"/>
        <v/>
      </c>
    </row>
    <row r="115" spans="1:12" hidden="1" x14ac:dyDescent="0.25">
      <c r="A115" s="61">
        <v>2020</v>
      </c>
      <c r="B115" s="61" t="s">
        <v>632</v>
      </c>
      <c r="C115" s="61" t="s">
        <v>144</v>
      </c>
      <c r="D115" s="62" t="s">
        <v>740</v>
      </c>
      <c r="E115" s="61" t="s">
        <v>86</v>
      </c>
      <c r="F115" s="36" t="str">
        <f>IFERROR(VLOOKUP(D115,'CAT 2019-20'!$C$2:$G$492,3,0),"")</f>
        <v>B</v>
      </c>
      <c r="G115" s="28">
        <f>IFERROR(VLOOKUP(D115,'CAT 2019-20'!$C$2:$G$492,4,0),"")</f>
        <v>21</v>
      </c>
      <c r="H115" s="37" t="str">
        <f>IFERROR(VLOOKUP(D115,'CAT 2019-20'!$C$2:$G$492,5,0),"")</f>
        <v/>
      </c>
      <c r="I115" s="36" t="str">
        <f>IFERROR(VLOOKUP(D115,IES!$D$3:$P$375,13,0),VLOOKUP(D115,'EOI-FPA-CONSERV. 09-11-2020'!$D$2:$J$123,7,0))</f>
        <v>B</v>
      </c>
      <c r="J115" s="28">
        <f>IFERROR(VLOOKUP(D115,IES!$D$3:$P$375,12,0),"")</f>
        <v>24</v>
      </c>
      <c r="K115" s="37" t="str">
        <f>IFERROR(VLOOKUP(D115,'EOI-FPA-CONSERV. 09-11-2020'!$D$2:$I$123,5,0),"")</f>
        <v/>
      </c>
      <c r="L115" s="39" t="str">
        <f t="shared" si="1"/>
        <v/>
      </c>
    </row>
    <row r="116" spans="1:12" hidden="1" x14ac:dyDescent="0.25">
      <c r="A116" s="61">
        <v>2020</v>
      </c>
      <c r="B116" s="61" t="s">
        <v>632</v>
      </c>
      <c r="C116" s="61" t="s">
        <v>145</v>
      </c>
      <c r="D116" s="62" t="s">
        <v>739</v>
      </c>
      <c r="E116" s="61" t="s">
        <v>146</v>
      </c>
      <c r="F116" s="36" t="str">
        <f>IFERROR(VLOOKUP(D116,'CAT 2019-20'!$C$2:$G$492,3,0),"")</f>
        <v>B</v>
      </c>
      <c r="G116" s="28">
        <f>IFERROR(VLOOKUP(D116,'CAT 2019-20'!$C$2:$G$492,4,0),"")</f>
        <v>13</v>
      </c>
      <c r="H116" s="37" t="str">
        <f>IFERROR(VLOOKUP(D116,'CAT 2019-20'!$C$2:$G$492,5,0),"")</f>
        <v/>
      </c>
      <c r="I116" s="36" t="str">
        <f>IFERROR(VLOOKUP(D116,IES!$D$3:$P$375,13,0),VLOOKUP(D116,'EOI-FPA-CONSERV. 09-11-2020'!$D$2:$J$123,7,0))</f>
        <v>B</v>
      </c>
      <c r="J116" s="28">
        <f>IFERROR(VLOOKUP(D116,IES!$D$3:$P$375,12,0),"")</f>
        <v>15</v>
      </c>
      <c r="K116" s="37" t="str">
        <f>IFERROR(VLOOKUP(D116,'EOI-FPA-CONSERV. 09-11-2020'!$D$2:$I$123,5,0),"")</f>
        <v/>
      </c>
      <c r="L116" s="39" t="str">
        <f t="shared" si="1"/>
        <v/>
      </c>
    </row>
    <row r="117" spans="1:12" hidden="1" x14ac:dyDescent="0.25">
      <c r="A117" s="61">
        <v>2020</v>
      </c>
      <c r="B117" s="61" t="s">
        <v>632</v>
      </c>
      <c r="C117" s="61" t="s">
        <v>147</v>
      </c>
      <c r="D117" s="62" t="s">
        <v>741</v>
      </c>
      <c r="E117" s="61" t="s">
        <v>148</v>
      </c>
      <c r="F117" s="36" t="str">
        <f>IFERROR(VLOOKUP(D117,'CAT 2019-20'!$C$2:$G$492,3,0),"")</f>
        <v>A</v>
      </c>
      <c r="G117" s="28">
        <f>IFERROR(VLOOKUP(D117,'CAT 2019-20'!$C$2:$G$492,4,0),"")</f>
        <v>28</v>
      </c>
      <c r="H117" s="37" t="str">
        <f>IFERROR(VLOOKUP(D117,'CAT 2019-20'!$C$2:$G$492,5,0),"")</f>
        <v/>
      </c>
      <c r="I117" s="36" t="str">
        <f>IFERROR(VLOOKUP(D117,IES!$D$3:$P$375,13,0),VLOOKUP(D117,'EOI-FPA-CONSERV. 09-11-2020'!$D$2:$J$123,7,0))</f>
        <v>A</v>
      </c>
      <c r="J117" s="28">
        <f>IFERROR(VLOOKUP(D117,IES!$D$3:$P$375,12,0),"")</f>
        <v>30</v>
      </c>
      <c r="K117" s="37" t="str">
        <f>IFERROR(VLOOKUP(D117,'EOI-FPA-CONSERV. 09-11-2020'!$D$2:$I$123,5,0),"")</f>
        <v/>
      </c>
      <c r="L117" s="39" t="str">
        <f t="shared" si="1"/>
        <v/>
      </c>
    </row>
    <row r="118" spans="1:12" hidden="1" x14ac:dyDescent="0.25">
      <c r="A118" s="61">
        <v>2020</v>
      </c>
      <c r="B118" s="61" t="s">
        <v>632</v>
      </c>
      <c r="C118" s="61" t="s">
        <v>149</v>
      </c>
      <c r="D118" s="62" t="s">
        <v>742</v>
      </c>
      <c r="E118" s="61" t="s">
        <v>150</v>
      </c>
      <c r="F118" s="36" t="str">
        <f>IFERROR(VLOOKUP(D118,'CAT 2019-20'!$C$2:$G$492,3,0),"")</f>
        <v>A</v>
      </c>
      <c r="G118" s="28">
        <f>IFERROR(VLOOKUP(D118,'CAT 2019-20'!$C$2:$G$492,4,0),"")</f>
        <v>33</v>
      </c>
      <c r="H118" s="37" t="str">
        <f>IFERROR(VLOOKUP(D118,'CAT 2019-20'!$C$2:$G$492,5,0),"")</f>
        <v/>
      </c>
      <c r="I118" s="36" t="str">
        <f>IFERROR(VLOOKUP(D118,IES!$D$3:$P$375,13,0),VLOOKUP(D118,'EOI-FPA-CONSERV. 09-11-2020'!$D$2:$J$123,7,0))</f>
        <v>A</v>
      </c>
      <c r="J118" s="28">
        <f>IFERROR(VLOOKUP(D118,IES!$D$3:$P$375,12,0),"")</f>
        <v>34</v>
      </c>
      <c r="K118" s="37" t="str">
        <f>IFERROR(VLOOKUP(D118,'EOI-FPA-CONSERV. 09-11-2020'!$D$2:$I$123,5,0),"")</f>
        <v/>
      </c>
      <c r="L118" s="39" t="str">
        <f t="shared" si="1"/>
        <v/>
      </c>
    </row>
    <row r="119" spans="1:12" hidden="1" x14ac:dyDescent="0.25">
      <c r="A119" s="61">
        <v>2020</v>
      </c>
      <c r="B119" s="61" t="s">
        <v>632</v>
      </c>
      <c r="C119" s="61" t="s">
        <v>149</v>
      </c>
      <c r="D119" s="62" t="s">
        <v>743</v>
      </c>
      <c r="E119" s="61" t="s">
        <v>151</v>
      </c>
      <c r="F119" s="36" t="str">
        <f>IFERROR(VLOOKUP(D119,'CAT 2019-20'!$C$2:$G$492,3,0),"")</f>
        <v>B</v>
      </c>
      <c r="G119" s="28">
        <f>IFERROR(VLOOKUP(D119,'CAT 2019-20'!$C$2:$G$492,4,0),"")</f>
        <v>17</v>
      </c>
      <c r="H119" s="37" t="str">
        <f>IFERROR(VLOOKUP(D119,'CAT 2019-20'!$C$2:$G$492,5,0),"")</f>
        <v/>
      </c>
      <c r="I119" s="36" t="str">
        <f>IFERROR(VLOOKUP(D119,IES!$D$3:$P$375,13,0),VLOOKUP(D119,'EOI-FPA-CONSERV. 09-11-2020'!$D$2:$J$123,7,0))</f>
        <v>B</v>
      </c>
      <c r="J119" s="28">
        <f>IFERROR(VLOOKUP(D119,IES!$D$3:$P$375,12,0),"")</f>
        <v>18</v>
      </c>
      <c r="K119" s="37" t="str">
        <f>IFERROR(VLOOKUP(D119,'EOI-FPA-CONSERV. 09-11-2020'!$D$2:$I$123,5,0),"")</f>
        <v/>
      </c>
      <c r="L119" s="39" t="str">
        <f t="shared" si="1"/>
        <v/>
      </c>
    </row>
    <row r="120" spans="1:12" hidden="1" x14ac:dyDescent="0.25">
      <c r="A120" s="61">
        <v>2020</v>
      </c>
      <c r="B120" s="61" t="s">
        <v>632</v>
      </c>
      <c r="C120" s="61" t="s">
        <v>152</v>
      </c>
      <c r="D120" s="62" t="s">
        <v>744</v>
      </c>
      <c r="E120" s="61" t="s">
        <v>153</v>
      </c>
      <c r="F120" s="36" t="str">
        <f>IFERROR(VLOOKUP(D120,'CAT 2019-20'!$C$2:$G$492,3,0),"")</f>
        <v>A</v>
      </c>
      <c r="G120" s="28">
        <f>IFERROR(VLOOKUP(D120,'CAT 2019-20'!$C$2:$G$492,4,0),"")</f>
        <v>25</v>
      </c>
      <c r="H120" s="37" t="str">
        <f>IFERROR(VLOOKUP(D120,'CAT 2019-20'!$C$2:$G$492,5,0),"")</f>
        <v/>
      </c>
      <c r="I120" s="36" t="str">
        <f>IFERROR(VLOOKUP(D120,IES!$D$3:$P$375,13,0),VLOOKUP(D120,'EOI-FPA-CONSERV. 09-11-2020'!$D$2:$J$123,7,0))</f>
        <v>A</v>
      </c>
      <c r="J120" s="28">
        <f>IFERROR(VLOOKUP(D120,IES!$D$3:$P$375,12,0),"")</f>
        <v>27</v>
      </c>
      <c r="K120" s="37" t="str">
        <f>IFERROR(VLOOKUP(D120,'EOI-FPA-CONSERV. 09-11-2020'!$D$2:$I$123,5,0),"")</f>
        <v/>
      </c>
      <c r="L120" s="39" t="str">
        <f t="shared" si="1"/>
        <v/>
      </c>
    </row>
    <row r="121" spans="1:12" hidden="1" x14ac:dyDescent="0.25">
      <c r="A121" s="61">
        <v>2020</v>
      </c>
      <c r="B121" s="61" t="s">
        <v>632</v>
      </c>
      <c r="C121" s="61" t="s">
        <v>152</v>
      </c>
      <c r="D121" s="62" t="s">
        <v>745</v>
      </c>
      <c r="E121" s="61" t="s">
        <v>154</v>
      </c>
      <c r="F121" s="36" t="str">
        <f>IFERROR(VLOOKUP(D121,'CAT 2019-20'!$C$2:$G$492,3,0),"")</f>
        <v>A</v>
      </c>
      <c r="G121" s="28">
        <f>IFERROR(VLOOKUP(D121,'CAT 2019-20'!$C$2:$G$492,4,0),"")</f>
        <v>31</v>
      </c>
      <c r="H121" s="37" t="str">
        <f>IFERROR(VLOOKUP(D121,'CAT 2019-20'!$C$2:$G$492,5,0),"")</f>
        <v/>
      </c>
      <c r="I121" s="36" t="str">
        <f>IFERROR(VLOOKUP(D121,IES!$D$3:$P$375,13,0),VLOOKUP(D121,'EOI-FPA-CONSERV. 09-11-2020'!$D$2:$J$123,7,0))</f>
        <v>A</v>
      </c>
      <c r="J121" s="28">
        <f>IFERROR(VLOOKUP(D121,IES!$D$3:$P$375,12,0),"")</f>
        <v>35</v>
      </c>
      <c r="K121" s="37" t="str">
        <f>IFERROR(VLOOKUP(D121,'EOI-FPA-CONSERV. 09-11-2020'!$D$2:$I$123,5,0),"")</f>
        <v/>
      </c>
      <c r="L121" s="39" t="str">
        <f t="shared" si="1"/>
        <v/>
      </c>
    </row>
    <row r="122" spans="1:12" x14ac:dyDescent="0.25">
      <c r="A122" s="61">
        <v>2020</v>
      </c>
      <c r="B122" s="61" t="s">
        <v>632</v>
      </c>
      <c r="C122" s="61" t="s">
        <v>152</v>
      </c>
      <c r="D122" s="63" t="s">
        <v>886</v>
      </c>
      <c r="E122" s="61" t="s">
        <v>155</v>
      </c>
      <c r="F122" s="36" t="str">
        <f>IFERROR(VLOOKUP(D122,'CAT 2019-20'!$C$2:$G$492,3,0),"")</f>
        <v>B</v>
      </c>
      <c r="G122" s="28" t="str">
        <f>IFERROR(VLOOKUP(D122,'CAT 2019-20'!$C$2:$G$492,4,0),"")</f>
        <v/>
      </c>
      <c r="H122" s="37">
        <f>IFERROR(VLOOKUP(D122,'CAT 2019-20'!$C$2:$G$492,5,0),"")</f>
        <v>682</v>
      </c>
      <c r="I122" s="36" t="str">
        <f>IFERROR(VLOOKUP(D122,IES!$D$3:$P$375,13,0),VLOOKUP(D122,'EOI-FPA-CONSERV. 09-11-2020'!$D$2:$J$123,7,0))</f>
        <v>C</v>
      </c>
      <c r="J122" s="28" t="str">
        <f>IFERROR(VLOOKUP(D122,IES!$D$3:$P$375,12,0),"")</f>
        <v/>
      </c>
      <c r="K122" s="37">
        <f>IFERROR(VLOOKUP(D122,'EOI-FPA-CONSERV. 09-11-2020'!$D$2:$I$123,5,0),"")</f>
        <v>269</v>
      </c>
      <c r="L122" s="39" t="str">
        <f t="shared" si="1"/>
        <v>BAIXA</v>
      </c>
    </row>
    <row r="123" spans="1:12" hidden="1" x14ac:dyDescent="0.25">
      <c r="A123" s="61">
        <v>2020</v>
      </c>
      <c r="B123" s="61" t="s">
        <v>632</v>
      </c>
      <c r="C123" s="61" t="s">
        <v>156</v>
      </c>
      <c r="D123" s="62" t="s">
        <v>746</v>
      </c>
      <c r="E123" s="61" t="s">
        <v>157</v>
      </c>
      <c r="F123" s="36" t="str">
        <f>IFERROR(VLOOKUP(D123,'CAT 2019-20'!$C$2:$G$492,3,0),"")</f>
        <v>A</v>
      </c>
      <c r="G123" s="28">
        <f>IFERROR(VLOOKUP(D123,'CAT 2019-20'!$C$2:$G$492,4,0),"")</f>
        <v>30</v>
      </c>
      <c r="H123" s="37" t="str">
        <f>IFERROR(VLOOKUP(D123,'CAT 2019-20'!$C$2:$G$492,5,0),"")</f>
        <v/>
      </c>
      <c r="I123" s="36" t="str">
        <f>IFERROR(VLOOKUP(D123,IES!$D$3:$P$375,13,0),VLOOKUP(D123,'EOI-FPA-CONSERV. 09-11-2020'!$D$2:$J$123,7,0))</f>
        <v>A</v>
      </c>
      <c r="J123" s="28">
        <f>IFERROR(VLOOKUP(D123,IES!$D$3:$P$375,12,0),"")</f>
        <v>31</v>
      </c>
      <c r="K123" s="37" t="str">
        <f>IFERROR(VLOOKUP(D123,'EOI-FPA-CONSERV. 09-11-2020'!$D$2:$I$123,5,0),"")</f>
        <v/>
      </c>
      <c r="L123" s="39" t="str">
        <f t="shared" si="1"/>
        <v/>
      </c>
    </row>
    <row r="124" spans="1:12" hidden="1" x14ac:dyDescent="0.25">
      <c r="A124" s="61">
        <v>2020</v>
      </c>
      <c r="B124" s="61" t="s">
        <v>632</v>
      </c>
      <c r="C124" s="61" t="s">
        <v>158</v>
      </c>
      <c r="D124" s="62" t="s">
        <v>747</v>
      </c>
      <c r="E124" s="61" t="s">
        <v>159</v>
      </c>
      <c r="F124" s="36" t="str">
        <f>IFERROR(VLOOKUP(D124,'CAT 2019-20'!$C$2:$G$492,3,0),"")</f>
        <v>A</v>
      </c>
      <c r="G124" s="28">
        <f>IFERROR(VLOOKUP(D124,'CAT 2019-20'!$C$2:$G$492,4,0),"")</f>
        <v>30</v>
      </c>
      <c r="H124" s="37" t="str">
        <f>IFERROR(VLOOKUP(D124,'CAT 2019-20'!$C$2:$G$492,5,0),"")</f>
        <v/>
      </c>
      <c r="I124" s="36" t="str">
        <f>IFERROR(VLOOKUP(D124,IES!$D$3:$P$375,13,0),VLOOKUP(D124,'EOI-FPA-CONSERV. 09-11-2020'!$D$2:$J$123,7,0))</f>
        <v>A</v>
      </c>
      <c r="J124" s="28">
        <f>IFERROR(VLOOKUP(D124,IES!$D$3:$P$375,12,0),"")</f>
        <v>32</v>
      </c>
      <c r="K124" s="37" t="str">
        <f>IFERROR(VLOOKUP(D124,'EOI-FPA-CONSERV. 09-11-2020'!$D$2:$I$123,5,0),"")</f>
        <v/>
      </c>
      <c r="L124" s="39" t="str">
        <f t="shared" si="1"/>
        <v/>
      </c>
    </row>
    <row r="125" spans="1:12" hidden="1" x14ac:dyDescent="0.25">
      <c r="A125" s="61">
        <v>2020</v>
      </c>
      <c r="B125" s="61" t="s">
        <v>632</v>
      </c>
      <c r="C125" s="61" t="s">
        <v>160</v>
      </c>
      <c r="D125" s="62" t="s">
        <v>748</v>
      </c>
      <c r="E125" s="61" t="s">
        <v>161</v>
      </c>
      <c r="F125" s="36" t="str">
        <f>IFERROR(VLOOKUP(D125,'CAT 2019-20'!$C$2:$G$492,3,0),"")</f>
        <v>B</v>
      </c>
      <c r="G125" s="28">
        <f>IFERROR(VLOOKUP(D125,'CAT 2019-20'!$C$2:$G$492,4,0),"")</f>
        <v>24</v>
      </c>
      <c r="H125" s="37" t="str">
        <f>IFERROR(VLOOKUP(D125,'CAT 2019-20'!$C$2:$G$492,5,0),"")</f>
        <v/>
      </c>
      <c r="I125" s="36" t="str">
        <f>IFERROR(VLOOKUP(D125,IES!$D$3:$P$375,13,0),VLOOKUP(D125,'EOI-FPA-CONSERV. 09-11-2020'!$D$2:$J$123,7,0))</f>
        <v>B</v>
      </c>
      <c r="J125" s="28">
        <f>IFERROR(VLOOKUP(D125,IES!$D$3:$P$375,12,0),"")</f>
        <v>24</v>
      </c>
      <c r="K125" s="37" t="str">
        <f>IFERROR(VLOOKUP(D125,'EOI-FPA-CONSERV. 09-11-2020'!$D$2:$I$123,5,0),"")</f>
        <v/>
      </c>
      <c r="L125" s="39" t="str">
        <f t="shared" si="1"/>
        <v/>
      </c>
    </row>
    <row r="126" spans="1:12" hidden="1" x14ac:dyDescent="0.25">
      <c r="A126" s="61">
        <v>2020</v>
      </c>
      <c r="B126" s="61" t="s">
        <v>632</v>
      </c>
      <c r="C126" s="61" t="s">
        <v>162</v>
      </c>
      <c r="D126" s="62" t="s">
        <v>749</v>
      </c>
      <c r="E126" s="61" t="s">
        <v>163</v>
      </c>
      <c r="F126" s="36" t="str">
        <f>IFERROR(VLOOKUP(D126,'CAT 2019-20'!$C$2:$G$492,3,0),"")</f>
        <v>C</v>
      </c>
      <c r="G126" s="28">
        <f>IFERROR(VLOOKUP(D126,'CAT 2019-20'!$C$2:$G$492,4,0),"")</f>
        <v>7</v>
      </c>
      <c r="H126" s="37" t="str">
        <f>IFERROR(VLOOKUP(D126,'CAT 2019-20'!$C$2:$G$492,5,0),"")</f>
        <v/>
      </c>
      <c r="I126" s="36" t="str">
        <f>IFERROR(VLOOKUP(D126,IES!$D$3:$P$375,13,0),VLOOKUP(D126,'EOI-FPA-CONSERV. 09-11-2020'!$D$2:$J$123,7,0))</f>
        <v>C</v>
      </c>
      <c r="J126" s="28">
        <f>IFERROR(VLOOKUP(D126,IES!$D$3:$P$375,12,0),"")</f>
        <v>7</v>
      </c>
      <c r="K126" s="37" t="str">
        <f>IFERROR(VLOOKUP(D126,'EOI-FPA-CONSERV. 09-11-2020'!$D$2:$I$123,5,0),"")</f>
        <v/>
      </c>
      <c r="L126" s="39" t="str">
        <f t="shared" si="1"/>
        <v/>
      </c>
    </row>
    <row r="127" spans="1:12" hidden="1" x14ac:dyDescent="0.25">
      <c r="A127" s="61">
        <v>2020</v>
      </c>
      <c r="B127" s="61" t="s">
        <v>632</v>
      </c>
      <c r="C127" s="61" t="s">
        <v>164</v>
      </c>
      <c r="D127" s="62" t="s">
        <v>750</v>
      </c>
      <c r="E127" s="61" t="s">
        <v>165</v>
      </c>
      <c r="F127" s="36" t="str">
        <f>IFERROR(VLOOKUP(D127,'CAT 2019-20'!$C$2:$G$492,3,0),"")</f>
        <v>A</v>
      </c>
      <c r="G127" s="28">
        <f>IFERROR(VLOOKUP(D127,'CAT 2019-20'!$C$2:$G$492,4,0),"")</f>
        <v>50</v>
      </c>
      <c r="H127" s="37" t="str">
        <f>IFERROR(VLOOKUP(D127,'CAT 2019-20'!$C$2:$G$492,5,0),"")</f>
        <v/>
      </c>
      <c r="I127" s="36" t="str">
        <f>IFERROR(VLOOKUP(D127,IES!$D$3:$P$375,13,0),VLOOKUP(D127,'EOI-FPA-CONSERV. 09-11-2020'!$D$2:$J$123,7,0))</f>
        <v>A</v>
      </c>
      <c r="J127" s="28">
        <f>IFERROR(VLOOKUP(D127,IES!$D$3:$P$375,12,0),"")</f>
        <v>53</v>
      </c>
      <c r="K127" s="37" t="str">
        <f>IFERROR(VLOOKUP(D127,'EOI-FPA-CONSERV. 09-11-2020'!$D$2:$I$123,5,0),"")</f>
        <v/>
      </c>
      <c r="L127" s="39" t="str">
        <f t="shared" si="1"/>
        <v/>
      </c>
    </row>
    <row r="128" spans="1:12" hidden="1" x14ac:dyDescent="0.25">
      <c r="A128" s="61">
        <v>2020</v>
      </c>
      <c r="B128" s="61" t="s">
        <v>632</v>
      </c>
      <c r="C128" s="61" t="s">
        <v>164</v>
      </c>
      <c r="D128" s="62" t="s">
        <v>751</v>
      </c>
      <c r="E128" s="61" t="s">
        <v>166</v>
      </c>
      <c r="F128" s="36" t="str">
        <f>IFERROR(VLOOKUP(D128,'CAT 2019-20'!$C$2:$G$492,3,0),"")</f>
        <v>A</v>
      </c>
      <c r="G128" s="28">
        <f>IFERROR(VLOOKUP(D128,'CAT 2019-20'!$C$2:$G$492,4,0),"")</f>
        <v>53</v>
      </c>
      <c r="H128" s="37" t="str">
        <f>IFERROR(VLOOKUP(D128,'CAT 2019-20'!$C$2:$G$492,5,0),"")</f>
        <v/>
      </c>
      <c r="I128" s="36" t="str">
        <f>IFERROR(VLOOKUP(D128,IES!$D$3:$P$375,13,0),VLOOKUP(D128,'EOI-FPA-CONSERV. 09-11-2020'!$D$2:$J$123,7,0))</f>
        <v>A</v>
      </c>
      <c r="J128" s="28">
        <f>IFERROR(VLOOKUP(D128,IES!$D$3:$P$375,12,0),"")</f>
        <v>54</v>
      </c>
      <c r="K128" s="37" t="str">
        <f>IFERROR(VLOOKUP(D128,'EOI-FPA-CONSERV. 09-11-2020'!$D$2:$I$123,5,0),"")</f>
        <v/>
      </c>
      <c r="L128" s="39" t="str">
        <f t="shared" si="1"/>
        <v/>
      </c>
    </row>
    <row r="129" spans="1:12" hidden="1" x14ac:dyDescent="0.25">
      <c r="A129" s="61">
        <v>2020</v>
      </c>
      <c r="B129" s="61" t="s">
        <v>632</v>
      </c>
      <c r="C129" s="61" t="s">
        <v>164</v>
      </c>
      <c r="D129" s="62" t="s">
        <v>752</v>
      </c>
      <c r="E129" s="61" t="s">
        <v>167</v>
      </c>
      <c r="F129" s="36" t="str">
        <f>IFERROR(VLOOKUP(D129,'CAT 2019-20'!$C$2:$G$492,3,0),"")</f>
        <v>A</v>
      </c>
      <c r="G129" s="28">
        <f>IFERROR(VLOOKUP(D129,'CAT 2019-20'!$C$2:$G$492,4,0),"")</f>
        <v>25</v>
      </c>
      <c r="H129" s="37" t="str">
        <f>IFERROR(VLOOKUP(D129,'CAT 2019-20'!$C$2:$G$492,5,0),"")</f>
        <v/>
      </c>
      <c r="I129" s="36" t="str">
        <f>IFERROR(VLOOKUP(D129,IES!$D$3:$P$375,13,0),VLOOKUP(D129,'EOI-FPA-CONSERV. 09-11-2020'!$D$2:$J$123,7,0))</f>
        <v>A</v>
      </c>
      <c r="J129" s="28">
        <f>IFERROR(VLOOKUP(D129,IES!$D$3:$P$375,12,0),"")</f>
        <v>26</v>
      </c>
      <c r="K129" s="37" t="str">
        <f>IFERROR(VLOOKUP(D129,'EOI-FPA-CONSERV. 09-11-2020'!$D$2:$I$123,5,0),"")</f>
        <v/>
      </c>
      <c r="L129" s="39" t="str">
        <f t="shared" si="1"/>
        <v/>
      </c>
    </row>
    <row r="130" spans="1:12" hidden="1" x14ac:dyDescent="0.25">
      <c r="A130" s="61">
        <v>2020</v>
      </c>
      <c r="B130" s="61" t="s">
        <v>632</v>
      </c>
      <c r="C130" s="61" t="s">
        <v>164</v>
      </c>
      <c r="D130" s="63" t="s">
        <v>887</v>
      </c>
      <c r="E130" s="61" t="s">
        <v>168</v>
      </c>
      <c r="F130" s="36" t="str">
        <f>IFERROR(VLOOKUP(D130,'CAT 2019-20'!$C$2:$G$492,3,0),"")</f>
        <v>A</v>
      </c>
      <c r="G130" s="28" t="str">
        <f>IFERROR(VLOOKUP(D130,'CAT 2019-20'!$C$2:$G$492,4,0),"")</f>
        <v/>
      </c>
      <c r="H130" s="37">
        <f>IFERROR(VLOOKUP(D130,'CAT 2019-20'!$C$2:$G$492,5,0),"")</f>
        <v>1404</v>
      </c>
      <c r="I130" s="36" t="str">
        <f>IFERROR(VLOOKUP(D130,IES!$D$3:$P$375,13,0),VLOOKUP(D130,'EOI-FPA-CONSERV. 09-11-2020'!$D$2:$J$123,7,0))</f>
        <v>A</v>
      </c>
      <c r="J130" s="28" t="str">
        <f>IFERROR(VLOOKUP(D130,IES!$D$3:$P$375,12,0),"")</f>
        <v/>
      </c>
      <c r="K130" s="37">
        <f>IFERROR(VLOOKUP(D130,'EOI-FPA-CONSERV. 09-11-2020'!$D$2:$I$123,5,0),"")</f>
        <v>1133</v>
      </c>
      <c r="L130" s="39" t="str">
        <f t="shared" si="1"/>
        <v/>
      </c>
    </row>
    <row r="131" spans="1:12" hidden="1" x14ac:dyDescent="0.25">
      <c r="A131" s="61">
        <v>2020</v>
      </c>
      <c r="B131" s="61" t="s">
        <v>632</v>
      </c>
      <c r="C131" s="61" t="s">
        <v>164</v>
      </c>
      <c r="D131" s="62" t="s">
        <v>753</v>
      </c>
      <c r="E131" s="61" t="s">
        <v>169</v>
      </c>
      <c r="F131" s="36" t="str">
        <f>IFERROR(VLOOKUP(D131,'CAT 2019-20'!$C$2:$G$492,3,0),"")</f>
        <v>B</v>
      </c>
      <c r="G131" s="28">
        <f>IFERROR(VLOOKUP(D131,'CAT 2019-20'!$C$2:$G$492,4,0),"")</f>
        <v>19</v>
      </c>
      <c r="H131" s="37" t="str">
        <f>IFERROR(VLOOKUP(D131,'CAT 2019-20'!$C$2:$G$492,5,0),"")</f>
        <v/>
      </c>
      <c r="I131" s="36" t="str">
        <f>IFERROR(VLOOKUP(D131,IES!$D$3:$P$375,13,0),VLOOKUP(D131,'EOI-FPA-CONSERV. 09-11-2020'!$D$2:$J$123,7,0))</f>
        <v>B</v>
      </c>
      <c r="J131" s="28">
        <f>IFERROR(VLOOKUP(D131,IES!$D$3:$P$375,12,0),"")</f>
        <v>19</v>
      </c>
      <c r="K131" s="37" t="str">
        <f>IFERROR(VLOOKUP(D131,'EOI-FPA-CONSERV. 09-11-2020'!$D$2:$I$123,5,0),"")</f>
        <v/>
      </c>
      <c r="L131" s="39" t="str">
        <f t="shared" ref="L131:L194" si="2">IF(F131="","NOU",IF(I131=F131,"",IF(OR(J131&lt;G131,K131&lt;H131),"BAIXA",IF(OR(J131&gt;G131,K131&gt;H131),"PUJA",""))))</f>
        <v/>
      </c>
    </row>
    <row r="132" spans="1:12" hidden="1" x14ac:dyDescent="0.25">
      <c r="A132" s="61">
        <v>2020</v>
      </c>
      <c r="B132" s="61" t="s">
        <v>632</v>
      </c>
      <c r="C132" s="61" t="s">
        <v>164</v>
      </c>
      <c r="D132" s="62" t="s">
        <v>754</v>
      </c>
      <c r="E132" s="61" t="s">
        <v>98</v>
      </c>
      <c r="F132" s="36" t="str">
        <f>IFERROR(VLOOKUP(D132,'CAT 2019-20'!$C$2:$G$492,3,0),"")</f>
        <v>B</v>
      </c>
      <c r="G132" s="28">
        <f>IFERROR(VLOOKUP(D132,'CAT 2019-20'!$C$2:$G$492,4,0),"")</f>
        <v>22</v>
      </c>
      <c r="H132" s="37" t="str">
        <f>IFERROR(VLOOKUP(D132,'CAT 2019-20'!$C$2:$G$492,5,0),"")</f>
        <v/>
      </c>
      <c r="I132" s="36" t="str">
        <f>IFERROR(VLOOKUP(D132,IES!$D$3:$P$375,13,0),VLOOKUP(D132,'EOI-FPA-CONSERV. 09-11-2020'!$D$2:$J$123,7,0))</f>
        <v>B</v>
      </c>
      <c r="J132" s="28">
        <f>IFERROR(VLOOKUP(D132,IES!$D$3:$P$375,12,0),"")</f>
        <v>24</v>
      </c>
      <c r="K132" s="37" t="str">
        <f>IFERROR(VLOOKUP(D132,'EOI-FPA-CONSERV. 09-11-2020'!$D$2:$I$123,5,0),"")</f>
        <v/>
      </c>
      <c r="L132" s="39" t="str">
        <f t="shared" si="2"/>
        <v/>
      </c>
    </row>
    <row r="133" spans="1:12" hidden="1" x14ac:dyDescent="0.25">
      <c r="A133" s="61">
        <v>2020</v>
      </c>
      <c r="B133" s="61" t="s">
        <v>632</v>
      </c>
      <c r="C133" s="61" t="s">
        <v>164</v>
      </c>
      <c r="D133" s="63" t="s">
        <v>888</v>
      </c>
      <c r="E133" s="61" t="s">
        <v>114</v>
      </c>
      <c r="F133" s="36" t="str">
        <f>IFERROR(VLOOKUP(D133,'CAT 2019-20'!$C$2:$G$492,3,0),"")</f>
        <v>A</v>
      </c>
      <c r="G133" s="28" t="str">
        <f>IFERROR(VLOOKUP(D133,'CAT 2019-20'!$C$2:$G$492,4,0),"")</f>
        <v/>
      </c>
      <c r="H133" s="37">
        <f>IFERROR(VLOOKUP(D133,'CAT 2019-20'!$C$2:$G$492,5,0),"")</f>
        <v>1168</v>
      </c>
      <c r="I133" s="36" t="str">
        <f>IFERROR(VLOOKUP(D133,IES!$D$3:$P$375,13,0),VLOOKUP(D133,'EOI-FPA-CONSERV. 09-11-2020'!$D$2:$J$123,7,0))</f>
        <v>A</v>
      </c>
      <c r="J133" s="28" t="str">
        <f>IFERROR(VLOOKUP(D133,IES!$D$3:$P$375,12,0),"")</f>
        <v/>
      </c>
      <c r="K133" s="37">
        <f>IFERROR(VLOOKUP(D133,'EOI-FPA-CONSERV. 09-11-2020'!$D$2:$I$123,5,0),"")</f>
        <v>1055</v>
      </c>
      <c r="L133" s="39" t="str">
        <f t="shared" si="2"/>
        <v/>
      </c>
    </row>
    <row r="134" spans="1:12" hidden="1" x14ac:dyDescent="0.25">
      <c r="A134" s="61">
        <v>2020</v>
      </c>
      <c r="B134" s="61" t="s">
        <v>632</v>
      </c>
      <c r="C134" s="61" t="s">
        <v>170</v>
      </c>
      <c r="D134" s="62" t="s">
        <v>755</v>
      </c>
      <c r="E134" s="61" t="s">
        <v>171</v>
      </c>
      <c r="F134" s="36" t="str">
        <f>IFERROR(VLOOKUP(D134,'CAT 2019-20'!$C$2:$G$492,3,0),"")</f>
        <v>B</v>
      </c>
      <c r="G134" s="28">
        <f>IFERROR(VLOOKUP(D134,'CAT 2019-20'!$C$2:$G$492,4,0),"")</f>
        <v>23</v>
      </c>
      <c r="H134" s="37" t="str">
        <f>IFERROR(VLOOKUP(D134,'CAT 2019-20'!$C$2:$G$492,5,0),"")</f>
        <v/>
      </c>
      <c r="I134" s="36" t="str">
        <f>IFERROR(VLOOKUP(D134,IES!$D$3:$P$375,13,0),VLOOKUP(D134,'EOI-FPA-CONSERV. 09-11-2020'!$D$2:$J$123,7,0))</f>
        <v>B</v>
      </c>
      <c r="J134" s="28">
        <f>IFERROR(VLOOKUP(D134,IES!$D$3:$P$375,12,0),"")</f>
        <v>24</v>
      </c>
      <c r="K134" s="37" t="str">
        <f>IFERROR(VLOOKUP(D134,'EOI-FPA-CONSERV. 09-11-2020'!$D$2:$I$123,5,0),"")</f>
        <v/>
      </c>
      <c r="L134" s="39" t="str">
        <f t="shared" si="2"/>
        <v/>
      </c>
    </row>
    <row r="135" spans="1:12" hidden="1" x14ac:dyDescent="0.25">
      <c r="A135" s="61">
        <v>2020</v>
      </c>
      <c r="B135" s="61" t="s">
        <v>632</v>
      </c>
      <c r="C135" s="61" t="s">
        <v>172</v>
      </c>
      <c r="D135" s="62" t="s">
        <v>756</v>
      </c>
      <c r="E135" s="61" t="s">
        <v>86</v>
      </c>
      <c r="F135" s="36" t="str">
        <f>IFERROR(VLOOKUP(D135,'CAT 2019-20'!$C$2:$G$492,3,0),"")</f>
        <v>B</v>
      </c>
      <c r="G135" s="28">
        <f>IFERROR(VLOOKUP(D135,'CAT 2019-20'!$C$2:$G$492,4,0),"")</f>
        <v>23</v>
      </c>
      <c r="H135" s="37" t="str">
        <f>IFERROR(VLOOKUP(D135,'CAT 2019-20'!$C$2:$G$492,5,0),"")</f>
        <v/>
      </c>
      <c r="I135" s="36" t="str">
        <f>IFERROR(VLOOKUP(D135,IES!$D$3:$P$375,13,0),VLOOKUP(D135,'EOI-FPA-CONSERV. 09-11-2020'!$D$2:$J$123,7,0))</f>
        <v>B</v>
      </c>
      <c r="J135" s="28">
        <f>IFERROR(VLOOKUP(D135,IES!$D$3:$P$375,12,0),"")</f>
        <v>23</v>
      </c>
      <c r="K135" s="37" t="str">
        <f>IFERROR(VLOOKUP(D135,'EOI-FPA-CONSERV. 09-11-2020'!$D$2:$I$123,5,0),"")</f>
        <v/>
      </c>
      <c r="L135" s="39" t="str">
        <f t="shared" si="2"/>
        <v/>
      </c>
    </row>
    <row r="136" spans="1:12" hidden="1" x14ac:dyDescent="0.25">
      <c r="A136" s="61">
        <v>2020</v>
      </c>
      <c r="B136" s="61" t="s">
        <v>632</v>
      </c>
      <c r="C136" s="61" t="s">
        <v>173</v>
      </c>
      <c r="D136" s="62" t="s">
        <v>757</v>
      </c>
      <c r="E136" s="61" t="s">
        <v>174</v>
      </c>
      <c r="F136" s="36" t="str">
        <f>IFERROR(VLOOKUP(D136,'CAT 2019-20'!$C$2:$G$492,3,0),"")</f>
        <v>A</v>
      </c>
      <c r="G136" s="28">
        <f>IFERROR(VLOOKUP(D136,'CAT 2019-20'!$C$2:$G$492,4,0),"")</f>
        <v>28</v>
      </c>
      <c r="H136" s="37" t="str">
        <f>IFERROR(VLOOKUP(D136,'CAT 2019-20'!$C$2:$G$492,5,0),"")</f>
        <v/>
      </c>
      <c r="I136" s="36" t="str">
        <f>IFERROR(VLOOKUP(D136,IES!$D$3:$P$375,13,0),VLOOKUP(D136,'EOI-FPA-CONSERV. 09-11-2020'!$D$2:$J$123,7,0))</f>
        <v>A</v>
      </c>
      <c r="J136" s="28">
        <f>IFERROR(VLOOKUP(D136,IES!$D$3:$P$375,12,0),"")</f>
        <v>28</v>
      </c>
      <c r="K136" s="37" t="str">
        <f>IFERROR(VLOOKUP(D136,'EOI-FPA-CONSERV. 09-11-2020'!$D$2:$I$123,5,0),"")</f>
        <v/>
      </c>
      <c r="L136" s="39" t="str">
        <f t="shared" si="2"/>
        <v/>
      </c>
    </row>
    <row r="137" spans="1:12" hidden="1" x14ac:dyDescent="0.25">
      <c r="A137" s="61">
        <v>2020</v>
      </c>
      <c r="B137" s="61" t="s">
        <v>632</v>
      </c>
      <c r="C137" s="61" t="s">
        <v>173</v>
      </c>
      <c r="D137" s="63" t="s">
        <v>889</v>
      </c>
      <c r="E137" s="61" t="s">
        <v>175</v>
      </c>
      <c r="F137" s="36" t="str">
        <f>IFERROR(VLOOKUP(D137,'CAT 2019-20'!$C$2:$G$492,3,0),"")</f>
        <v>C</v>
      </c>
      <c r="G137" s="28" t="str">
        <f>IFERROR(VLOOKUP(D137,'CAT 2019-20'!$C$2:$G$492,4,0),"")</f>
        <v/>
      </c>
      <c r="H137" s="37">
        <f>IFERROR(VLOOKUP(D137,'CAT 2019-20'!$C$2:$G$492,5,0),"")</f>
        <v>479</v>
      </c>
      <c r="I137" s="36" t="str">
        <f>IFERROR(VLOOKUP(D137,IES!$D$3:$P$375,13,0),VLOOKUP(D137,'EOI-FPA-CONSERV. 09-11-2020'!$D$2:$J$123,7,0))</f>
        <v>C</v>
      </c>
      <c r="J137" s="28" t="str">
        <f>IFERROR(VLOOKUP(D137,IES!$D$3:$P$375,12,0),"")</f>
        <v/>
      </c>
      <c r="K137" s="37">
        <f>IFERROR(VLOOKUP(D137,'EOI-FPA-CONSERV. 09-11-2020'!$D$2:$I$123,5,0),"")</f>
        <v>324</v>
      </c>
      <c r="L137" s="39" t="str">
        <f t="shared" si="2"/>
        <v/>
      </c>
    </row>
    <row r="138" spans="1:12" hidden="1" x14ac:dyDescent="0.25">
      <c r="A138" s="61">
        <v>2020</v>
      </c>
      <c r="B138" s="61" t="s">
        <v>632</v>
      </c>
      <c r="C138" s="61" t="s">
        <v>173</v>
      </c>
      <c r="D138" s="62" t="s">
        <v>758</v>
      </c>
      <c r="E138" s="61" t="s">
        <v>176</v>
      </c>
      <c r="F138" s="36" t="str">
        <f>IFERROR(VLOOKUP(D138,'CAT 2019-20'!$C$2:$G$492,3,0),"")</f>
        <v>A</v>
      </c>
      <c r="G138" s="28">
        <f>IFERROR(VLOOKUP(D138,'CAT 2019-20'!$C$2:$G$492,4,0),"")</f>
        <v>38</v>
      </c>
      <c r="H138" s="37" t="str">
        <f>IFERROR(VLOOKUP(D138,'CAT 2019-20'!$C$2:$G$492,5,0),"")</f>
        <v/>
      </c>
      <c r="I138" s="36" t="str">
        <f>IFERROR(VLOOKUP(D138,IES!$D$3:$P$375,13,0),VLOOKUP(D138,'EOI-FPA-CONSERV. 09-11-2020'!$D$2:$J$123,7,0))</f>
        <v>A</v>
      </c>
      <c r="J138" s="28">
        <f>IFERROR(VLOOKUP(D138,IES!$D$3:$P$375,12,0),"")</f>
        <v>40</v>
      </c>
      <c r="K138" s="37" t="str">
        <f>IFERROR(VLOOKUP(D138,'EOI-FPA-CONSERV. 09-11-2020'!$D$2:$I$123,5,0),"")</f>
        <v/>
      </c>
      <c r="L138" s="39" t="str">
        <f t="shared" si="2"/>
        <v/>
      </c>
    </row>
    <row r="139" spans="1:12" hidden="1" x14ac:dyDescent="0.25">
      <c r="A139" s="61">
        <v>2020</v>
      </c>
      <c r="B139" s="61" t="s">
        <v>632</v>
      </c>
      <c r="C139" s="61" t="s">
        <v>173</v>
      </c>
      <c r="D139" s="62" t="s">
        <v>759</v>
      </c>
      <c r="E139" s="61" t="s">
        <v>177</v>
      </c>
      <c r="F139" s="36" t="str">
        <f>IFERROR(VLOOKUP(D139,'CAT 2019-20'!$C$2:$G$492,3,0),"")</f>
        <v>A</v>
      </c>
      <c r="G139" s="28">
        <f>IFERROR(VLOOKUP(D139,'CAT 2019-20'!$C$2:$G$492,4,0),"")</f>
        <v>35</v>
      </c>
      <c r="H139" s="37" t="str">
        <f>IFERROR(VLOOKUP(D139,'CAT 2019-20'!$C$2:$G$492,5,0),"")</f>
        <v/>
      </c>
      <c r="I139" s="36" t="str">
        <f>IFERROR(VLOOKUP(D139,IES!$D$3:$P$375,13,0),VLOOKUP(D139,'EOI-FPA-CONSERV. 09-11-2020'!$D$2:$J$123,7,0))</f>
        <v>A</v>
      </c>
      <c r="J139" s="28">
        <f>IFERROR(VLOOKUP(D139,IES!$D$3:$P$375,12,0),"")</f>
        <v>35</v>
      </c>
      <c r="K139" s="37" t="str">
        <f>IFERROR(VLOOKUP(D139,'EOI-FPA-CONSERV. 09-11-2020'!$D$2:$I$123,5,0),"")</f>
        <v/>
      </c>
      <c r="L139" s="39" t="str">
        <f t="shared" si="2"/>
        <v/>
      </c>
    </row>
    <row r="140" spans="1:12" hidden="1" x14ac:dyDescent="0.25">
      <c r="A140" s="61">
        <v>2020</v>
      </c>
      <c r="B140" s="61" t="s">
        <v>632</v>
      </c>
      <c r="C140" s="61" t="s">
        <v>178</v>
      </c>
      <c r="D140" s="62" t="s">
        <v>760</v>
      </c>
      <c r="E140" s="61" t="s">
        <v>179</v>
      </c>
      <c r="F140" s="36" t="str">
        <f>IFERROR(VLOOKUP(D140,'CAT 2019-20'!$C$2:$G$492,3,0),"")</f>
        <v>A</v>
      </c>
      <c r="G140" s="28">
        <f>IFERROR(VLOOKUP(D140,'CAT 2019-20'!$C$2:$G$492,4,0),"")</f>
        <v>39</v>
      </c>
      <c r="H140" s="37" t="str">
        <f>IFERROR(VLOOKUP(D140,'CAT 2019-20'!$C$2:$G$492,5,0),"")</f>
        <v/>
      </c>
      <c r="I140" s="36" t="str">
        <f>IFERROR(VLOOKUP(D140,IES!$D$3:$P$375,13,0),VLOOKUP(D140,'EOI-FPA-CONSERV. 09-11-2020'!$D$2:$J$123,7,0))</f>
        <v>A</v>
      </c>
      <c r="J140" s="28">
        <f>IFERROR(VLOOKUP(D140,IES!$D$3:$P$375,12,0),"")</f>
        <v>41</v>
      </c>
      <c r="K140" s="37" t="str">
        <f>IFERROR(VLOOKUP(D140,'EOI-FPA-CONSERV. 09-11-2020'!$D$2:$I$123,5,0),"")</f>
        <v/>
      </c>
      <c r="L140" s="39" t="str">
        <f t="shared" si="2"/>
        <v/>
      </c>
    </row>
    <row r="141" spans="1:12" hidden="1" x14ac:dyDescent="0.25">
      <c r="A141" s="61">
        <v>2020</v>
      </c>
      <c r="B141" s="61" t="s">
        <v>632</v>
      </c>
      <c r="C141" s="61" t="s">
        <v>180</v>
      </c>
      <c r="D141" s="62" t="s">
        <v>761</v>
      </c>
      <c r="E141" s="61" t="s">
        <v>181</v>
      </c>
      <c r="F141" s="36" t="str">
        <f>IFERROR(VLOOKUP(D141,'CAT 2019-20'!$C$2:$G$492,3,0),"")</f>
        <v>B</v>
      </c>
      <c r="G141" s="28">
        <f>IFERROR(VLOOKUP(D141,'CAT 2019-20'!$C$2:$G$492,4,0),"")</f>
        <v>21</v>
      </c>
      <c r="H141" s="37" t="str">
        <f>IFERROR(VLOOKUP(D141,'CAT 2019-20'!$C$2:$G$492,5,0),"")</f>
        <v/>
      </c>
      <c r="I141" s="36" t="str">
        <f>IFERROR(VLOOKUP(D141,IES!$D$3:$P$375,13,0),VLOOKUP(D141,'EOI-FPA-CONSERV. 09-11-2020'!$D$2:$J$123,7,0))</f>
        <v>B</v>
      </c>
      <c r="J141" s="28">
        <f>IFERROR(VLOOKUP(D141,IES!$D$3:$P$375,12,0),"")</f>
        <v>22</v>
      </c>
      <c r="K141" s="37" t="str">
        <f>IFERROR(VLOOKUP(D141,'EOI-FPA-CONSERV. 09-11-2020'!$D$2:$I$123,5,0),"")</f>
        <v/>
      </c>
      <c r="L141" s="39" t="str">
        <f t="shared" si="2"/>
        <v/>
      </c>
    </row>
    <row r="142" spans="1:12" hidden="1" x14ac:dyDescent="0.25">
      <c r="A142" s="61">
        <v>2020</v>
      </c>
      <c r="B142" s="61" t="s">
        <v>632</v>
      </c>
      <c r="C142" s="61" t="s">
        <v>182</v>
      </c>
      <c r="D142" s="62" t="s">
        <v>762</v>
      </c>
      <c r="E142" s="61" t="s">
        <v>183</v>
      </c>
      <c r="F142" s="36" t="str">
        <f>IFERROR(VLOOKUP(D142,'CAT 2019-20'!$C$2:$G$492,3,0),"")</f>
        <v>B</v>
      </c>
      <c r="G142" s="28">
        <f>IFERROR(VLOOKUP(D142,'CAT 2019-20'!$C$2:$G$492,4,0),"")</f>
        <v>12</v>
      </c>
      <c r="H142" s="37" t="str">
        <f>IFERROR(VLOOKUP(D142,'CAT 2019-20'!$C$2:$G$492,5,0),"")</f>
        <v/>
      </c>
      <c r="I142" s="36" t="str">
        <f>IFERROR(VLOOKUP(D142,IES!$D$3:$P$375,13,0),VLOOKUP(D142,'EOI-FPA-CONSERV. 09-11-2020'!$D$2:$J$123,7,0))</f>
        <v>B</v>
      </c>
      <c r="J142" s="28">
        <f>IFERROR(VLOOKUP(D142,IES!$D$3:$P$375,12,0),"")</f>
        <v>12</v>
      </c>
      <c r="K142" s="37" t="str">
        <f>IFERROR(VLOOKUP(D142,'EOI-FPA-CONSERV. 09-11-2020'!$D$2:$I$123,5,0),"")</f>
        <v/>
      </c>
      <c r="L142" s="39" t="str">
        <f t="shared" si="2"/>
        <v/>
      </c>
    </row>
    <row r="143" spans="1:12" hidden="1" x14ac:dyDescent="0.25">
      <c r="A143" s="61">
        <v>2020</v>
      </c>
      <c r="B143" s="61" t="s">
        <v>632</v>
      </c>
      <c r="C143" s="61" t="s">
        <v>184</v>
      </c>
      <c r="D143" s="62" t="s">
        <v>763</v>
      </c>
      <c r="E143" s="61" t="s">
        <v>185</v>
      </c>
      <c r="F143" s="36" t="str">
        <f>IFERROR(VLOOKUP(D143,'CAT 2019-20'!$C$2:$G$492,3,0),"")</f>
        <v>B</v>
      </c>
      <c r="G143" s="28">
        <f>IFERROR(VLOOKUP(D143,'CAT 2019-20'!$C$2:$G$492,4,0),"")</f>
        <v>16</v>
      </c>
      <c r="H143" s="37" t="str">
        <f>IFERROR(VLOOKUP(D143,'CAT 2019-20'!$C$2:$G$492,5,0),"")</f>
        <v/>
      </c>
      <c r="I143" s="36" t="str">
        <f>IFERROR(VLOOKUP(D143,IES!$D$3:$P$375,13,0),VLOOKUP(D143,'EOI-FPA-CONSERV. 09-11-2020'!$D$2:$J$123,7,0))</f>
        <v>B</v>
      </c>
      <c r="J143" s="28">
        <f>IFERROR(VLOOKUP(D143,IES!$D$3:$P$375,12,0),"")</f>
        <v>16</v>
      </c>
      <c r="K143" s="37" t="str">
        <f>IFERROR(VLOOKUP(D143,'EOI-FPA-CONSERV. 09-11-2020'!$D$2:$I$123,5,0),"")</f>
        <v/>
      </c>
      <c r="L143" s="39" t="str">
        <f t="shared" si="2"/>
        <v/>
      </c>
    </row>
    <row r="144" spans="1:12" hidden="1" x14ac:dyDescent="0.25">
      <c r="A144" s="61">
        <v>2020</v>
      </c>
      <c r="B144" s="61" t="s">
        <v>632</v>
      </c>
      <c r="C144" s="61" t="s">
        <v>186</v>
      </c>
      <c r="D144" s="62" t="s">
        <v>764</v>
      </c>
      <c r="E144" s="61" t="s">
        <v>187</v>
      </c>
      <c r="F144" s="36" t="str">
        <f>IFERROR(VLOOKUP(D144,'CAT 2019-20'!$C$2:$G$492,3,0),"")</f>
        <v>A</v>
      </c>
      <c r="G144" s="28">
        <f>IFERROR(VLOOKUP(D144,'CAT 2019-20'!$C$2:$G$492,4,0),"")</f>
        <v>36</v>
      </c>
      <c r="H144" s="37" t="str">
        <f>IFERROR(VLOOKUP(D144,'CAT 2019-20'!$C$2:$G$492,5,0),"")</f>
        <v/>
      </c>
      <c r="I144" s="36" t="str">
        <f>IFERROR(VLOOKUP(D144,IES!$D$3:$P$375,13,0),VLOOKUP(D144,'EOI-FPA-CONSERV. 09-11-2020'!$D$2:$J$123,7,0))</f>
        <v>A</v>
      </c>
      <c r="J144" s="28">
        <f>IFERROR(VLOOKUP(D144,IES!$D$3:$P$375,12,0),"")</f>
        <v>38</v>
      </c>
      <c r="K144" s="37" t="str">
        <f>IFERROR(VLOOKUP(D144,'EOI-FPA-CONSERV. 09-11-2020'!$D$2:$I$123,5,0),"")</f>
        <v/>
      </c>
      <c r="L144" s="39" t="str">
        <f t="shared" si="2"/>
        <v/>
      </c>
    </row>
    <row r="145" spans="1:12" hidden="1" x14ac:dyDescent="0.25">
      <c r="A145" s="61">
        <v>2020</v>
      </c>
      <c r="B145" s="61" t="s">
        <v>632</v>
      </c>
      <c r="C145" s="61" t="s">
        <v>188</v>
      </c>
      <c r="D145" s="62" t="s">
        <v>765</v>
      </c>
      <c r="E145" s="61" t="s">
        <v>189</v>
      </c>
      <c r="F145" s="36" t="str">
        <f>IFERROR(VLOOKUP(D145,'CAT 2019-20'!$C$2:$G$492,3,0),"")</f>
        <v>C</v>
      </c>
      <c r="G145" s="28">
        <f>IFERROR(VLOOKUP(D145,'CAT 2019-20'!$C$2:$G$492,4,0),"")</f>
        <v>7</v>
      </c>
      <c r="H145" s="37" t="str">
        <f>IFERROR(VLOOKUP(D145,'CAT 2019-20'!$C$2:$G$492,5,0),"")</f>
        <v/>
      </c>
      <c r="I145" s="36" t="str">
        <f>IFERROR(VLOOKUP(D145,IES!$D$3:$P$375,13,0),VLOOKUP(D145,'EOI-FPA-CONSERV. 09-11-2020'!$D$2:$J$123,7,0))</f>
        <v>C</v>
      </c>
      <c r="J145" s="28">
        <f>IFERROR(VLOOKUP(D145,IES!$D$3:$P$375,12,0),"")</f>
        <v>7</v>
      </c>
      <c r="K145" s="37" t="str">
        <f>IFERROR(VLOOKUP(D145,'EOI-FPA-CONSERV. 09-11-2020'!$D$2:$I$123,5,0),"")</f>
        <v/>
      </c>
      <c r="L145" s="39" t="str">
        <f t="shared" si="2"/>
        <v/>
      </c>
    </row>
    <row r="146" spans="1:12" hidden="1" x14ac:dyDescent="0.25">
      <c r="A146" s="61">
        <v>2020</v>
      </c>
      <c r="B146" s="61" t="s">
        <v>632</v>
      </c>
      <c r="C146" s="61" t="s">
        <v>190</v>
      </c>
      <c r="D146" s="62" t="s">
        <v>766</v>
      </c>
      <c r="E146" s="61" t="s">
        <v>191</v>
      </c>
      <c r="F146" s="36" t="str">
        <f>IFERROR(VLOOKUP(D146,'CAT 2019-20'!$C$2:$G$492,3,0),"")</f>
        <v>B</v>
      </c>
      <c r="G146" s="28">
        <f>IFERROR(VLOOKUP(D146,'CAT 2019-20'!$C$2:$G$492,4,0),"")</f>
        <v>19</v>
      </c>
      <c r="H146" s="37" t="str">
        <f>IFERROR(VLOOKUP(D146,'CAT 2019-20'!$C$2:$G$492,5,0),"")</f>
        <v/>
      </c>
      <c r="I146" s="36" t="str">
        <f>IFERROR(VLOOKUP(D146,IES!$D$3:$P$375,13,0),VLOOKUP(D146,'EOI-FPA-CONSERV. 09-11-2020'!$D$2:$J$123,7,0))</f>
        <v>B</v>
      </c>
      <c r="J146" s="28">
        <f>IFERROR(VLOOKUP(D146,IES!$D$3:$P$375,12,0),"")</f>
        <v>19</v>
      </c>
      <c r="K146" s="37" t="str">
        <f>IFERROR(VLOOKUP(D146,'EOI-FPA-CONSERV. 09-11-2020'!$D$2:$I$123,5,0),"")</f>
        <v/>
      </c>
      <c r="L146" s="39" t="str">
        <f t="shared" si="2"/>
        <v/>
      </c>
    </row>
    <row r="147" spans="1:12" hidden="1" x14ac:dyDescent="0.25">
      <c r="A147" s="61">
        <v>2020</v>
      </c>
      <c r="B147" s="61" t="s">
        <v>632</v>
      </c>
      <c r="C147" s="61" t="s">
        <v>192</v>
      </c>
      <c r="D147" s="62" t="s">
        <v>767</v>
      </c>
      <c r="E147" s="61" t="s">
        <v>193</v>
      </c>
      <c r="F147" s="36" t="str">
        <f>IFERROR(VLOOKUP(D147,'CAT 2019-20'!$C$2:$G$492,3,0),"")</f>
        <v>B</v>
      </c>
      <c r="G147" s="28">
        <f>IFERROR(VLOOKUP(D147,'CAT 2019-20'!$C$2:$G$492,4,0),"")</f>
        <v>23</v>
      </c>
      <c r="H147" s="37" t="str">
        <f>IFERROR(VLOOKUP(D147,'CAT 2019-20'!$C$2:$G$492,5,0),"")</f>
        <v/>
      </c>
      <c r="I147" s="36" t="str">
        <f>IFERROR(VLOOKUP(D147,IES!$D$3:$P$375,13,0),VLOOKUP(D147,'EOI-FPA-CONSERV. 09-11-2020'!$D$2:$J$123,7,0))</f>
        <v>B</v>
      </c>
      <c r="J147" s="28">
        <f>IFERROR(VLOOKUP(D147,IES!$D$3:$P$375,12,0),"")</f>
        <v>24</v>
      </c>
      <c r="K147" s="37" t="str">
        <f>IFERROR(VLOOKUP(D147,'EOI-FPA-CONSERV. 09-11-2020'!$D$2:$I$123,5,0),"")</f>
        <v/>
      </c>
      <c r="L147" s="39" t="str">
        <f t="shared" si="2"/>
        <v/>
      </c>
    </row>
    <row r="148" spans="1:12" hidden="1" x14ac:dyDescent="0.25">
      <c r="A148" s="61">
        <v>2020</v>
      </c>
      <c r="B148" s="61" t="s">
        <v>632</v>
      </c>
      <c r="C148" s="61" t="s">
        <v>192</v>
      </c>
      <c r="D148" s="62" t="s">
        <v>768</v>
      </c>
      <c r="E148" s="61" t="s">
        <v>194</v>
      </c>
      <c r="F148" s="36" t="str">
        <f>IFERROR(VLOOKUP(D148,'CAT 2019-20'!$C$2:$G$492,3,0),"")</f>
        <v>A</v>
      </c>
      <c r="G148" s="28">
        <f>IFERROR(VLOOKUP(D148,'CAT 2019-20'!$C$2:$G$492,4,0),"")</f>
        <v>27</v>
      </c>
      <c r="H148" s="37" t="str">
        <f>IFERROR(VLOOKUP(D148,'CAT 2019-20'!$C$2:$G$492,5,0),"")</f>
        <v/>
      </c>
      <c r="I148" s="36" t="str">
        <f>IFERROR(VLOOKUP(D148,IES!$D$3:$P$375,13,0),VLOOKUP(D148,'EOI-FPA-CONSERV. 09-11-2020'!$D$2:$J$123,7,0))</f>
        <v>A</v>
      </c>
      <c r="J148" s="28">
        <f>IFERROR(VLOOKUP(D148,IES!$D$3:$P$375,12,0),"")</f>
        <v>27</v>
      </c>
      <c r="K148" s="37" t="str">
        <f>IFERROR(VLOOKUP(D148,'EOI-FPA-CONSERV. 09-11-2020'!$D$2:$I$123,5,0),"")</f>
        <v/>
      </c>
      <c r="L148" s="39" t="str">
        <f t="shared" si="2"/>
        <v/>
      </c>
    </row>
    <row r="149" spans="1:12" hidden="1" x14ac:dyDescent="0.25">
      <c r="A149" s="61">
        <v>2020</v>
      </c>
      <c r="B149" s="61" t="s">
        <v>632</v>
      </c>
      <c r="C149" s="61" t="s">
        <v>771</v>
      </c>
      <c r="D149" s="62" t="s">
        <v>772</v>
      </c>
      <c r="E149" s="61" t="s">
        <v>195</v>
      </c>
      <c r="F149" s="36" t="str">
        <f>IFERROR(VLOOKUP(D149,'CAT 2019-20'!$C$2:$G$492,3,0),"")</f>
        <v>A</v>
      </c>
      <c r="G149" s="28">
        <f>IFERROR(VLOOKUP(D149,'CAT 2019-20'!$C$2:$G$492,4,0),"")</f>
        <v>59</v>
      </c>
      <c r="H149" s="37" t="str">
        <f>IFERROR(VLOOKUP(D149,'CAT 2019-20'!$C$2:$G$492,5,0),"")</f>
        <v/>
      </c>
      <c r="I149" s="36" t="str">
        <f>IFERROR(VLOOKUP(D149,IES!$D$3:$P$375,13,0),VLOOKUP(D149,'EOI-FPA-CONSERV. 09-11-2020'!$D$2:$J$123,7,0))</f>
        <v>A</v>
      </c>
      <c r="J149" s="28">
        <f>IFERROR(VLOOKUP(D149,IES!$D$3:$P$375,12,0),"")</f>
        <v>58</v>
      </c>
      <c r="K149" s="37" t="str">
        <f>IFERROR(VLOOKUP(D149,'EOI-FPA-CONSERV. 09-11-2020'!$D$2:$I$123,5,0),"")</f>
        <v/>
      </c>
      <c r="L149" s="39" t="str">
        <f t="shared" si="2"/>
        <v/>
      </c>
    </row>
    <row r="150" spans="1:12" hidden="1" x14ac:dyDescent="0.25">
      <c r="A150" s="61">
        <v>2020</v>
      </c>
      <c r="B150" s="61" t="s">
        <v>632</v>
      </c>
      <c r="C150" s="61" t="s">
        <v>771</v>
      </c>
      <c r="D150" s="62" t="s">
        <v>773</v>
      </c>
      <c r="E150" s="61" t="s">
        <v>196</v>
      </c>
      <c r="F150" s="36" t="str">
        <f>IFERROR(VLOOKUP(D150,'CAT 2019-20'!$C$2:$G$492,3,0),"")</f>
        <v>A</v>
      </c>
      <c r="G150" s="28">
        <f>IFERROR(VLOOKUP(D150,'CAT 2019-20'!$C$2:$G$492,4,0),"")</f>
        <v>74</v>
      </c>
      <c r="H150" s="37" t="str">
        <f>IFERROR(VLOOKUP(D150,'CAT 2019-20'!$C$2:$G$492,5,0),"")</f>
        <v/>
      </c>
      <c r="I150" s="36" t="str">
        <f>IFERROR(VLOOKUP(D150,IES!$D$3:$P$375,13,0),VLOOKUP(D150,'EOI-FPA-CONSERV. 09-11-2020'!$D$2:$J$123,7,0))</f>
        <v>A</v>
      </c>
      <c r="J150" s="28">
        <f>IFERROR(VLOOKUP(D150,IES!$D$3:$P$375,12,0),"")</f>
        <v>76</v>
      </c>
      <c r="K150" s="37" t="str">
        <f>IFERROR(VLOOKUP(D150,'EOI-FPA-CONSERV. 09-11-2020'!$D$2:$I$123,5,0),"")</f>
        <v/>
      </c>
      <c r="L150" s="39" t="str">
        <f t="shared" si="2"/>
        <v/>
      </c>
    </row>
    <row r="151" spans="1:12" x14ac:dyDescent="0.25">
      <c r="A151" s="61">
        <v>2020</v>
      </c>
      <c r="B151" s="61" t="s">
        <v>632</v>
      </c>
      <c r="C151" s="61" t="s">
        <v>771</v>
      </c>
      <c r="D151" s="63" t="s">
        <v>890</v>
      </c>
      <c r="E151" s="61" t="s">
        <v>197</v>
      </c>
      <c r="F151" s="36" t="str">
        <f>IFERROR(VLOOKUP(D151,'CAT 2019-20'!$C$2:$G$492,3,0),"")</f>
        <v>B</v>
      </c>
      <c r="G151" s="28" t="str">
        <f>IFERROR(VLOOKUP(D151,'CAT 2019-20'!$C$2:$G$492,4,0),"")</f>
        <v/>
      </c>
      <c r="H151" s="37">
        <f>IFERROR(VLOOKUP(D151,'CAT 2019-20'!$C$2:$G$492,5,0),"")</f>
        <v>759</v>
      </c>
      <c r="I151" s="36" t="str">
        <f>IFERROR(VLOOKUP(D151,IES!$D$3:$P$375,13,0),VLOOKUP(D151,'EOI-FPA-CONSERV. 09-11-2020'!$D$2:$J$123,7,0))</f>
        <v>C</v>
      </c>
      <c r="J151" s="28" t="str">
        <f>IFERROR(VLOOKUP(D151,IES!$D$3:$P$375,12,0),"")</f>
        <v/>
      </c>
      <c r="K151" s="37">
        <f>IFERROR(VLOOKUP(D151,'EOI-FPA-CONSERV. 09-11-2020'!$D$2:$I$123,5,0),"")</f>
        <v>498</v>
      </c>
      <c r="L151" s="39" t="str">
        <f t="shared" si="2"/>
        <v>BAIXA</v>
      </c>
    </row>
    <row r="152" spans="1:12" hidden="1" x14ac:dyDescent="0.25">
      <c r="A152" s="61">
        <v>2020</v>
      </c>
      <c r="B152" s="61" t="s">
        <v>632</v>
      </c>
      <c r="C152" s="61" t="s">
        <v>771</v>
      </c>
      <c r="D152" s="62" t="s">
        <v>774</v>
      </c>
      <c r="E152" s="61" t="s">
        <v>198</v>
      </c>
      <c r="F152" s="36" t="str">
        <f>IFERROR(VLOOKUP(D152,'CAT 2019-20'!$C$2:$G$492,3,0),"")</f>
        <v>A</v>
      </c>
      <c r="G152" s="28">
        <f>IFERROR(VLOOKUP(D152,'CAT 2019-20'!$C$2:$G$492,4,0),"")</f>
        <v>34</v>
      </c>
      <c r="H152" s="37" t="str">
        <f>IFERROR(VLOOKUP(D152,'CAT 2019-20'!$C$2:$G$492,5,0),"")</f>
        <v/>
      </c>
      <c r="I152" s="36" t="str">
        <f>IFERROR(VLOOKUP(D152,IES!$D$3:$P$375,13,0),VLOOKUP(D152,'EOI-FPA-CONSERV. 09-11-2020'!$D$2:$J$123,7,0))</f>
        <v>A</v>
      </c>
      <c r="J152" s="28">
        <f>IFERROR(VLOOKUP(D152,IES!$D$3:$P$375,12,0),"")</f>
        <v>34</v>
      </c>
      <c r="K152" s="37" t="str">
        <f>IFERROR(VLOOKUP(D152,'EOI-FPA-CONSERV. 09-11-2020'!$D$2:$I$123,5,0),"")</f>
        <v/>
      </c>
      <c r="L152" s="39" t="str">
        <f t="shared" si="2"/>
        <v/>
      </c>
    </row>
    <row r="153" spans="1:12" hidden="1" x14ac:dyDescent="0.25">
      <c r="A153" s="61">
        <v>2020</v>
      </c>
      <c r="B153" s="61" t="s">
        <v>632</v>
      </c>
      <c r="C153" s="61" t="s">
        <v>771</v>
      </c>
      <c r="D153" s="62" t="s">
        <v>775</v>
      </c>
      <c r="E153" s="61" t="s">
        <v>199</v>
      </c>
      <c r="F153" s="36" t="str">
        <f>IFERROR(VLOOKUP(D153,'CAT 2019-20'!$C$2:$G$492,3,0),"")</f>
        <v>A</v>
      </c>
      <c r="G153" s="28">
        <f>IFERROR(VLOOKUP(D153,'CAT 2019-20'!$C$2:$G$492,4,0),"")</f>
        <v>31</v>
      </c>
      <c r="H153" s="37" t="str">
        <f>IFERROR(VLOOKUP(D153,'CAT 2019-20'!$C$2:$G$492,5,0),"")</f>
        <v/>
      </c>
      <c r="I153" s="36" t="str">
        <f>IFERROR(VLOOKUP(D153,IES!$D$3:$P$375,13,0),VLOOKUP(D153,'EOI-FPA-CONSERV. 09-11-2020'!$D$2:$J$123,7,0))</f>
        <v>A</v>
      </c>
      <c r="J153" s="28">
        <f>IFERROR(VLOOKUP(D153,IES!$D$3:$P$375,12,0),"")</f>
        <v>31</v>
      </c>
      <c r="K153" s="37" t="str">
        <f>IFERROR(VLOOKUP(D153,'EOI-FPA-CONSERV. 09-11-2020'!$D$2:$I$123,5,0),"")</f>
        <v/>
      </c>
      <c r="L153" s="39" t="str">
        <f t="shared" si="2"/>
        <v/>
      </c>
    </row>
    <row r="154" spans="1:12" hidden="1" x14ac:dyDescent="0.25">
      <c r="A154" s="61">
        <v>2020</v>
      </c>
      <c r="B154" s="61" t="s">
        <v>632</v>
      </c>
      <c r="C154" s="61" t="s">
        <v>771</v>
      </c>
      <c r="D154" s="62" t="s">
        <v>776</v>
      </c>
      <c r="E154" s="61" t="s">
        <v>200</v>
      </c>
      <c r="F154" s="36" t="str">
        <f>IFERROR(VLOOKUP(D154,'CAT 2019-20'!$C$2:$G$492,3,0),"")</f>
        <v>A</v>
      </c>
      <c r="G154" s="28">
        <f>IFERROR(VLOOKUP(D154,'CAT 2019-20'!$C$2:$G$492,4,0),"")</f>
        <v>39</v>
      </c>
      <c r="H154" s="37" t="str">
        <f>IFERROR(VLOOKUP(D154,'CAT 2019-20'!$C$2:$G$492,5,0),"")</f>
        <v/>
      </c>
      <c r="I154" s="36" t="str">
        <f>IFERROR(VLOOKUP(D154,IES!$D$3:$P$375,13,0),VLOOKUP(D154,'EOI-FPA-CONSERV. 09-11-2020'!$D$2:$J$123,7,0))</f>
        <v>A</v>
      </c>
      <c r="J154" s="28">
        <f>IFERROR(VLOOKUP(D154,IES!$D$3:$P$375,12,0),"")</f>
        <v>40</v>
      </c>
      <c r="K154" s="37" t="str">
        <f>IFERROR(VLOOKUP(D154,'EOI-FPA-CONSERV. 09-11-2020'!$D$2:$I$123,5,0),"")</f>
        <v/>
      </c>
      <c r="L154" s="39" t="str">
        <f t="shared" si="2"/>
        <v/>
      </c>
    </row>
    <row r="155" spans="1:12" hidden="1" x14ac:dyDescent="0.25">
      <c r="A155" s="61">
        <v>2020</v>
      </c>
      <c r="B155" s="61" t="s">
        <v>632</v>
      </c>
      <c r="C155" s="61" t="s">
        <v>771</v>
      </c>
      <c r="D155" s="63" t="s">
        <v>891</v>
      </c>
      <c r="E155" s="61" t="s">
        <v>201</v>
      </c>
      <c r="F155" s="36" t="str">
        <f>IFERROR(VLOOKUP(D155,'CAT 2019-20'!$C$2:$G$492,3,0),"")</f>
        <v>A</v>
      </c>
      <c r="G155" s="28" t="str">
        <f>IFERROR(VLOOKUP(D155,'CAT 2019-20'!$C$2:$G$492,4,0),"")</f>
        <v/>
      </c>
      <c r="H155" s="37">
        <f>IFERROR(VLOOKUP(D155,'CAT 2019-20'!$C$2:$G$492,5,0),"")</f>
        <v>1350</v>
      </c>
      <c r="I155" s="36" t="str">
        <f>IFERROR(VLOOKUP(D155,IES!$D$3:$P$375,13,0),VLOOKUP(D155,'EOI-FPA-CONSERV. 09-11-2020'!$D$2:$J$123,7,0))</f>
        <v>A</v>
      </c>
      <c r="J155" s="28" t="str">
        <f>IFERROR(VLOOKUP(D155,IES!$D$3:$P$375,12,0),"")</f>
        <v/>
      </c>
      <c r="K155" s="37">
        <f>IFERROR(VLOOKUP(D155,'EOI-FPA-CONSERV. 09-11-2020'!$D$2:$I$123,5,0),"")</f>
        <v>1335</v>
      </c>
      <c r="L155" s="39" t="str">
        <f t="shared" si="2"/>
        <v/>
      </c>
    </row>
    <row r="156" spans="1:12" hidden="1" x14ac:dyDescent="0.25">
      <c r="A156" s="61">
        <v>2020</v>
      </c>
      <c r="B156" s="61" t="s">
        <v>632</v>
      </c>
      <c r="C156" s="61" t="s">
        <v>202</v>
      </c>
      <c r="D156" s="62" t="s">
        <v>777</v>
      </c>
      <c r="E156" s="61" t="s">
        <v>203</v>
      </c>
      <c r="F156" s="36" t="str">
        <f>IFERROR(VLOOKUP(D156,'CAT 2019-20'!$C$2:$G$492,3,0),"")</f>
        <v>A</v>
      </c>
      <c r="G156" s="28">
        <f>IFERROR(VLOOKUP(D156,'CAT 2019-20'!$C$2:$G$492,4,0),"")</f>
        <v>45</v>
      </c>
      <c r="H156" s="37" t="str">
        <f>IFERROR(VLOOKUP(D156,'CAT 2019-20'!$C$2:$G$492,5,0),"")</f>
        <v/>
      </c>
      <c r="I156" s="36" t="str">
        <f>IFERROR(VLOOKUP(D156,IES!$D$3:$P$375,13,0),VLOOKUP(D156,'EOI-FPA-CONSERV. 09-11-2020'!$D$2:$J$123,7,0))</f>
        <v>A</v>
      </c>
      <c r="J156" s="28">
        <f>IFERROR(VLOOKUP(D156,IES!$D$3:$P$375,12,0),"")</f>
        <v>48</v>
      </c>
      <c r="K156" s="37" t="str">
        <f>IFERROR(VLOOKUP(D156,'EOI-FPA-CONSERV. 09-11-2020'!$D$2:$I$123,5,0),"")</f>
        <v/>
      </c>
      <c r="L156" s="39" t="str">
        <f t="shared" si="2"/>
        <v/>
      </c>
    </row>
    <row r="157" spans="1:12" hidden="1" x14ac:dyDescent="0.25">
      <c r="A157" s="61">
        <v>2020</v>
      </c>
      <c r="B157" s="61" t="s">
        <v>632</v>
      </c>
      <c r="C157" s="61" t="s">
        <v>202</v>
      </c>
      <c r="D157" s="62" t="s">
        <v>778</v>
      </c>
      <c r="E157" s="61" t="s">
        <v>204</v>
      </c>
      <c r="F157" s="36" t="str">
        <f>IFERROR(VLOOKUP(D157,'CAT 2019-20'!$C$2:$G$492,3,0),"")</f>
        <v>A</v>
      </c>
      <c r="G157" s="28">
        <f>IFERROR(VLOOKUP(D157,'CAT 2019-20'!$C$2:$G$492,4,0),"")</f>
        <v>25</v>
      </c>
      <c r="H157" s="37" t="str">
        <f>IFERROR(VLOOKUP(D157,'CAT 2019-20'!$C$2:$G$492,5,0),"")</f>
        <v/>
      </c>
      <c r="I157" s="36" t="str">
        <f>IFERROR(VLOOKUP(D157,IES!$D$3:$P$375,13,0),VLOOKUP(D157,'EOI-FPA-CONSERV. 09-11-2020'!$D$2:$J$123,7,0))</f>
        <v>A</v>
      </c>
      <c r="J157" s="28">
        <f>IFERROR(VLOOKUP(D157,IES!$D$3:$P$375,12,0),"")</f>
        <v>27</v>
      </c>
      <c r="K157" s="37" t="str">
        <f>IFERROR(VLOOKUP(D157,'EOI-FPA-CONSERV. 09-11-2020'!$D$2:$I$123,5,0),"")</f>
        <v/>
      </c>
      <c r="L157" s="39" t="str">
        <f t="shared" si="2"/>
        <v/>
      </c>
    </row>
    <row r="158" spans="1:12" hidden="1" x14ac:dyDescent="0.25">
      <c r="A158" s="61">
        <v>2020</v>
      </c>
      <c r="B158" s="61" t="s">
        <v>632</v>
      </c>
      <c r="C158" s="61" t="s">
        <v>205</v>
      </c>
      <c r="D158" s="62" t="s">
        <v>779</v>
      </c>
      <c r="E158" s="61" t="s">
        <v>206</v>
      </c>
      <c r="F158" s="36" t="str">
        <f>IFERROR(VLOOKUP(D158,'CAT 2019-20'!$C$2:$G$492,3,0),"")</f>
        <v>B</v>
      </c>
      <c r="G158" s="28">
        <f>IFERROR(VLOOKUP(D158,'CAT 2019-20'!$C$2:$G$492,4,0),"")</f>
        <v>24</v>
      </c>
      <c r="H158" s="37" t="str">
        <f>IFERROR(VLOOKUP(D158,'CAT 2019-20'!$C$2:$G$492,5,0),"")</f>
        <v/>
      </c>
      <c r="I158" s="36" t="str">
        <f>IFERROR(VLOOKUP(D158,IES!$D$3:$P$375,13,0),VLOOKUP(D158,'EOI-FPA-CONSERV. 09-11-2020'!$D$2:$J$123,7,0))</f>
        <v>A</v>
      </c>
      <c r="J158" s="28">
        <f>IFERROR(VLOOKUP(D158,IES!$D$3:$P$375,12,0),"")</f>
        <v>25</v>
      </c>
      <c r="K158" s="37" t="str">
        <f>IFERROR(VLOOKUP(D158,'EOI-FPA-CONSERV. 09-11-2020'!$D$2:$I$123,5,0),"")</f>
        <v/>
      </c>
      <c r="L158" s="39" t="str">
        <f t="shared" si="2"/>
        <v>PUJA</v>
      </c>
    </row>
    <row r="159" spans="1:12" hidden="1" x14ac:dyDescent="0.25">
      <c r="A159" s="61">
        <v>2020</v>
      </c>
      <c r="B159" s="61" t="s">
        <v>632</v>
      </c>
      <c r="C159" s="61" t="s">
        <v>207</v>
      </c>
      <c r="D159" s="62" t="s">
        <v>780</v>
      </c>
      <c r="E159" s="61" t="s">
        <v>208</v>
      </c>
      <c r="F159" s="36" t="str">
        <f>IFERROR(VLOOKUP(D159,'CAT 2019-20'!$C$2:$G$492,3,0),"")</f>
        <v>B</v>
      </c>
      <c r="G159" s="28">
        <f>IFERROR(VLOOKUP(D159,'CAT 2019-20'!$C$2:$G$492,4,0),"")</f>
        <v>21</v>
      </c>
      <c r="H159" s="37" t="str">
        <f>IFERROR(VLOOKUP(D159,'CAT 2019-20'!$C$2:$G$492,5,0),"")</f>
        <v/>
      </c>
      <c r="I159" s="36" t="str">
        <f>IFERROR(VLOOKUP(D159,IES!$D$3:$P$375,13,0),VLOOKUP(D159,'EOI-FPA-CONSERV. 09-11-2020'!$D$2:$J$123,7,0))</f>
        <v>B</v>
      </c>
      <c r="J159" s="28">
        <f>IFERROR(VLOOKUP(D159,IES!$D$3:$P$375,12,0),"")</f>
        <v>24</v>
      </c>
      <c r="K159" s="37" t="str">
        <f>IFERROR(VLOOKUP(D159,'EOI-FPA-CONSERV. 09-11-2020'!$D$2:$I$123,5,0),"")</f>
        <v/>
      </c>
      <c r="L159" s="39" t="str">
        <f t="shared" si="2"/>
        <v/>
      </c>
    </row>
    <row r="160" spans="1:12" hidden="1" x14ac:dyDescent="0.25">
      <c r="A160" s="61">
        <v>2020</v>
      </c>
      <c r="B160" s="61" t="s">
        <v>632</v>
      </c>
      <c r="C160" s="61" t="s">
        <v>210</v>
      </c>
      <c r="D160" s="62" t="s">
        <v>781</v>
      </c>
      <c r="E160" s="61" t="s">
        <v>211</v>
      </c>
      <c r="F160" s="36" t="str">
        <f>IFERROR(VLOOKUP(D160,'CAT 2019-20'!$C$2:$G$492,3,0),"")</f>
        <v>A</v>
      </c>
      <c r="G160" s="28">
        <f>IFERROR(VLOOKUP(D160,'CAT 2019-20'!$C$2:$G$492,4,0),"")</f>
        <v>43</v>
      </c>
      <c r="H160" s="37" t="str">
        <f>IFERROR(VLOOKUP(D160,'CAT 2019-20'!$C$2:$G$492,5,0),"")</f>
        <v/>
      </c>
      <c r="I160" s="36" t="str">
        <f>IFERROR(VLOOKUP(D160,IES!$D$3:$P$375,13,0),VLOOKUP(D160,'EOI-FPA-CONSERV. 09-11-2020'!$D$2:$J$123,7,0))</f>
        <v>A</v>
      </c>
      <c r="J160" s="28">
        <f>IFERROR(VLOOKUP(D160,IES!$D$3:$P$375,12,0),"")</f>
        <v>39</v>
      </c>
      <c r="K160" s="37" t="str">
        <f>IFERROR(VLOOKUP(D160,'EOI-FPA-CONSERV. 09-11-2020'!$D$2:$I$123,5,0),"")</f>
        <v/>
      </c>
      <c r="L160" s="39" t="str">
        <f t="shared" si="2"/>
        <v/>
      </c>
    </row>
    <row r="161" spans="1:12" hidden="1" x14ac:dyDescent="0.25">
      <c r="A161" s="61">
        <v>2020</v>
      </c>
      <c r="B161" s="61" t="s">
        <v>632</v>
      </c>
      <c r="C161" s="61" t="s">
        <v>210</v>
      </c>
      <c r="D161" s="62" t="s">
        <v>782</v>
      </c>
      <c r="E161" s="61" t="s">
        <v>212</v>
      </c>
      <c r="F161" s="36" t="str">
        <f>IFERROR(VLOOKUP(D161,'CAT 2019-20'!$C$2:$G$492,3,0),"")</f>
        <v>A</v>
      </c>
      <c r="G161" s="28">
        <f>IFERROR(VLOOKUP(D161,'CAT 2019-20'!$C$2:$G$492,4,0),"")</f>
        <v>32</v>
      </c>
      <c r="H161" s="37" t="str">
        <f>IFERROR(VLOOKUP(D161,'CAT 2019-20'!$C$2:$G$492,5,0),"")</f>
        <v/>
      </c>
      <c r="I161" s="36" t="str">
        <f>IFERROR(VLOOKUP(D161,IES!$D$3:$P$375,13,0),VLOOKUP(D161,'EOI-FPA-CONSERV. 09-11-2020'!$D$2:$J$123,7,0))</f>
        <v>A</v>
      </c>
      <c r="J161" s="28">
        <f>IFERROR(VLOOKUP(D161,IES!$D$3:$P$375,12,0),"")</f>
        <v>33</v>
      </c>
      <c r="K161" s="37" t="str">
        <f>IFERROR(VLOOKUP(D161,'EOI-FPA-CONSERV. 09-11-2020'!$D$2:$I$123,5,0),"")</f>
        <v/>
      </c>
      <c r="L161" s="39" t="str">
        <f t="shared" si="2"/>
        <v/>
      </c>
    </row>
    <row r="162" spans="1:12" hidden="1" x14ac:dyDescent="0.25">
      <c r="A162" s="61">
        <v>2020</v>
      </c>
      <c r="B162" s="61" t="s">
        <v>632</v>
      </c>
      <c r="C162" s="61" t="s">
        <v>210</v>
      </c>
      <c r="D162" s="62" t="s">
        <v>783</v>
      </c>
      <c r="E162" s="61" t="s">
        <v>22</v>
      </c>
      <c r="F162" s="36" t="str">
        <f>IFERROR(VLOOKUP(D162,'CAT 2019-20'!$C$2:$G$492,3,0),"")</f>
        <v>A</v>
      </c>
      <c r="G162" s="28">
        <f>IFERROR(VLOOKUP(D162,'CAT 2019-20'!$C$2:$G$492,4,0),"")</f>
        <v>32</v>
      </c>
      <c r="H162" s="37" t="str">
        <f>IFERROR(VLOOKUP(D162,'CAT 2019-20'!$C$2:$G$492,5,0),"")</f>
        <v/>
      </c>
      <c r="I162" s="36" t="str">
        <f>IFERROR(VLOOKUP(D162,IES!$D$3:$P$375,13,0),VLOOKUP(D162,'EOI-FPA-CONSERV. 09-11-2020'!$D$2:$J$123,7,0))</f>
        <v>A</v>
      </c>
      <c r="J162" s="28">
        <f>IFERROR(VLOOKUP(D162,IES!$D$3:$P$375,12,0),"")</f>
        <v>33</v>
      </c>
      <c r="K162" s="37" t="str">
        <f>IFERROR(VLOOKUP(D162,'EOI-FPA-CONSERV. 09-11-2020'!$D$2:$I$123,5,0),"")</f>
        <v/>
      </c>
      <c r="L162" s="39" t="str">
        <f t="shared" si="2"/>
        <v/>
      </c>
    </row>
    <row r="163" spans="1:12" hidden="1" x14ac:dyDescent="0.25">
      <c r="A163" s="61">
        <v>2020</v>
      </c>
      <c r="B163" s="61" t="s">
        <v>632</v>
      </c>
      <c r="C163" s="61" t="s">
        <v>210</v>
      </c>
      <c r="D163" s="63" t="s">
        <v>892</v>
      </c>
      <c r="E163" s="61" t="s">
        <v>168</v>
      </c>
      <c r="F163" s="36" t="str">
        <f>IFERROR(VLOOKUP(D163,'CAT 2019-20'!$C$2:$G$492,3,0),"")</f>
        <v>B</v>
      </c>
      <c r="G163" s="28" t="str">
        <f>IFERROR(VLOOKUP(D163,'CAT 2019-20'!$C$2:$G$492,4,0),"")</f>
        <v/>
      </c>
      <c r="H163" s="37">
        <f>IFERROR(VLOOKUP(D163,'CAT 2019-20'!$C$2:$G$492,5,0),"")</f>
        <v>751</v>
      </c>
      <c r="I163" s="36" t="str">
        <f>IFERROR(VLOOKUP(D163,IES!$D$3:$P$375,13,0),VLOOKUP(D163,'EOI-FPA-CONSERV. 09-11-2020'!$D$2:$J$123,7,0))</f>
        <v>B</v>
      </c>
      <c r="J163" s="28" t="str">
        <f>IFERROR(VLOOKUP(D163,IES!$D$3:$P$375,12,0),"")</f>
        <v/>
      </c>
      <c r="K163" s="37">
        <f>IFERROR(VLOOKUP(D163,'EOI-FPA-CONSERV. 09-11-2020'!$D$2:$I$123,5,0),"")</f>
        <v>563</v>
      </c>
      <c r="L163" s="39" t="str">
        <f t="shared" si="2"/>
        <v/>
      </c>
    </row>
    <row r="164" spans="1:12" hidden="1" x14ac:dyDescent="0.25">
      <c r="A164" s="61">
        <v>2020</v>
      </c>
      <c r="B164" s="61" t="s">
        <v>632</v>
      </c>
      <c r="C164" s="61" t="s">
        <v>210</v>
      </c>
      <c r="D164" s="63" t="s">
        <v>893</v>
      </c>
      <c r="E164" s="61" t="s">
        <v>114</v>
      </c>
      <c r="F164" s="36" t="str">
        <f>IFERROR(VLOOKUP(D164,'CAT 2019-20'!$C$2:$G$492,3,0),"")</f>
        <v>A</v>
      </c>
      <c r="G164" s="28" t="str">
        <f>IFERROR(VLOOKUP(D164,'CAT 2019-20'!$C$2:$G$492,4,0),"")</f>
        <v/>
      </c>
      <c r="H164" s="37">
        <f>IFERROR(VLOOKUP(D164,'CAT 2019-20'!$C$2:$G$492,5,0),"")</f>
        <v>2053</v>
      </c>
      <c r="I164" s="36" t="str">
        <f>IFERROR(VLOOKUP(D164,IES!$D$3:$P$375,13,0),VLOOKUP(D164,'EOI-FPA-CONSERV. 09-11-2020'!$D$2:$J$123,7,0))</f>
        <v>A</v>
      </c>
      <c r="J164" s="28" t="str">
        <f>IFERROR(VLOOKUP(D164,IES!$D$3:$P$375,12,0),"")</f>
        <v/>
      </c>
      <c r="K164" s="37">
        <f>IFERROR(VLOOKUP(D164,'EOI-FPA-CONSERV. 09-11-2020'!$D$2:$I$123,5,0),"")</f>
        <v>1973</v>
      </c>
      <c r="L164" s="39" t="str">
        <f t="shared" si="2"/>
        <v/>
      </c>
    </row>
    <row r="165" spans="1:12" hidden="1" x14ac:dyDescent="0.25">
      <c r="A165" s="61">
        <v>2020</v>
      </c>
      <c r="B165" s="61" t="s">
        <v>632</v>
      </c>
      <c r="C165" s="61" t="s">
        <v>210</v>
      </c>
      <c r="D165" s="62" t="s">
        <v>784</v>
      </c>
      <c r="E165" s="61" t="s">
        <v>213</v>
      </c>
      <c r="F165" s="36" t="str">
        <f>IFERROR(VLOOKUP(D165,'CAT 2019-20'!$C$2:$G$492,3,0),"")</f>
        <v>A</v>
      </c>
      <c r="G165" s="28">
        <f>IFERROR(VLOOKUP(D165,'CAT 2019-20'!$C$2:$G$492,4,0),"")</f>
        <v>33</v>
      </c>
      <c r="H165" s="37" t="str">
        <f>IFERROR(VLOOKUP(D165,'CAT 2019-20'!$C$2:$G$492,5,0),"")</f>
        <v/>
      </c>
      <c r="I165" s="36" t="str">
        <f>IFERROR(VLOOKUP(D165,IES!$D$3:$P$375,13,0),VLOOKUP(D165,'EOI-FPA-CONSERV. 09-11-2020'!$D$2:$J$123,7,0))</f>
        <v>A</v>
      </c>
      <c r="J165" s="28">
        <f>IFERROR(VLOOKUP(D165,IES!$D$3:$P$375,12,0),"")</f>
        <v>35</v>
      </c>
      <c r="K165" s="37" t="str">
        <f>IFERROR(VLOOKUP(D165,'EOI-FPA-CONSERV. 09-11-2020'!$D$2:$I$123,5,0),"")</f>
        <v/>
      </c>
      <c r="L165" s="39" t="str">
        <f t="shared" si="2"/>
        <v/>
      </c>
    </row>
    <row r="166" spans="1:12" hidden="1" x14ac:dyDescent="0.25">
      <c r="A166" s="61">
        <v>2020</v>
      </c>
      <c r="B166" s="61" t="s">
        <v>632</v>
      </c>
      <c r="C166" s="61" t="s">
        <v>210</v>
      </c>
      <c r="D166" s="62" t="s">
        <v>785</v>
      </c>
      <c r="E166" s="61" t="s">
        <v>214</v>
      </c>
      <c r="F166" s="36" t="str">
        <f>IFERROR(VLOOKUP(D166,'CAT 2019-20'!$C$2:$G$492,3,0),"")</f>
        <v>A</v>
      </c>
      <c r="G166" s="28">
        <f>IFERROR(VLOOKUP(D166,'CAT 2019-20'!$C$2:$G$492,4,0),"")</f>
        <v>32</v>
      </c>
      <c r="H166" s="37" t="str">
        <f>IFERROR(VLOOKUP(D166,'CAT 2019-20'!$C$2:$G$492,5,0),"")</f>
        <v/>
      </c>
      <c r="I166" s="36" t="str">
        <f>IFERROR(VLOOKUP(D166,IES!$D$3:$P$375,13,0),VLOOKUP(D166,'EOI-FPA-CONSERV. 09-11-2020'!$D$2:$J$123,7,0))</f>
        <v>A</v>
      </c>
      <c r="J166" s="28">
        <f>IFERROR(VLOOKUP(D166,IES!$D$3:$P$375,12,0),"")</f>
        <v>34</v>
      </c>
      <c r="K166" s="37" t="str">
        <f>IFERROR(VLOOKUP(D166,'EOI-FPA-CONSERV. 09-11-2020'!$D$2:$I$123,5,0),"")</f>
        <v/>
      </c>
      <c r="L166" s="39" t="str">
        <f t="shared" si="2"/>
        <v/>
      </c>
    </row>
    <row r="167" spans="1:12" hidden="1" x14ac:dyDescent="0.25">
      <c r="A167" s="61">
        <v>2020</v>
      </c>
      <c r="B167" s="61" t="s">
        <v>632</v>
      </c>
      <c r="C167" s="61" t="s">
        <v>215</v>
      </c>
      <c r="D167" s="62" t="s">
        <v>786</v>
      </c>
      <c r="E167" s="61" t="s">
        <v>216</v>
      </c>
      <c r="F167" s="36" t="str">
        <f>IFERROR(VLOOKUP(D167,'CAT 2019-20'!$C$2:$G$492,3,0),"")</f>
        <v>A</v>
      </c>
      <c r="G167" s="28">
        <f>IFERROR(VLOOKUP(D167,'CAT 2019-20'!$C$2:$G$492,4,0),"")</f>
        <v>40</v>
      </c>
      <c r="H167" s="37" t="str">
        <f>IFERROR(VLOOKUP(D167,'CAT 2019-20'!$C$2:$G$492,5,0),"")</f>
        <v/>
      </c>
      <c r="I167" s="36" t="str">
        <f>IFERROR(VLOOKUP(D167,IES!$D$3:$P$375,13,0),VLOOKUP(D167,'EOI-FPA-CONSERV. 09-11-2020'!$D$2:$J$123,7,0))</f>
        <v>A</v>
      </c>
      <c r="J167" s="28">
        <f>IFERROR(VLOOKUP(D167,IES!$D$3:$P$375,12,0),"")</f>
        <v>43</v>
      </c>
      <c r="K167" s="37" t="str">
        <f>IFERROR(VLOOKUP(D167,'EOI-FPA-CONSERV. 09-11-2020'!$D$2:$I$123,5,0),"")</f>
        <v/>
      </c>
      <c r="L167" s="39" t="str">
        <f t="shared" si="2"/>
        <v/>
      </c>
    </row>
    <row r="168" spans="1:12" hidden="1" x14ac:dyDescent="0.25">
      <c r="A168" s="61">
        <v>2020</v>
      </c>
      <c r="B168" s="61" t="s">
        <v>632</v>
      </c>
      <c r="C168" s="61" t="s">
        <v>215</v>
      </c>
      <c r="D168" s="62" t="s">
        <v>787</v>
      </c>
      <c r="E168" s="61" t="s">
        <v>217</v>
      </c>
      <c r="F168" s="36" t="str">
        <f>IFERROR(VLOOKUP(D168,'CAT 2019-20'!$C$2:$G$492,3,0),"")</f>
        <v>A</v>
      </c>
      <c r="G168" s="28">
        <f>IFERROR(VLOOKUP(D168,'CAT 2019-20'!$C$2:$G$492,4,0),"")</f>
        <v>39</v>
      </c>
      <c r="H168" s="37" t="str">
        <f>IFERROR(VLOOKUP(D168,'CAT 2019-20'!$C$2:$G$492,5,0),"")</f>
        <v/>
      </c>
      <c r="I168" s="36" t="str">
        <f>IFERROR(VLOOKUP(D168,IES!$D$3:$P$375,13,0),VLOOKUP(D168,'EOI-FPA-CONSERV. 09-11-2020'!$D$2:$J$123,7,0))</f>
        <v>A</v>
      </c>
      <c r="J168" s="28">
        <f>IFERROR(VLOOKUP(D168,IES!$D$3:$P$375,12,0),"")</f>
        <v>41</v>
      </c>
      <c r="K168" s="37" t="str">
        <f>IFERROR(VLOOKUP(D168,'EOI-FPA-CONSERV. 09-11-2020'!$D$2:$I$123,5,0),"")</f>
        <v/>
      </c>
      <c r="L168" s="39" t="str">
        <f t="shared" si="2"/>
        <v/>
      </c>
    </row>
    <row r="169" spans="1:12" hidden="1" x14ac:dyDescent="0.25">
      <c r="A169" s="61">
        <v>2020</v>
      </c>
      <c r="B169" s="61" t="s">
        <v>632</v>
      </c>
      <c r="C169" s="61" t="s">
        <v>215</v>
      </c>
      <c r="D169" s="63" t="s">
        <v>894</v>
      </c>
      <c r="E169" s="61" t="s">
        <v>141</v>
      </c>
      <c r="F169" s="36" t="str">
        <f>IFERROR(VLOOKUP(D169,'CAT 2019-20'!$C$2:$G$492,3,0),"")</f>
        <v>C</v>
      </c>
      <c r="G169" s="28" t="str">
        <f>IFERROR(VLOOKUP(D169,'CAT 2019-20'!$C$2:$G$492,4,0),"")</f>
        <v/>
      </c>
      <c r="H169" s="37">
        <f>IFERROR(VLOOKUP(D169,'CAT 2019-20'!$C$2:$G$492,5,0),"")</f>
        <v>261</v>
      </c>
      <c r="I169" s="36" t="str">
        <f>IFERROR(VLOOKUP(D169,IES!$D$3:$P$375,13,0),VLOOKUP(D169,'EOI-FPA-CONSERV. 09-11-2020'!$D$2:$J$123,7,0))</f>
        <v>C</v>
      </c>
      <c r="J169" s="28" t="str">
        <f>IFERROR(VLOOKUP(D169,IES!$D$3:$P$375,12,0),"")</f>
        <v/>
      </c>
      <c r="K169" s="37">
        <f>IFERROR(VLOOKUP(D169,'EOI-FPA-CONSERV. 09-11-2020'!$D$2:$I$123,5,0),"")</f>
        <v>242</v>
      </c>
      <c r="L169" s="39" t="str">
        <f t="shared" si="2"/>
        <v/>
      </c>
    </row>
    <row r="170" spans="1:12" hidden="1" x14ac:dyDescent="0.25">
      <c r="A170" s="61">
        <v>2020</v>
      </c>
      <c r="B170" s="61" t="s">
        <v>632</v>
      </c>
      <c r="C170" s="61" t="s">
        <v>215</v>
      </c>
      <c r="D170" s="62" t="s">
        <v>790</v>
      </c>
      <c r="E170" s="61" t="s">
        <v>218</v>
      </c>
      <c r="F170" s="36" t="str">
        <f>IFERROR(VLOOKUP(D170,'CAT 2019-20'!$C$2:$G$492,3,0),"")</f>
        <v>B</v>
      </c>
      <c r="G170" s="28">
        <f>IFERROR(VLOOKUP(D170,'CAT 2019-20'!$C$2:$G$492,4,0),"")</f>
        <v>23</v>
      </c>
      <c r="H170" s="37" t="str">
        <f>IFERROR(VLOOKUP(D170,'CAT 2019-20'!$C$2:$G$492,5,0),"")</f>
        <v/>
      </c>
      <c r="I170" s="36" t="str">
        <f>IFERROR(VLOOKUP(D170,IES!$D$3:$P$375,13,0),VLOOKUP(D170,'EOI-FPA-CONSERV. 09-11-2020'!$D$2:$J$123,7,0))</f>
        <v>B</v>
      </c>
      <c r="J170" s="28">
        <f>IFERROR(VLOOKUP(D170,IES!$D$3:$P$375,12,0),"")</f>
        <v>24</v>
      </c>
      <c r="K170" s="37" t="str">
        <f>IFERROR(VLOOKUP(D170,'EOI-FPA-CONSERV. 09-11-2020'!$D$2:$I$123,5,0),"")</f>
        <v/>
      </c>
      <c r="L170" s="39" t="str">
        <f t="shared" si="2"/>
        <v/>
      </c>
    </row>
    <row r="171" spans="1:12" hidden="1" x14ac:dyDescent="0.25">
      <c r="A171" s="61">
        <v>2020</v>
      </c>
      <c r="B171" s="61" t="s">
        <v>632</v>
      </c>
      <c r="C171" s="61" t="s">
        <v>219</v>
      </c>
      <c r="D171" s="62" t="s">
        <v>791</v>
      </c>
      <c r="E171" s="61" t="s">
        <v>220</v>
      </c>
      <c r="F171" s="36" t="str">
        <f>IFERROR(VLOOKUP(D171,'CAT 2019-20'!$C$2:$G$492,3,0),"")</f>
        <v>A</v>
      </c>
      <c r="G171" s="28">
        <f>IFERROR(VLOOKUP(D171,'CAT 2019-20'!$C$2:$G$492,4,0),"")</f>
        <v>27</v>
      </c>
      <c r="H171" s="37" t="str">
        <f>IFERROR(VLOOKUP(D171,'CAT 2019-20'!$C$2:$G$492,5,0),"")</f>
        <v/>
      </c>
      <c r="I171" s="36" t="str">
        <f>IFERROR(VLOOKUP(D171,IES!$D$3:$P$375,13,0),VLOOKUP(D171,'EOI-FPA-CONSERV. 09-11-2020'!$D$2:$J$123,7,0))</f>
        <v>A</v>
      </c>
      <c r="J171" s="28">
        <f>IFERROR(VLOOKUP(D171,IES!$D$3:$P$375,12,0),"")</f>
        <v>29</v>
      </c>
      <c r="K171" s="37" t="str">
        <f>IFERROR(VLOOKUP(D171,'EOI-FPA-CONSERV. 09-11-2020'!$D$2:$I$123,5,0),"")</f>
        <v/>
      </c>
      <c r="L171" s="39" t="str">
        <f t="shared" si="2"/>
        <v/>
      </c>
    </row>
    <row r="172" spans="1:12" hidden="1" x14ac:dyDescent="0.25">
      <c r="A172" s="61">
        <v>2020</v>
      </c>
      <c r="B172" s="61" t="s">
        <v>632</v>
      </c>
      <c r="C172" s="61" t="s">
        <v>219</v>
      </c>
      <c r="D172" s="62" t="s">
        <v>792</v>
      </c>
      <c r="E172" s="61" t="s">
        <v>221</v>
      </c>
      <c r="F172" s="36" t="str">
        <f>IFERROR(VLOOKUP(D172,'CAT 2019-20'!$C$2:$G$492,3,0),"")</f>
        <v>A</v>
      </c>
      <c r="G172" s="28">
        <f>IFERROR(VLOOKUP(D172,'CAT 2019-20'!$C$2:$G$492,4,0),"")</f>
        <v>30</v>
      </c>
      <c r="H172" s="37" t="str">
        <f>IFERROR(VLOOKUP(D172,'CAT 2019-20'!$C$2:$G$492,5,0),"")</f>
        <v/>
      </c>
      <c r="I172" s="36" t="str">
        <f>IFERROR(VLOOKUP(D172,IES!$D$3:$P$375,13,0),VLOOKUP(D172,'EOI-FPA-CONSERV. 09-11-2020'!$D$2:$J$123,7,0))</f>
        <v>A</v>
      </c>
      <c r="J172" s="28">
        <f>IFERROR(VLOOKUP(D172,IES!$D$3:$P$375,12,0),"")</f>
        <v>31</v>
      </c>
      <c r="K172" s="37" t="str">
        <f>IFERROR(VLOOKUP(D172,'EOI-FPA-CONSERV. 09-11-2020'!$D$2:$I$123,5,0),"")</f>
        <v/>
      </c>
      <c r="L172" s="39" t="str">
        <f t="shared" si="2"/>
        <v/>
      </c>
    </row>
    <row r="173" spans="1:12" x14ac:dyDescent="0.25">
      <c r="A173" s="61">
        <v>2020</v>
      </c>
      <c r="B173" s="61" t="s">
        <v>632</v>
      </c>
      <c r="C173" s="61" t="s">
        <v>219</v>
      </c>
      <c r="D173" s="63" t="s">
        <v>895</v>
      </c>
      <c r="E173" s="61" t="s">
        <v>222</v>
      </c>
      <c r="F173" s="36" t="str">
        <f>IFERROR(VLOOKUP(D173,'CAT 2019-20'!$C$2:$G$492,3,0),"")</f>
        <v>B</v>
      </c>
      <c r="G173" s="28" t="str">
        <f>IFERROR(VLOOKUP(D173,'CAT 2019-20'!$C$2:$G$492,4,0),"")</f>
        <v/>
      </c>
      <c r="H173" s="37">
        <f>IFERROR(VLOOKUP(D173,'CAT 2019-20'!$C$2:$G$492,5,0),"")</f>
        <v>534</v>
      </c>
      <c r="I173" s="36" t="str">
        <f>IFERROR(VLOOKUP(D173,IES!$D$3:$P$375,13,0),VLOOKUP(D173,'EOI-FPA-CONSERV. 09-11-2020'!$D$2:$J$123,7,0))</f>
        <v>C</v>
      </c>
      <c r="J173" s="28" t="str">
        <f>IFERROR(VLOOKUP(D173,IES!$D$3:$P$375,12,0),"")</f>
        <v/>
      </c>
      <c r="K173" s="37">
        <f>IFERROR(VLOOKUP(D173,'EOI-FPA-CONSERV. 09-11-2020'!$D$2:$I$123,5,0),"")</f>
        <v>319</v>
      </c>
      <c r="L173" s="39" t="str">
        <f t="shared" si="2"/>
        <v>BAIXA</v>
      </c>
    </row>
    <row r="174" spans="1:12" hidden="1" x14ac:dyDescent="0.25">
      <c r="A174" s="61">
        <v>2020</v>
      </c>
      <c r="B174" s="61" t="s">
        <v>632</v>
      </c>
      <c r="C174" s="61" t="s">
        <v>219</v>
      </c>
      <c r="D174" s="62" t="s">
        <v>793</v>
      </c>
      <c r="E174" s="61" t="s">
        <v>223</v>
      </c>
      <c r="F174" s="36" t="str">
        <f>IFERROR(VLOOKUP(D174,'CAT 2019-20'!$C$2:$G$492,3,0),"")</f>
        <v>A</v>
      </c>
      <c r="G174" s="28">
        <f>IFERROR(VLOOKUP(D174,'CAT 2019-20'!$C$2:$G$492,4,0),"")</f>
        <v>28</v>
      </c>
      <c r="H174" s="37" t="str">
        <f>IFERROR(VLOOKUP(D174,'CAT 2019-20'!$C$2:$G$492,5,0),"")</f>
        <v/>
      </c>
      <c r="I174" s="36" t="str">
        <f>IFERROR(VLOOKUP(D174,IES!$D$3:$P$375,13,0),VLOOKUP(D174,'EOI-FPA-CONSERV. 09-11-2020'!$D$2:$J$123,7,0))</f>
        <v>A</v>
      </c>
      <c r="J174" s="28">
        <f>IFERROR(VLOOKUP(D174,IES!$D$3:$P$375,12,0),"")</f>
        <v>30</v>
      </c>
      <c r="K174" s="37" t="str">
        <f>IFERROR(VLOOKUP(D174,'EOI-FPA-CONSERV. 09-11-2020'!$D$2:$I$123,5,0),"")</f>
        <v/>
      </c>
      <c r="L174" s="39" t="str">
        <f t="shared" si="2"/>
        <v/>
      </c>
    </row>
    <row r="175" spans="1:12" hidden="1" x14ac:dyDescent="0.25">
      <c r="A175" s="61">
        <v>2020</v>
      </c>
      <c r="B175" s="61" t="s">
        <v>632</v>
      </c>
      <c r="C175" s="61" t="s">
        <v>219</v>
      </c>
      <c r="D175" s="62" t="s">
        <v>794</v>
      </c>
      <c r="E175" s="61" t="s">
        <v>224</v>
      </c>
      <c r="F175" s="36" t="str">
        <f>IFERROR(VLOOKUP(D175,'CAT 2019-20'!$C$2:$G$492,3,0),"")</f>
        <v>C</v>
      </c>
      <c r="G175" s="28">
        <f>IFERROR(VLOOKUP(D175,'CAT 2019-20'!$C$2:$G$492,4,0),"")</f>
        <v>8</v>
      </c>
      <c r="H175" s="37" t="str">
        <f>IFERROR(VLOOKUP(D175,'CAT 2019-20'!$C$2:$G$492,5,0),"")</f>
        <v/>
      </c>
      <c r="I175" s="36" t="str">
        <f>IFERROR(VLOOKUP(D175,IES!$D$3:$P$375,13,0),VLOOKUP(D175,'EOI-FPA-CONSERV. 09-11-2020'!$D$2:$J$123,7,0))</f>
        <v>C</v>
      </c>
      <c r="J175" s="28">
        <f>IFERROR(VLOOKUP(D175,IES!$D$3:$P$375,12,0),"")</f>
        <v>7</v>
      </c>
      <c r="K175" s="37" t="str">
        <f>IFERROR(VLOOKUP(D175,'EOI-FPA-CONSERV. 09-11-2020'!$D$2:$I$123,5,0),"")</f>
        <v/>
      </c>
      <c r="L175" s="39" t="str">
        <f t="shared" si="2"/>
        <v/>
      </c>
    </row>
    <row r="176" spans="1:12" hidden="1" x14ac:dyDescent="0.25">
      <c r="A176" s="61">
        <v>2020</v>
      </c>
      <c r="B176" s="61" t="s">
        <v>632</v>
      </c>
      <c r="C176" s="61" t="s">
        <v>219</v>
      </c>
      <c r="D176" s="63" t="s">
        <v>896</v>
      </c>
      <c r="E176" s="61" t="s">
        <v>225</v>
      </c>
      <c r="F176" s="36" t="str">
        <f>IFERROR(VLOOKUP(D176,'CAT 2019-20'!$C$2:$G$492,3,0),"")</f>
        <v>B</v>
      </c>
      <c r="G176" s="28" t="str">
        <f>IFERROR(VLOOKUP(D176,'CAT 2019-20'!$C$2:$G$492,4,0),"")</f>
        <v/>
      </c>
      <c r="H176" s="37">
        <f>IFERROR(VLOOKUP(D176,'CAT 2019-20'!$C$2:$G$492,5,0),"")</f>
        <v>708</v>
      </c>
      <c r="I176" s="36" t="str">
        <f>IFERROR(VLOOKUP(D176,IES!$D$3:$P$375,13,0),VLOOKUP(D176,'EOI-FPA-CONSERV. 09-11-2020'!$D$2:$J$123,7,0))</f>
        <v>B</v>
      </c>
      <c r="J176" s="28" t="str">
        <f>IFERROR(VLOOKUP(D176,IES!$D$3:$P$375,12,0),"")</f>
        <v/>
      </c>
      <c r="K176" s="37">
        <f>IFERROR(VLOOKUP(D176,'EOI-FPA-CONSERV. 09-11-2020'!$D$2:$I$123,5,0),"")</f>
        <v>560</v>
      </c>
      <c r="L176" s="39" t="str">
        <f t="shared" si="2"/>
        <v/>
      </c>
    </row>
    <row r="177" spans="1:12" hidden="1" x14ac:dyDescent="0.25">
      <c r="A177" s="61">
        <v>2020</v>
      </c>
      <c r="B177" s="61" t="s">
        <v>632</v>
      </c>
      <c r="C177" s="61" t="s">
        <v>797</v>
      </c>
      <c r="D177" s="62" t="s">
        <v>798</v>
      </c>
      <c r="E177" s="61" t="s">
        <v>226</v>
      </c>
      <c r="F177" s="36" t="str">
        <f>IFERROR(VLOOKUP(D177,'CAT 2019-20'!$C$2:$G$492,3,0),"")</f>
        <v>B</v>
      </c>
      <c r="G177" s="28">
        <f>IFERROR(VLOOKUP(D177,'CAT 2019-20'!$C$2:$G$492,4,0),"")</f>
        <v>21</v>
      </c>
      <c r="H177" s="37" t="str">
        <f>IFERROR(VLOOKUP(D177,'CAT 2019-20'!$C$2:$G$492,5,0),"")</f>
        <v/>
      </c>
      <c r="I177" s="36" t="str">
        <f>IFERROR(VLOOKUP(D177,IES!$D$3:$P$375,13,0),VLOOKUP(D177,'EOI-FPA-CONSERV. 09-11-2020'!$D$2:$J$123,7,0))</f>
        <v>B</v>
      </c>
      <c r="J177" s="28">
        <f>IFERROR(VLOOKUP(D177,IES!$D$3:$P$375,12,0),"")</f>
        <v>22</v>
      </c>
      <c r="K177" s="37" t="str">
        <f>IFERROR(VLOOKUP(D177,'EOI-FPA-CONSERV. 09-11-2020'!$D$2:$I$123,5,0),"")</f>
        <v/>
      </c>
      <c r="L177" s="39" t="str">
        <f t="shared" si="2"/>
        <v/>
      </c>
    </row>
    <row r="178" spans="1:12" hidden="1" x14ac:dyDescent="0.25">
      <c r="A178" s="61">
        <v>2020</v>
      </c>
      <c r="B178" s="61" t="s">
        <v>632</v>
      </c>
      <c r="C178" s="61" t="s">
        <v>797</v>
      </c>
      <c r="D178" s="62" t="s">
        <v>799</v>
      </c>
      <c r="E178" s="61" t="s">
        <v>227</v>
      </c>
      <c r="F178" s="36" t="str">
        <f>IFERROR(VLOOKUP(D178,'CAT 2019-20'!$C$2:$G$492,3,0),"")</f>
        <v>A</v>
      </c>
      <c r="G178" s="28">
        <f>IFERROR(VLOOKUP(D178,'CAT 2019-20'!$C$2:$G$492,4,0),"")</f>
        <v>37</v>
      </c>
      <c r="H178" s="37" t="str">
        <f>IFERROR(VLOOKUP(D178,'CAT 2019-20'!$C$2:$G$492,5,0),"")</f>
        <v/>
      </c>
      <c r="I178" s="36" t="str">
        <f>IFERROR(VLOOKUP(D178,IES!$D$3:$P$375,13,0),VLOOKUP(D178,'EOI-FPA-CONSERV. 09-11-2020'!$D$2:$J$123,7,0))</f>
        <v>A</v>
      </c>
      <c r="J178" s="28">
        <f>IFERROR(VLOOKUP(D178,IES!$D$3:$P$375,12,0),"")</f>
        <v>39</v>
      </c>
      <c r="K178" s="37" t="str">
        <f>IFERROR(VLOOKUP(D178,'EOI-FPA-CONSERV. 09-11-2020'!$D$2:$I$123,5,0),"")</f>
        <v/>
      </c>
      <c r="L178" s="39" t="str">
        <f t="shared" si="2"/>
        <v/>
      </c>
    </row>
    <row r="179" spans="1:12" hidden="1" x14ac:dyDescent="0.25">
      <c r="A179" s="61">
        <v>2020</v>
      </c>
      <c r="B179" s="61" t="s">
        <v>632</v>
      </c>
      <c r="C179" s="61" t="s">
        <v>797</v>
      </c>
      <c r="D179" s="63" t="s">
        <v>897</v>
      </c>
      <c r="E179" s="61" t="s">
        <v>228</v>
      </c>
      <c r="F179" s="36" t="str">
        <f>IFERROR(VLOOKUP(D179,'CAT 2019-20'!$C$2:$G$492,3,0),"")</f>
        <v>C</v>
      </c>
      <c r="G179" s="28" t="str">
        <f>IFERROR(VLOOKUP(D179,'CAT 2019-20'!$C$2:$G$492,4,0),"")</f>
        <v/>
      </c>
      <c r="H179" s="37">
        <f>IFERROR(VLOOKUP(D179,'CAT 2019-20'!$C$2:$G$492,5,0),"")</f>
        <v>388</v>
      </c>
      <c r="I179" s="36" t="str">
        <f>IFERROR(VLOOKUP(D179,IES!$D$3:$P$375,13,0),VLOOKUP(D179,'EOI-FPA-CONSERV. 09-11-2020'!$D$2:$J$123,7,0))</f>
        <v>C</v>
      </c>
      <c r="J179" s="28" t="str">
        <f>IFERROR(VLOOKUP(D179,IES!$D$3:$P$375,12,0),"")</f>
        <v/>
      </c>
      <c r="K179" s="37">
        <f>IFERROR(VLOOKUP(D179,'EOI-FPA-CONSERV. 09-11-2020'!$D$2:$I$123,5,0),"")</f>
        <v>255</v>
      </c>
      <c r="L179" s="39" t="str">
        <f t="shared" si="2"/>
        <v/>
      </c>
    </row>
    <row r="180" spans="1:12" hidden="1" x14ac:dyDescent="0.25">
      <c r="A180" s="61">
        <v>2020</v>
      </c>
      <c r="B180" s="61" t="s">
        <v>632</v>
      </c>
      <c r="C180" s="61" t="s">
        <v>795</v>
      </c>
      <c r="D180" s="62" t="s">
        <v>796</v>
      </c>
      <c r="E180" s="61" t="s">
        <v>229</v>
      </c>
      <c r="F180" s="36" t="str">
        <f>IFERROR(VLOOKUP(D180,'CAT 2019-20'!$C$2:$G$492,3,0),"")</f>
        <v>B</v>
      </c>
      <c r="G180" s="28">
        <f>IFERROR(VLOOKUP(D180,'CAT 2019-20'!$C$2:$G$492,4,0),"")</f>
        <v>16</v>
      </c>
      <c r="H180" s="37" t="str">
        <f>IFERROR(VLOOKUP(D180,'CAT 2019-20'!$C$2:$G$492,5,0),"")</f>
        <v/>
      </c>
      <c r="I180" s="36" t="str">
        <f>IFERROR(VLOOKUP(D180,IES!$D$3:$P$375,13,0),VLOOKUP(D180,'EOI-FPA-CONSERV. 09-11-2020'!$D$2:$J$123,7,0))</f>
        <v>B</v>
      </c>
      <c r="J180" s="28">
        <f>IFERROR(VLOOKUP(D180,IES!$D$3:$P$375,12,0),"")</f>
        <v>17</v>
      </c>
      <c r="K180" s="37" t="str">
        <f>IFERROR(VLOOKUP(D180,'EOI-FPA-CONSERV. 09-11-2020'!$D$2:$I$123,5,0),"")</f>
        <v/>
      </c>
      <c r="L180" s="39" t="str">
        <f t="shared" si="2"/>
        <v/>
      </c>
    </row>
    <row r="181" spans="1:12" s="31" customFormat="1" hidden="1" x14ac:dyDescent="0.25">
      <c r="A181" s="61">
        <v>2020</v>
      </c>
      <c r="B181" s="61" t="s">
        <v>800</v>
      </c>
      <c r="C181" s="61" t="s">
        <v>232</v>
      </c>
      <c r="D181" s="63">
        <v>12007309</v>
      </c>
      <c r="E181" s="61" t="s">
        <v>233</v>
      </c>
      <c r="F181" s="36" t="str">
        <f>IFERROR(VLOOKUP(D181,'CAT 2019-20'!$C$2:$G$492,3,0),"")</f>
        <v>B</v>
      </c>
      <c r="G181" s="28" t="str">
        <f>IFERROR(VLOOKUP(D181,'CAT 2019-20'!$C$2:$G$492,4,0),"")</f>
        <v/>
      </c>
      <c r="H181" s="37">
        <f>IFERROR(VLOOKUP(D181,'CAT 2019-20'!$C$2:$G$492,5,0),"")</f>
        <v>691</v>
      </c>
      <c r="I181" s="36" t="str">
        <f>IFERROR(VLOOKUP(D181,IES!$D$3:$P$375,13,0),VLOOKUP(D181,'EOI-FPA-CONSERV. 09-11-2020'!$D$2:$J$123,7,0))</f>
        <v>B</v>
      </c>
      <c r="J181" s="28" t="str">
        <f>IFERROR(VLOOKUP(D181,IES!$D$3:$P$375,12,0),"")</f>
        <v/>
      </c>
      <c r="K181" s="37">
        <f>IFERROR(VLOOKUP(D181,'EOI-FPA-CONSERV. 09-11-2020'!$D$2:$I$123,5,0),"")</f>
        <v>517</v>
      </c>
      <c r="L181" s="39" t="str">
        <f t="shared" si="2"/>
        <v/>
      </c>
    </row>
    <row r="182" spans="1:12" hidden="1" x14ac:dyDescent="0.25">
      <c r="A182" s="61">
        <v>2020</v>
      </c>
      <c r="B182" s="61" t="s">
        <v>800</v>
      </c>
      <c r="C182" s="61" t="s">
        <v>234</v>
      </c>
      <c r="D182" s="62">
        <v>12004394</v>
      </c>
      <c r="E182" s="61" t="s">
        <v>235</v>
      </c>
      <c r="F182" s="36" t="str">
        <f>IFERROR(VLOOKUP(D182,'CAT 2019-20'!$C$2:$G$492,3,0),"")</f>
        <v>B</v>
      </c>
      <c r="G182" s="28">
        <f>IFERROR(VLOOKUP(D182,'CAT 2019-20'!$C$2:$G$492,4,0),"")</f>
        <v>16</v>
      </c>
      <c r="H182" s="37" t="str">
        <f>IFERROR(VLOOKUP(D182,'CAT 2019-20'!$C$2:$G$492,5,0),"")</f>
        <v/>
      </c>
      <c r="I182" s="36" t="str">
        <f>IFERROR(VLOOKUP(D182,IES!$D$3:$P$375,13,0),VLOOKUP(D182,'EOI-FPA-CONSERV. 09-11-2020'!$D$2:$J$123,7,0))</f>
        <v>B</v>
      </c>
      <c r="J182" s="28">
        <f>IFERROR(VLOOKUP(D182,IES!$D$3:$P$375,12,0),"")</f>
        <v>20</v>
      </c>
      <c r="K182" s="37" t="str">
        <f>IFERROR(VLOOKUP(D182,'EOI-FPA-CONSERV. 09-11-2020'!$D$2:$I$123,5,0),"")</f>
        <v/>
      </c>
      <c r="L182" s="39" t="str">
        <f t="shared" si="2"/>
        <v/>
      </c>
    </row>
    <row r="183" spans="1:12" hidden="1" x14ac:dyDescent="0.25">
      <c r="A183" s="61">
        <v>2020</v>
      </c>
      <c r="B183" s="61" t="s">
        <v>800</v>
      </c>
      <c r="C183" s="61" t="s">
        <v>236</v>
      </c>
      <c r="D183" s="62">
        <v>12004011</v>
      </c>
      <c r="E183" s="61" t="s">
        <v>237</v>
      </c>
      <c r="F183" s="36" t="str">
        <f>IFERROR(VLOOKUP(D183,'CAT 2019-20'!$C$2:$G$492,3,0),"")</f>
        <v>B</v>
      </c>
      <c r="G183" s="28">
        <f>IFERROR(VLOOKUP(D183,'CAT 2019-20'!$C$2:$G$492,4,0),"")</f>
        <v>21</v>
      </c>
      <c r="H183" s="37" t="str">
        <f>IFERROR(VLOOKUP(D183,'CAT 2019-20'!$C$2:$G$492,5,0),"")</f>
        <v/>
      </c>
      <c r="I183" s="36" t="str">
        <f>IFERROR(VLOOKUP(D183,IES!$D$3:$P$375,13,0),VLOOKUP(D183,'EOI-FPA-CONSERV. 09-11-2020'!$D$2:$J$123,7,0))</f>
        <v>B</v>
      </c>
      <c r="J183" s="28">
        <f>IFERROR(VLOOKUP(D183,IES!$D$3:$P$375,12,0),"")</f>
        <v>22</v>
      </c>
      <c r="K183" s="37" t="str">
        <f>IFERROR(VLOOKUP(D183,'EOI-FPA-CONSERV. 09-11-2020'!$D$2:$I$123,5,0),"")</f>
        <v/>
      </c>
      <c r="L183" s="39" t="str">
        <f t="shared" si="2"/>
        <v/>
      </c>
    </row>
    <row r="184" spans="1:12" hidden="1" x14ac:dyDescent="0.25">
      <c r="A184" s="61">
        <v>2020</v>
      </c>
      <c r="B184" s="61" t="s">
        <v>800</v>
      </c>
      <c r="C184" s="61" t="s">
        <v>236</v>
      </c>
      <c r="D184" s="63">
        <v>12004849</v>
      </c>
      <c r="E184" s="61" t="s">
        <v>277</v>
      </c>
      <c r="F184" s="36" t="str">
        <f>IFERROR(VLOOKUP(D184,'CAT 2019-20'!$C$2:$G$492,3,0),"")</f>
        <v>C</v>
      </c>
      <c r="G184" s="28" t="str">
        <f>IFERROR(VLOOKUP(D184,'CAT 2019-20'!$C$2:$G$492,4,0),"")</f>
        <v/>
      </c>
      <c r="H184" s="37">
        <f>IFERROR(VLOOKUP(D184,'CAT 2019-20'!$C$2:$G$492,5,0),"")</f>
        <v>429</v>
      </c>
      <c r="I184" s="36" t="str">
        <f>IFERROR(VLOOKUP(D184,IES!$D$3:$P$375,13,0),VLOOKUP(D184,'EOI-FPA-CONSERV. 09-11-2020'!$D$2:$J$123,7,0))</f>
        <v>C</v>
      </c>
      <c r="J184" s="28" t="str">
        <f>IFERROR(VLOOKUP(D184,IES!$D$3:$P$375,12,0),"")</f>
        <v/>
      </c>
      <c r="K184" s="37">
        <f>IFERROR(VLOOKUP(D184,'EOI-FPA-CONSERV. 09-11-2020'!$D$2:$I$123,5,0),"")</f>
        <v>368</v>
      </c>
      <c r="L184" s="39" t="str">
        <f t="shared" si="2"/>
        <v/>
      </c>
    </row>
    <row r="185" spans="1:12" hidden="1" x14ac:dyDescent="0.25">
      <c r="A185" s="61">
        <v>2020</v>
      </c>
      <c r="B185" s="61" t="s">
        <v>800</v>
      </c>
      <c r="C185" s="61" t="s">
        <v>236</v>
      </c>
      <c r="D185" s="62">
        <v>12005659</v>
      </c>
      <c r="E185" s="61" t="s">
        <v>238</v>
      </c>
      <c r="F185" s="36" t="str">
        <f>IFERROR(VLOOKUP(D185,'CAT 2019-20'!$C$2:$G$492,3,0),"")</f>
        <v>B</v>
      </c>
      <c r="G185" s="28">
        <f>IFERROR(VLOOKUP(D185,'CAT 2019-20'!$C$2:$G$492,4,0),"")</f>
        <v>13</v>
      </c>
      <c r="H185" s="37" t="str">
        <f>IFERROR(VLOOKUP(D185,'CAT 2019-20'!$C$2:$G$492,5,0),"")</f>
        <v/>
      </c>
      <c r="I185" s="36" t="str">
        <f>IFERROR(VLOOKUP(D185,IES!$D$3:$P$375,13,0),VLOOKUP(D185,'EOI-FPA-CONSERV. 09-11-2020'!$D$2:$J$123,7,0))</f>
        <v>B</v>
      </c>
      <c r="J185" s="28">
        <f>IFERROR(VLOOKUP(D185,IES!$D$3:$P$375,12,0),"")</f>
        <v>13</v>
      </c>
      <c r="K185" s="37" t="str">
        <f>IFERROR(VLOOKUP(D185,'EOI-FPA-CONSERV. 09-11-2020'!$D$2:$I$123,5,0),"")</f>
        <v/>
      </c>
      <c r="L185" s="39" t="str">
        <f t="shared" si="2"/>
        <v/>
      </c>
    </row>
    <row r="186" spans="1:12" hidden="1" x14ac:dyDescent="0.25">
      <c r="A186" s="61">
        <v>2020</v>
      </c>
      <c r="B186" s="61" t="s">
        <v>800</v>
      </c>
      <c r="C186" s="61" t="s">
        <v>239</v>
      </c>
      <c r="D186" s="62">
        <v>12000251</v>
      </c>
      <c r="E186" s="61" t="s">
        <v>240</v>
      </c>
      <c r="F186" s="36" t="str">
        <f>IFERROR(VLOOKUP(D186,'CAT 2019-20'!$C$2:$G$492,3,0),"")</f>
        <v>A</v>
      </c>
      <c r="G186" s="28">
        <f>IFERROR(VLOOKUP(D186,'CAT 2019-20'!$C$2:$G$492,4,0),"")</f>
        <v>26</v>
      </c>
      <c r="H186" s="37" t="str">
        <f>IFERROR(VLOOKUP(D186,'CAT 2019-20'!$C$2:$G$492,5,0),"")</f>
        <v/>
      </c>
      <c r="I186" s="36" t="str">
        <f>IFERROR(VLOOKUP(D186,IES!$D$3:$P$375,13,0),VLOOKUP(D186,'EOI-FPA-CONSERV. 09-11-2020'!$D$2:$J$123,7,0))</f>
        <v>A</v>
      </c>
      <c r="J186" s="28">
        <f>IFERROR(VLOOKUP(D186,IES!$D$3:$P$375,12,0),"")</f>
        <v>30</v>
      </c>
      <c r="K186" s="37" t="str">
        <f>IFERROR(VLOOKUP(D186,'EOI-FPA-CONSERV. 09-11-2020'!$D$2:$I$123,5,0),"")</f>
        <v/>
      </c>
      <c r="L186" s="39" t="str">
        <f t="shared" si="2"/>
        <v/>
      </c>
    </row>
    <row r="187" spans="1:12" hidden="1" x14ac:dyDescent="0.25">
      <c r="A187" s="61">
        <v>2020</v>
      </c>
      <c r="B187" s="61" t="s">
        <v>800</v>
      </c>
      <c r="C187" s="61" t="s">
        <v>239</v>
      </c>
      <c r="D187" s="62">
        <v>12005647</v>
      </c>
      <c r="E187" s="61" t="s">
        <v>241</v>
      </c>
      <c r="F187" s="36" t="str">
        <f>IFERROR(VLOOKUP(D187,'CAT 2019-20'!$C$2:$G$492,3,0),"")</f>
        <v>A</v>
      </c>
      <c r="G187" s="28">
        <f>IFERROR(VLOOKUP(D187,'CAT 2019-20'!$C$2:$G$492,4,0),"")</f>
        <v>29</v>
      </c>
      <c r="H187" s="37" t="str">
        <f>IFERROR(VLOOKUP(D187,'CAT 2019-20'!$C$2:$G$492,5,0),"")</f>
        <v/>
      </c>
      <c r="I187" s="36" t="str">
        <f>IFERROR(VLOOKUP(D187,IES!$D$3:$P$375,13,0),VLOOKUP(D187,'EOI-FPA-CONSERV. 09-11-2020'!$D$2:$J$123,7,0))</f>
        <v>A</v>
      </c>
      <c r="J187" s="28">
        <f>IFERROR(VLOOKUP(D187,IES!$D$3:$P$375,12,0),"")</f>
        <v>30</v>
      </c>
      <c r="K187" s="37" t="str">
        <f>IFERROR(VLOOKUP(D187,'EOI-FPA-CONSERV. 09-11-2020'!$D$2:$I$123,5,0),"")</f>
        <v/>
      </c>
      <c r="L187" s="39" t="str">
        <f t="shared" si="2"/>
        <v/>
      </c>
    </row>
    <row r="188" spans="1:12" hidden="1" x14ac:dyDescent="0.25">
      <c r="A188" s="61">
        <v>2020</v>
      </c>
      <c r="B188" s="61" t="s">
        <v>800</v>
      </c>
      <c r="C188" s="61" t="s">
        <v>242</v>
      </c>
      <c r="D188" s="62">
        <v>12005568</v>
      </c>
      <c r="E188" s="61" t="s">
        <v>243</v>
      </c>
      <c r="F188" s="36" t="str">
        <f>IFERROR(VLOOKUP(D188,'CAT 2019-20'!$C$2:$G$492,3,0),"")</f>
        <v>B</v>
      </c>
      <c r="G188" s="28">
        <f>IFERROR(VLOOKUP(D188,'CAT 2019-20'!$C$2:$G$492,4,0),"")</f>
        <v>17</v>
      </c>
      <c r="H188" s="37" t="str">
        <f>IFERROR(VLOOKUP(D188,'CAT 2019-20'!$C$2:$G$492,5,0),"")</f>
        <v/>
      </c>
      <c r="I188" s="36" t="str">
        <f>IFERROR(VLOOKUP(D188,IES!$D$3:$P$375,13,0),VLOOKUP(D188,'EOI-FPA-CONSERV. 09-11-2020'!$D$2:$J$123,7,0))</f>
        <v>B</v>
      </c>
      <c r="J188" s="28">
        <f>IFERROR(VLOOKUP(D188,IES!$D$3:$P$375,12,0),"")</f>
        <v>18</v>
      </c>
      <c r="K188" s="37" t="str">
        <f>IFERROR(VLOOKUP(D188,'EOI-FPA-CONSERV. 09-11-2020'!$D$2:$I$123,5,0),"")</f>
        <v/>
      </c>
      <c r="L188" s="39" t="str">
        <f t="shared" si="2"/>
        <v/>
      </c>
    </row>
    <row r="189" spans="1:12" hidden="1" x14ac:dyDescent="0.25">
      <c r="A189" s="61">
        <v>2020</v>
      </c>
      <c r="B189" s="61" t="s">
        <v>800</v>
      </c>
      <c r="C189" s="61" t="s">
        <v>244</v>
      </c>
      <c r="D189" s="62">
        <v>12005507</v>
      </c>
      <c r="E189" s="61" t="s">
        <v>937</v>
      </c>
      <c r="F189" s="36" t="str">
        <f>IFERROR(VLOOKUP(D189,'CAT 2019-20'!$C$2:$G$492,3,0),"")</f>
        <v>C</v>
      </c>
      <c r="G189" s="28">
        <f>IFERROR(VLOOKUP(D189,'CAT 2019-20'!$C$2:$G$492,4,0),"")</f>
        <v>5</v>
      </c>
      <c r="H189" s="37" t="str">
        <f>IFERROR(VLOOKUP(D189,'CAT 2019-20'!$C$2:$G$492,5,0),"")</f>
        <v/>
      </c>
      <c r="I189" s="36" t="str">
        <f>IFERROR(VLOOKUP(D189,IES!$D$3:$P$375,13,0),VLOOKUP(D189,'EOI-FPA-CONSERV. 09-11-2020'!$D$2:$J$123,7,0))</f>
        <v>C</v>
      </c>
      <c r="J189" s="28">
        <f>IFERROR(VLOOKUP(D189,IES!$D$3:$P$375,12,0),"")</f>
        <v>6</v>
      </c>
      <c r="K189" s="37" t="str">
        <f>IFERROR(VLOOKUP(D189,'EOI-FPA-CONSERV. 09-11-2020'!$D$2:$I$123,5,0),"")</f>
        <v/>
      </c>
      <c r="L189" s="39" t="str">
        <f t="shared" si="2"/>
        <v/>
      </c>
    </row>
    <row r="190" spans="1:12" hidden="1" x14ac:dyDescent="0.25">
      <c r="A190" s="61">
        <v>2020</v>
      </c>
      <c r="B190" s="61" t="s">
        <v>800</v>
      </c>
      <c r="C190" s="61" t="s">
        <v>245</v>
      </c>
      <c r="D190" s="62">
        <v>12000480</v>
      </c>
      <c r="E190" s="61" t="s">
        <v>246</v>
      </c>
      <c r="F190" s="36" t="str">
        <f>IFERROR(VLOOKUP(D190,'CAT 2019-20'!$C$2:$G$492,3,0),"")</f>
        <v>A</v>
      </c>
      <c r="G190" s="28">
        <f>IFERROR(VLOOKUP(D190,'CAT 2019-20'!$C$2:$G$492,4,0),"")</f>
        <v>33</v>
      </c>
      <c r="H190" s="37" t="str">
        <f>IFERROR(VLOOKUP(D190,'CAT 2019-20'!$C$2:$G$492,5,0),"")</f>
        <v/>
      </c>
      <c r="I190" s="36" t="str">
        <f>IFERROR(VLOOKUP(D190,IES!$D$3:$P$375,13,0),VLOOKUP(D190,'EOI-FPA-CONSERV. 09-11-2020'!$D$2:$J$123,7,0))</f>
        <v>A</v>
      </c>
      <c r="J190" s="28">
        <f>IFERROR(VLOOKUP(D190,IES!$D$3:$P$375,12,0),"")</f>
        <v>36</v>
      </c>
      <c r="K190" s="37" t="str">
        <f>IFERROR(VLOOKUP(D190,'EOI-FPA-CONSERV. 09-11-2020'!$D$2:$I$123,5,0),"")</f>
        <v/>
      </c>
      <c r="L190" s="39" t="str">
        <f t="shared" si="2"/>
        <v/>
      </c>
    </row>
    <row r="191" spans="1:12" hidden="1" x14ac:dyDescent="0.25">
      <c r="A191" s="61">
        <v>2020</v>
      </c>
      <c r="B191" s="61" t="s">
        <v>800</v>
      </c>
      <c r="C191" s="61" t="s">
        <v>245</v>
      </c>
      <c r="D191" s="62">
        <v>12003390</v>
      </c>
      <c r="E191" s="61" t="s">
        <v>247</v>
      </c>
      <c r="F191" s="36" t="str">
        <f>IFERROR(VLOOKUP(D191,'CAT 2019-20'!$C$2:$G$492,3,0),"")</f>
        <v>A</v>
      </c>
      <c r="G191" s="28">
        <f>IFERROR(VLOOKUP(D191,'CAT 2019-20'!$C$2:$G$492,4,0),"")</f>
        <v>28</v>
      </c>
      <c r="H191" s="37" t="str">
        <f>IFERROR(VLOOKUP(D191,'CAT 2019-20'!$C$2:$G$492,5,0),"")</f>
        <v/>
      </c>
      <c r="I191" s="36" t="str">
        <f>IFERROR(VLOOKUP(D191,IES!$D$3:$P$375,13,0),VLOOKUP(D191,'EOI-FPA-CONSERV. 09-11-2020'!$D$2:$J$123,7,0))</f>
        <v>A</v>
      </c>
      <c r="J191" s="28">
        <f>IFERROR(VLOOKUP(D191,IES!$D$3:$P$375,12,0),"")</f>
        <v>27</v>
      </c>
      <c r="K191" s="37" t="str">
        <f>IFERROR(VLOOKUP(D191,'EOI-FPA-CONSERV. 09-11-2020'!$D$2:$I$123,5,0),"")</f>
        <v/>
      </c>
      <c r="L191" s="39" t="str">
        <f t="shared" si="2"/>
        <v/>
      </c>
    </row>
    <row r="192" spans="1:12" hidden="1" x14ac:dyDescent="0.25">
      <c r="A192" s="61">
        <v>2020</v>
      </c>
      <c r="B192" s="61" t="s">
        <v>800</v>
      </c>
      <c r="C192" s="61" t="s">
        <v>245</v>
      </c>
      <c r="D192" s="63">
        <v>12005891</v>
      </c>
      <c r="E192" s="61" t="s">
        <v>248</v>
      </c>
      <c r="F192" s="36" t="str">
        <f>IFERROR(VLOOKUP(D192,'CAT 2019-20'!$C$2:$G$492,3,0),"")</f>
        <v>C</v>
      </c>
      <c r="G192" s="28" t="str">
        <f>IFERROR(VLOOKUP(D192,'CAT 2019-20'!$C$2:$G$492,4,0),"")</f>
        <v/>
      </c>
      <c r="H192" s="37">
        <f>IFERROR(VLOOKUP(D192,'CAT 2019-20'!$C$2:$G$492,5,0),"")</f>
        <v>291</v>
      </c>
      <c r="I192" s="36" t="str">
        <f>IFERROR(VLOOKUP(D192,IES!$D$3:$P$375,13,0),VLOOKUP(D192,'EOI-FPA-CONSERV. 09-11-2020'!$D$2:$J$123,7,0))</f>
        <v>C</v>
      </c>
      <c r="J192" s="28" t="str">
        <f>IFERROR(VLOOKUP(D192,IES!$D$3:$P$375,12,0),"")</f>
        <v/>
      </c>
      <c r="K192" s="37">
        <f>IFERROR(VLOOKUP(D192,'EOI-FPA-CONSERV. 09-11-2020'!$D$2:$I$123,5,0),"")</f>
        <v>197</v>
      </c>
      <c r="L192" s="39" t="str">
        <f t="shared" si="2"/>
        <v/>
      </c>
    </row>
    <row r="193" spans="1:12" hidden="1" x14ac:dyDescent="0.25">
      <c r="A193" s="61">
        <v>2020</v>
      </c>
      <c r="B193" s="61" t="s">
        <v>800</v>
      </c>
      <c r="C193" s="61" t="s">
        <v>245</v>
      </c>
      <c r="D193" s="62">
        <v>12007334</v>
      </c>
      <c r="E193" s="61" t="s">
        <v>249</v>
      </c>
      <c r="F193" s="36" t="str">
        <f>IFERROR(VLOOKUP(D193,'CAT 2019-20'!$C$2:$G$492,3,0),"")</f>
        <v>B</v>
      </c>
      <c r="G193" s="28">
        <f>IFERROR(VLOOKUP(D193,'CAT 2019-20'!$C$2:$G$492,4,0),"")</f>
        <v>21</v>
      </c>
      <c r="H193" s="37" t="str">
        <f>IFERROR(VLOOKUP(D193,'CAT 2019-20'!$C$2:$G$492,5,0),"")</f>
        <v/>
      </c>
      <c r="I193" s="36" t="str">
        <f>IFERROR(VLOOKUP(D193,IES!$D$3:$P$375,13,0),VLOOKUP(D193,'EOI-FPA-CONSERV. 09-11-2020'!$D$2:$J$123,7,0))</f>
        <v>B</v>
      </c>
      <c r="J193" s="28">
        <f>IFERROR(VLOOKUP(D193,IES!$D$3:$P$375,12,0),"")</f>
        <v>20</v>
      </c>
      <c r="K193" s="37" t="str">
        <f>IFERROR(VLOOKUP(D193,'EOI-FPA-CONSERV. 09-11-2020'!$D$2:$I$123,5,0),"")</f>
        <v/>
      </c>
      <c r="L193" s="39" t="str">
        <f t="shared" si="2"/>
        <v/>
      </c>
    </row>
    <row r="194" spans="1:12" hidden="1" x14ac:dyDescent="0.25">
      <c r="A194" s="61">
        <v>2020</v>
      </c>
      <c r="B194" s="61" t="s">
        <v>800</v>
      </c>
      <c r="C194" s="61" t="s">
        <v>801</v>
      </c>
      <c r="D194" s="62">
        <v>12005283</v>
      </c>
      <c r="E194" s="61" t="s">
        <v>250</v>
      </c>
      <c r="F194" s="36" t="str">
        <f>IFERROR(VLOOKUP(D194,'CAT 2019-20'!$C$2:$G$492,3,0),"")</f>
        <v>A</v>
      </c>
      <c r="G194" s="28">
        <f>IFERROR(VLOOKUP(D194,'CAT 2019-20'!$C$2:$G$492,4,0),"")</f>
        <v>33</v>
      </c>
      <c r="H194" s="37" t="str">
        <f>IFERROR(VLOOKUP(D194,'CAT 2019-20'!$C$2:$G$492,5,0),"")</f>
        <v/>
      </c>
      <c r="I194" s="36" t="str">
        <f>IFERROR(VLOOKUP(D194,IES!$D$3:$P$375,13,0),VLOOKUP(D194,'EOI-FPA-CONSERV. 09-11-2020'!$D$2:$J$123,7,0))</f>
        <v>A</v>
      </c>
      <c r="J194" s="28">
        <f>IFERROR(VLOOKUP(D194,IES!$D$3:$P$375,12,0),"")</f>
        <v>33</v>
      </c>
      <c r="K194" s="37" t="str">
        <f>IFERROR(VLOOKUP(D194,'EOI-FPA-CONSERV. 09-11-2020'!$D$2:$I$123,5,0),"")</f>
        <v/>
      </c>
      <c r="L194" s="39" t="str">
        <f t="shared" si="2"/>
        <v/>
      </c>
    </row>
    <row r="195" spans="1:12" hidden="1" x14ac:dyDescent="0.25">
      <c r="A195" s="61">
        <v>2020</v>
      </c>
      <c r="B195" s="61" t="s">
        <v>800</v>
      </c>
      <c r="C195" s="61" t="s">
        <v>251</v>
      </c>
      <c r="D195" s="62">
        <v>12000406</v>
      </c>
      <c r="E195" s="61" t="s">
        <v>252</v>
      </c>
      <c r="F195" s="36" t="str">
        <f>IFERROR(VLOOKUP(D195,'CAT 2019-20'!$C$2:$G$492,3,0),"")</f>
        <v>B</v>
      </c>
      <c r="G195" s="28">
        <f>IFERROR(VLOOKUP(D195,'CAT 2019-20'!$C$2:$G$492,4,0),"")</f>
        <v>17</v>
      </c>
      <c r="H195" s="37" t="str">
        <f>IFERROR(VLOOKUP(D195,'CAT 2019-20'!$C$2:$G$492,5,0),"")</f>
        <v/>
      </c>
      <c r="I195" s="36" t="str">
        <f>IFERROR(VLOOKUP(D195,IES!$D$3:$P$375,13,0),VLOOKUP(D195,'EOI-FPA-CONSERV. 09-11-2020'!$D$2:$J$123,7,0))</f>
        <v>B</v>
      </c>
      <c r="J195" s="28">
        <f>IFERROR(VLOOKUP(D195,IES!$D$3:$P$375,12,0),"")</f>
        <v>19</v>
      </c>
      <c r="K195" s="37" t="str">
        <f>IFERROR(VLOOKUP(D195,'EOI-FPA-CONSERV. 09-11-2020'!$D$2:$I$123,5,0),"")</f>
        <v/>
      </c>
      <c r="L195" s="39" t="str">
        <f t="shared" ref="L195:L256" si="3">IF(F195="","NOU",IF(I195=F195,"",IF(OR(J195&lt;G195,K195&lt;H195),"BAIXA",IF(OR(J195&gt;G195,K195&gt;H195),"PUJA",""))))</f>
        <v/>
      </c>
    </row>
    <row r="196" spans="1:12" hidden="1" x14ac:dyDescent="0.25">
      <c r="A196" s="61">
        <v>2020</v>
      </c>
      <c r="B196" s="61" t="s">
        <v>800</v>
      </c>
      <c r="C196" s="61" t="s">
        <v>802</v>
      </c>
      <c r="D196" s="62">
        <v>12000704</v>
      </c>
      <c r="E196" s="61" t="s">
        <v>253</v>
      </c>
      <c r="F196" s="36" t="str">
        <f>IFERROR(VLOOKUP(D196,'CAT 2019-20'!$C$2:$G$492,3,0),"")</f>
        <v>A</v>
      </c>
      <c r="G196" s="28">
        <f>IFERROR(VLOOKUP(D196,'CAT 2019-20'!$C$2:$G$492,4,0),"")</f>
        <v>39</v>
      </c>
      <c r="H196" s="37" t="str">
        <f>IFERROR(VLOOKUP(D196,'CAT 2019-20'!$C$2:$G$492,5,0),"")</f>
        <v/>
      </c>
      <c r="I196" s="36" t="str">
        <f>IFERROR(VLOOKUP(D196,IES!$D$3:$P$375,13,0),VLOOKUP(D196,'EOI-FPA-CONSERV. 09-11-2020'!$D$2:$J$123,7,0))</f>
        <v>A</v>
      </c>
      <c r="J196" s="28">
        <f>IFERROR(VLOOKUP(D196,IES!$D$3:$P$375,12,0),"")</f>
        <v>40</v>
      </c>
      <c r="K196" s="37" t="str">
        <f>IFERROR(VLOOKUP(D196,'EOI-FPA-CONSERV. 09-11-2020'!$D$2:$I$123,5,0),"")</f>
        <v/>
      </c>
      <c r="L196" s="39" t="str">
        <f t="shared" si="3"/>
        <v/>
      </c>
    </row>
    <row r="197" spans="1:12" hidden="1" x14ac:dyDescent="0.25">
      <c r="A197" s="61">
        <v>2020</v>
      </c>
      <c r="B197" s="61" t="s">
        <v>800</v>
      </c>
      <c r="C197" s="61" t="s">
        <v>802</v>
      </c>
      <c r="D197" s="62">
        <v>12003328</v>
      </c>
      <c r="E197" s="61" t="s">
        <v>254</v>
      </c>
      <c r="F197" s="36" t="str">
        <f>IFERROR(VLOOKUP(D197,'CAT 2019-20'!$C$2:$G$492,3,0),"")</f>
        <v>A</v>
      </c>
      <c r="G197" s="28">
        <f>IFERROR(VLOOKUP(D197,'CAT 2019-20'!$C$2:$G$492,4,0),"")</f>
        <v>44</v>
      </c>
      <c r="H197" s="37" t="str">
        <f>IFERROR(VLOOKUP(D197,'CAT 2019-20'!$C$2:$G$492,5,0),"")</f>
        <v/>
      </c>
      <c r="I197" s="36" t="str">
        <f>IFERROR(VLOOKUP(D197,IES!$D$3:$P$375,13,0),VLOOKUP(D197,'EOI-FPA-CONSERV. 09-11-2020'!$D$2:$J$123,7,0))</f>
        <v>A</v>
      </c>
      <c r="J197" s="28">
        <f>IFERROR(VLOOKUP(D197,IES!$D$3:$P$375,12,0),"")</f>
        <v>46</v>
      </c>
      <c r="K197" s="37" t="str">
        <f>IFERROR(VLOOKUP(D197,'EOI-FPA-CONSERV. 09-11-2020'!$D$2:$I$123,5,0),"")</f>
        <v/>
      </c>
      <c r="L197" s="39" t="str">
        <f t="shared" si="3"/>
        <v/>
      </c>
    </row>
    <row r="198" spans="1:12" hidden="1" x14ac:dyDescent="0.25">
      <c r="A198" s="61">
        <v>2020</v>
      </c>
      <c r="B198" s="61" t="s">
        <v>800</v>
      </c>
      <c r="C198" s="61" t="s">
        <v>802</v>
      </c>
      <c r="D198" s="63">
        <v>12004850</v>
      </c>
      <c r="E198" s="61" t="s">
        <v>255</v>
      </c>
      <c r="F198" s="36" t="str">
        <f>IFERROR(VLOOKUP(D198,'CAT 2019-20'!$C$2:$G$492,3,0),"")</f>
        <v>B</v>
      </c>
      <c r="G198" s="28" t="str">
        <f>IFERROR(VLOOKUP(D198,'CAT 2019-20'!$C$2:$G$492,4,0),"")</f>
        <v/>
      </c>
      <c r="H198" s="37">
        <f>IFERROR(VLOOKUP(D198,'CAT 2019-20'!$C$2:$G$492,5,0),"")</f>
        <v>905</v>
      </c>
      <c r="I198" s="36" t="str">
        <f>IFERROR(VLOOKUP(D198,IES!$D$3:$P$375,13,0),VLOOKUP(D198,'EOI-FPA-CONSERV. 09-11-2020'!$D$2:$J$123,7,0))</f>
        <v>B</v>
      </c>
      <c r="J198" s="28" t="str">
        <f>IFERROR(VLOOKUP(D198,IES!$D$3:$P$375,12,0),"")</f>
        <v/>
      </c>
      <c r="K198" s="37">
        <f>IFERROR(VLOOKUP(D198,'EOI-FPA-CONSERV. 09-11-2020'!$D$2:$I$123,5,0),"")</f>
        <v>763</v>
      </c>
      <c r="L198" s="39" t="str">
        <f t="shared" si="3"/>
        <v/>
      </c>
    </row>
    <row r="199" spans="1:12" hidden="1" x14ac:dyDescent="0.25">
      <c r="A199" s="61">
        <v>2020</v>
      </c>
      <c r="B199" s="61" t="s">
        <v>800</v>
      </c>
      <c r="C199" s="61" t="s">
        <v>804</v>
      </c>
      <c r="D199" s="62">
        <v>12008296</v>
      </c>
      <c r="E199" s="61" t="s">
        <v>805</v>
      </c>
      <c r="F199" s="36" t="str">
        <f>IFERROR(VLOOKUP(D199,'CAT 2019-20'!$C$2:$G$492,3,0),"")</f>
        <v>C</v>
      </c>
      <c r="G199" s="28">
        <f>IFERROR(VLOOKUP(D199,'CAT 2019-20'!$C$2:$G$492,4,0),"")</f>
        <v>5</v>
      </c>
      <c r="H199" s="37" t="str">
        <f>IFERROR(VLOOKUP(D199,'CAT 2019-20'!$C$2:$G$492,5,0),"")</f>
        <v/>
      </c>
      <c r="I199" s="36" t="str">
        <f>IFERROR(VLOOKUP(D199,IES!$D$3:$P$375,13,0),VLOOKUP(D199,'EOI-FPA-CONSERV. 09-11-2020'!$D$2:$J$123,7,0))</f>
        <v>C</v>
      </c>
      <c r="J199" s="28">
        <f>IFERROR(VLOOKUP(D199,IES!$D$3:$P$375,12,0),"")</f>
        <v>7</v>
      </c>
      <c r="K199" s="37" t="str">
        <f>IFERROR(VLOOKUP(D199,'EOI-FPA-CONSERV. 09-11-2020'!$D$2:$I$123,5,0),"")</f>
        <v/>
      </c>
      <c r="L199" s="39" t="str">
        <f t="shared" si="3"/>
        <v/>
      </c>
    </row>
    <row r="200" spans="1:12" hidden="1" x14ac:dyDescent="0.25">
      <c r="A200" s="61">
        <v>2020</v>
      </c>
      <c r="B200" s="61" t="s">
        <v>800</v>
      </c>
      <c r="C200" s="61" t="s">
        <v>256</v>
      </c>
      <c r="D200" s="62">
        <v>12005519</v>
      </c>
      <c r="E200" s="61" t="s">
        <v>935</v>
      </c>
      <c r="F200" s="36" t="str">
        <f>IFERROR(VLOOKUP(D200,'CAT 2019-20'!$C$2:$G$492,3,0),"")</f>
        <v>C</v>
      </c>
      <c r="G200" s="28">
        <f>IFERROR(VLOOKUP(D200,'CAT 2019-20'!$C$2:$G$492,4,0),"")</f>
        <v>7</v>
      </c>
      <c r="H200" s="37" t="str">
        <f>IFERROR(VLOOKUP(D200,'CAT 2019-20'!$C$2:$G$492,5,0),"")</f>
        <v/>
      </c>
      <c r="I200" s="36" t="str">
        <f>IFERROR(VLOOKUP(D200,IES!$D$3:$P$375,13,0),VLOOKUP(D200,'EOI-FPA-CONSERV. 09-11-2020'!$D$2:$J$123,7,0))</f>
        <v>C</v>
      </c>
      <c r="J200" s="28">
        <f>IFERROR(VLOOKUP(D200,IES!$D$3:$P$375,12,0),"")</f>
        <v>8</v>
      </c>
      <c r="K200" s="37" t="str">
        <f>IFERROR(VLOOKUP(D200,'EOI-FPA-CONSERV. 09-11-2020'!$D$2:$I$123,5,0),"")</f>
        <v/>
      </c>
      <c r="L200" s="39" t="str">
        <f t="shared" si="3"/>
        <v/>
      </c>
    </row>
    <row r="201" spans="1:12" hidden="1" x14ac:dyDescent="0.25">
      <c r="A201" s="61">
        <v>2020</v>
      </c>
      <c r="B201" s="61" t="s">
        <v>800</v>
      </c>
      <c r="C201" s="61" t="s">
        <v>257</v>
      </c>
      <c r="D201" s="62">
        <v>12001228</v>
      </c>
      <c r="E201" s="61" t="s">
        <v>258</v>
      </c>
      <c r="F201" s="36" t="str">
        <f>IFERROR(VLOOKUP(D201,'CAT 2019-20'!$C$2:$G$492,3,0),"")</f>
        <v>A</v>
      </c>
      <c r="G201" s="28">
        <f>IFERROR(VLOOKUP(D201,'CAT 2019-20'!$C$2:$G$492,4,0),"")</f>
        <v>56</v>
      </c>
      <c r="H201" s="37" t="str">
        <f>IFERROR(VLOOKUP(D201,'CAT 2019-20'!$C$2:$G$492,5,0),"")</f>
        <v/>
      </c>
      <c r="I201" s="36" t="str">
        <f>IFERROR(VLOOKUP(D201,IES!$D$3:$P$375,13,0),VLOOKUP(D201,'EOI-FPA-CONSERV. 09-11-2020'!$D$2:$J$123,7,0))</f>
        <v>A</v>
      </c>
      <c r="J201" s="28">
        <f>IFERROR(VLOOKUP(D201,IES!$D$3:$P$375,12,0),"")</f>
        <v>56</v>
      </c>
      <c r="K201" s="37" t="str">
        <f>IFERROR(VLOOKUP(D201,'EOI-FPA-CONSERV. 09-11-2020'!$D$2:$I$123,5,0),"")</f>
        <v/>
      </c>
      <c r="L201" s="39" t="str">
        <f t="shared" si="3"/>
        <v/>
      </c>
    </row>
    <row r="202" spans="1:12" hidden="1" x14ac:dyDescent="0.25">
      <c r="A202" s="61">
        <v>2020</v>
      </c>
      <c r="B202" s="61" t="s">
        <v>800</v>
      </c>
      <c r="C202" s="61" t="s">
        <v>257</v>
      </c>
      <c r="D202" s="62">
        <v>12001231</v>
      </c>
      <c r="E202" s="61" t="s">
        <v>259</v>
      </c>
      <c r="F202" s="36" t="str">
        <f>IFERROR(VLOOKUP(D202,'CAT 2019-20'!$C$2:$G$492,3,0),"")</f>
        <v>A</v>
      </c>
      <c r="G202" s="28">
        <f>IFERROR(VLOOKUP(D202,'CAT 2019-20'!$C$2:$G$492,4,0),"")</f>
        <v>25</v>
      </c>
      <c r="H202" s="37" t="str">
        <f>IFERROR(VLOOKUP(D202,'CAT 2019-20'!$C$2:$G$492,5,0),"")</f>
        <v/>
      </c>
      <c r="I202" s="36" t="str">
        <f>IFERROR(VLOOKUP(D202,IES!$D$3:$P$375,13,0),VLOOKUP(D202,'EOI-FPA-CONSERV. 09-11-2020'!$D$2:$J$123,7,0))</f>
        <v>A</v>
      </c>
      <c r="J202" s="28">
        <f>IFERROR(VLOOKUP(D202,IES!$D$3:$P$375,12,0),"")</f>
        <v>27</v>
      </c>
      <c r="K202" s="37" t="str">
        <f>IFERROR(VLOOKUP(D202,'EOI-FPA-CONSERV. 09-11-2020'!$D$2:$I$123,5,0),"")</f>
        <v/>
      </c>
      <c r="L202" s="39" t="str">
        <f t="shared" si="3"/>
        <v/>
      </c>
    </row>
    <row r="203" spans="1:12" hidden="1" x14ac:dyDescent="0.25">
      <c r="A203" s="61">
        <v>2020</v>
      </c>
      <c r="B203" s="61" t="s">
        <v>800</v>
      </c>
      <c r="C203" s="61" t="s">
        <v>257</v>
      </c>
      <c r="D203" s="62">
        <v>12001241</v>
      </c>
      <c r="E203" s="61" t="s">
        <v>273</v>
      </c>
      <c r="F203" s="36" t="str">
        <f>IFERROR(VLOOKUP(D203,'CAT 2019-20'!$C$2:$G$492,3,0),"")</f>
        <v>B</v>
      </c>
      <c r="G203" s="28">
        <f>IFERROR(VLOOKUP(D203,'CAT 2019-20'!$C$2:$G$492,4,0),"")</f>
        <v>22</v>
      </c>
      <c r="H203" s="37" t="str">
        <f>IFERROR(VLOOKUP(D203,'CAT 2019-20'!$C$2:$G$492,5,0),"")</f>
        <v/>
      </c>
      <c r="I203" s="36" t="str">
        <f>IFERROR(VLOOKUP(D203,IES!$D$3:$P$375,13,0),VLOOKUP(D203,'EOI-FPA-CONSERV. 09-11-2020'!$D$2:$J$123,7,0))</f>
        <v>B</v>
      </c>
      <c r="J203" s="28">
        <f>IFERROR(VLOOKUP(D203,IES!$D$3:$P$375,12,0),"")</f>
        <v>21</v>
      </c>
      <c r="K203" s="37" t="str">
        <f>IFERROR(VLOOKUP(D203,'EOI-FPA-CONSERV. 09-11-2020'!$D$2:$I$123,5,0),"")</f>
        <v/>
      </c>
      <c r="L203" s="39" t="str">
        <f t="shared" si="3"/>
        <v/>
      </c>
    </row>
    <row r="204" spans="1:12" hidden="1" x14ac:dyDescent="0.25">
      <c r="A204" s="61">
        <v>2020</v>
      </c>
      <c r="B204" s="61" t="s">
        <v>800</v>
      </c>
      <c r="C204" s="61" t="s">
        <v>257</v>
      </c>
      <c r="D204" s="62">
        <v>12001307</v>
      </c>
      <c r="E204" s="61" t="s">
        <v>260</v>
      </c>
      <c r="F204" s="36" t="str">
        <f>IFERROR(VLOOKUP(D204,'CAT 2019-20'!$C$2:$G$492,3,0),"")</f>
        <v>A</v>
      </c>
      <c r="G204" s="28">
        <f>IFERROR(VLOOKUP(D204,'CAT 2019-20'!$C$2:$G$492,4,0),"")</f>
        <v>64</v>
      </c>
      <c r="H204" s="37" t="str">
        <f>IFERROR(VLOOKUP(D204,'CAT 2019-20'!$C$2:$G$492,5,0),"")</f>
        <v/>
      </c>
      <c r="I204" s="36" t="str">
        <f>IFERROR(VLOOKUP(D204,IES!$D$3:$P$375,13,0),VLOOKUP(D204,'EOI-FPA-CONSERV. 09-11-2020'!$D$2:$J$123,7,0))</f>
        <v>A</v>
      </c>
      <c r="J204" s="28">
        <f>IFERROR(VLOOKUP(D204,IES!$D$3:$P$375,12,0),"")</f>
        <v>67</v>
      </c>
      <c r="K204" s="37" t="str">
        <f>IFERROR(VLOOKUP(D204,'EOI-FPA-CONSERV. 09-11-2020'!$D$2:$I$123,5,0),"")</f>
        <v/>
      </c>
      <c r="L204" s="39" t="str">
        <f t="shared" si="3"/>
        <v/>
      </c>
    </row>
    <row r="205" spans="1:12" hidden="1" x14ac:dyDescent="0.25">
      <c r="A205" s="61">
        <v>2020</v>
      </c>
      <c r="B205" s="61" t="s">
        <v>800</v>
      </c>
      <c r="C205" s="61" t="s">
        <v>257</v>
      </c>
      <c r="D205" s="62">
        <v>12003523</v>
      </c>
      <c r="E205" s="61" t="s">
        <v>261</v>
      </c>
      <c r="F205" s="36" t="str">
        <f>IFERROR(VLOOKUP(D205,'CAT 2019-20'!$C$2:$G$492,3,0),"")</f>
        <v>B</v>
      </c>
      <c r="G205" s="28">
        <f>IFERROR(VLOOKUP(D205,'CAT 2019-20'!$C$2:$G$492,4,0),"")</f>
        <v>20</v>
      </c>
      <c r="H205" s="37" t="str">
        <f>IFERROR(VLOOKUP(D205,'CAT 2019-20'!$C$2:$G$492,5,0),"")</f>
        <v/>
      </c>
      <c r="I205" s="36" t="str">
        <f>IFERROR(VLOOKUP(D205,IES!$D$3:$P$375,13,0),VLOOKUP(D205,'EOI-FPA-CONSERV. 09-11-2020'!$D$2:$J$123,7,0))</f>
        <v>B</v>
      </c>
      <c r="J205" s="28">
        <f>IFERROR(VLOOKUP(D205,IES!$D$3:$P$375,12,0),"")</f>
        <v>21</v>
      </c>
      <c r="K205" s="37" t="str">
        <f>IFERROR(VLOOKUP(D205,'EOI-FPA-CONSERV. 09-11-2020'!$D$2:$I$123,5,0),"")</f>
        <v/>
      </c>
      <c r="L205" s="39" t="str">
        <f t="shared" si="3"/>
        <v/>
      </c>
    </row>
    <row r="206" spans="1:12" hidden="1" x14ac:dyDescent="0.25">
      <c r="A206" s="61">
        <v>2020</v>
      </c>
      <c r="B206" s="61" t="s">
        <v>800</v>
      </c>
      <c r="C206" s="61" t="s">
        <v>257</v>
      </c>
      <c r="D206" s="63">
        <v>12003641</v>
      </c>
      <c r="E206" s="61" t="s">
        <v>262</v>
      </c>
      <c r="F206" s="36" t="str">
        <f>IFERROR(VLOOKUP(D206,'CAT 2019-20'!$C$2:$G$492,3,0),"")</f>
        <v>A</v>
      </c>
      <c r="G206" s="28" t="str">
        <f>IFERROR(VLOOKUP(D206,'CAT 2019-20'!$C$2:$G$492,4,0),"")</f>
        <v/>
      </c>
      <c r="H206" s="37">
        <f>IFERROR(VLOOKUP(D206,'CAT 2019-20'!$C$2:$G$492,5,0),"")</f>
        <v>1283</v>
      </c>
      <c r="I206" s="36" t="str">
        <f>IFERROR(VLOOKUP(D206,IES!$D$3:$P$375,13,0),VLOOKUP(D206,'EOI-FPA-CONSERV. 09-11-2020'!$D$2:$J$123,7,0))</f>
        <v>A</v>
      </c>
      <c r="J206" s="28" t="str">
        <f>IFERROR(VLOOKUP(D206,IES!$D$3:$P$375,12,0),"")</f>
        <v/>
      </c>
      <c r="K206" s="37">
        <f>IFERROR(VLOOKUP(D206,'EOI-FPA-CONSERV. 09-11-2020'!$D$2:$I$123,5,0),"")</f>
        <v>1101</v>
      </c>
      <c r="L206" s="39" t="str">
        <f t="shared" si="3"/>
        <v/>
      </c>
    </row>
    <row r="207" spans="1:12" hidden="1" x14ac:dyDescent="0.25">
      <c r="A207" s="61">
        <v>2020</v>
      </c>
      <c r="B207" s="61" t="s">
        <v>800</v>
      </c>
      <c r="C207" s="61" t="s">
        <v>257</v>
      </c>
      <c r="D207" s="63">
        <v>12003857</v>
      </c>
      <c r="E207" s="61" t="s">
        <v>272</v>
      </c>
      <c r="F207" s="36" t="str">
        <f>IFERROR(VLOOKUP(D207,'CAT 2019-20'!$C$2:$G$492,3,0),"")</f>
        <v>B</v>
      </c>
      <c r="G207" s="28" t="str">
        <f>IFERROR(VLOOKUP(D207,'CAT 2019-20'!$C$2:$G$492,4,0),"")</f>
        <v/>
      </c>
      <c r="H207" s="37">
        <f>IFERROR(VLOOKUP(D207,'CAT 2019-20'!$C$2:$G$492,5,0),"")</f>
        <v>759</v>
      </c>
      <c r="I207" s="36" t="str">
        <f>IFERROR(VLOOKUP(D207,IES!$D$3:$P$375,13,0),VLOOKUP(D207,'EOI-FPA-CONSERV. 09-11-2020'!$D$2:$J$123,7,0))</f>
        <v>B</v>
      </c>
      <c r="J207" s="28" t="str">
        <f>IFERROR(VLOOKUP(D207,IES!$D$3:$P$375,12,0),"")</f>
        <v/>
      </c>
      <c r="K207" s="37">
        <f>IFERROR(VLOOKUP(D207,'EOI-FPA-CONSERV. 09-11-2020'!$D$2:$I$123,5,0),"")</f>
        <v>711</v>
      </c>
      <c r="L207" s="39" t="str">
        <f t="shared" si="3"/>
        <v/>
      </c>
    </row>
    <row r="208" spans="1:12" hidden="1" x14ac:dyDescent="0.25">
      <c r="A208" s="61">
        <v>2020</v>
      </c>
      <c r="B208" s="61" t="s">
        <v>800</v>
      </c>
      <c r="C208" s="61" t="s">
        <v>257</v>
      </c>
      <c r="D208" s="62">
        <v>12003997</v>
      </c>
      <c r="E208" s="61" t="s">
        <v>274</v>
      </c>
      <c r="F208" s="36" t="str">
        <f>IFERROR(VLOOKUP(D208,'CAT 2019-20'!$C$2:$G$492,3,0),"")</f>
        <v>B</v>
      </c>
      <c r="G208" s="28">
        <f>IFERROR(VLOOKUP(D208,'CAT 2019-20'!$C$2:$G$492,4,0),"")</f>
        <v>23</v>
      </c>
      <c r="H208" s="37" t="str">
        <f>IFERROR(VLOOKUP(D208,'CAT 2019-20'!$C$2:$G$492,5,0),"")</f>
        <v/>
      </c>
      <c r="I208" s="36" t="str">
        <f>IFERROR(VLOOKUP(D208,IES!$D$3:$P$375,13,0),VLOOKUP(D208,'EOI-FPA-CONSERV. 09-11-2020'!$D$2:$J$123,7,0))</f>
        <v>B</v>
      </c>
      <c r="J208" s="28">
        <f>IFERROR(VLOOKUP(D208,IES!$D$3:$P$375,12,0),"")</f>
        <v>23</v>
      </c>
      <c r="K208" s="37" t="str">
        <f>IFERROR(VLOOKUP(D208,'EOI-FPA-CONSERV. 09-11-2020'!$D$2:$I$123,5,0),"")</f>
        <v/>
      </c>
      <c r="L208" s="39" t="str">
        <f t="shared" si="3"/>
        <v/>
      </c>
    </row>
    <row r="209" spans="1:12" hidden="1" x14ac:dyDescent="0.25">
      <c r="A209" s="61">
        <v>2020</v>
      </c>
      <c r="B209" s="61" t="s">
        <v>800</v>
      </c>
      <c r="C209" s="61" t="s">
        <v>257</v>
      </c>
      <c r="D209" s="62">
        <v>12004205</v>
      </c>
      <c r="E209" s="61" t="s">
        <v>263</v>
      </c>
      <c r="F209" s="36" t="str">
        <f>IFERROR(VLOOKUP(D209,'CAT 2019-20'!$C$2:$G$492,3,0),"")</f>
        <v>A</v>
      </c>
      <c r="G209" s="28">
        <f>IFERROR(VLOOKUP(D209,'CAT 2019-20'!$C$2:$G$492,4,0),"")</f>
        <v>34</v>
      </c>
      <c r="H209" s="37" t="str">
        <f>IFERROR(VLOOKUP(D209,'CAT 2019-20'!$C$2:$G$492,5,0),"")</f>
        <v/>
      </c>
      <c r="I209" s="36" t="str">
        <f>IFERROR(VLOOKUP(D209,IES!$D$3:$P$375,13,0),VLOOKUP(D209,'EOI-FPA-CONSERV. 09-11-2020'!$D$2:$J$123,7,0))</f>
        <v>A</v>
      </c>
      <c r="J209" s="28">
        <f>IFERROR(VLOOKUP(D209,IES!$D$3:$P$375,12,0),"")</f>
        <v>33</v>
      </c>
      <c r="K209" s="37" t="str">
        <f>IFERROR(VLOOKUP(D209,'EOI-FPA-CONSERV. 09-11-2020'!$D$2:$I$123,5,0),"")</f>
        <v/>
      </c>
      <c r="L209" s="39" t="str">
        <f t="shared" si="3"/>
        <v/>
      </c>
    </row>
    <row r="210" spans="1:12" hidden="1" x14ac:dyDescent="0.25">
      <c r="A210" s="61">
        <v>2020</v>
      </c>
      <c r="B210" s="61" t="s">
        <v>800</v>
      </c>
      <c r="C210" s="61" t="s">
        <v>257</v>
      </c>
      <c r="D210" s="62">
        <v>12004217</v>
      </c>
      <c r="E210" s="61" t="s">
        <v>264</v>
      </c>
      <c r="F210" s="36" t="str">
        <f>IFERROR(VLOOKUP(D210,'CAT 2019-20'!$C$2:$G$492,3,0),"")</f>
        <v>A</v>
      </c>
      <c r="G210" s="28">
        <f>IFERROR(VLOOKUP(D210,'CAT 2019-20'!$C$2:$G$492,4,0),"")</f>
        <v>58</v>
      </c>
      <c r="H210" s="37" t="str">
        <f>IFERROR(VLOOKUP(D210,'CAT 2019-20'!$C$2:$G$492,5,0),"")</f>
        <v/>
      </c>
      <c r="I210" s="36" t="str">
        <f>IFERROR(VLOOKUP(D210,IES!$D$3:$P$375,13,0),VLOOKUP(D210,'EOI-FPA-CONSERV. 09-11-2020'!$D$2:$J$123,7,0))</f>
        <v>A</v>
      </c>
      <c r="J210" s="28">
        <f>IFERROR(VLOOKUP(D210,IES!$D$3:$P$375,12,0),"")</f>
        <v>57</v>
      </c>
      <c r="K210" s="37" t="str">
        <f>IFERROR(VLOOKUP(D210,'EOI-FPA-CONSERV. 09-11-2020'!$D$2:$I$123,5,0),"")</f>
        <v/>
      </c>
      <c r="L210" s="39" t="str">
        <f t="shared" si="3"/>
        <v/>
      </c>
    </row>
    <row r="211" spans="1:12" hidden="1" x14ac:dyDescent="0.25">
      <c r="A211" s="61">
        <v>2020</v>
      </c>
      <c r="B211" s="61" t="s">
        <v>800</v>
      </c>
      <c r="C211" s="61" t="s">
        <v>257</v>
      </c>
      <c r="D211" s="63">
        <v>12004311</v>
      </c>
      <c r="E211" s="61" t="s">
        <v>35</v>
      </c>
      <c r="F211" s="36" t="str">
        <f>IFERROR(VLOOKUP(D211,'CAT 2019-20'!$C$2:$G$492,3,0),"")</f>
        <v>A</v>
      </c>
      <c r="G211" s="28" t="str">
        <f>IFERROR(VLOOKUP(D211,'CAT 2019-20'!$C$2:$G$492,4,0),"")</f>
        <v/>
      </c>
      <c r="H211" s="37">
        <f>IFERROR(VLOOKUP(D211,'CAT 2019-20'!$C$2:$G$492,5,0),"")</f>
        <v>5443</v>
      </c>
      <c r="I211" s="36" t="str">
        <f>IFERROR(VLOOKUP(D211,IES!$D$3:$P$375,13,0),VLOOKUP(D211,'EOI-FPA-CONSERV. 09-11-2020'!$D$2:$J$123,7,0))</f>
        <v>A</v>
      </c>
      <c r="J211" s="28" t="str">
        <f>IFERROR(VLOOKUP(D211,IES!$D$3:$P$375,12,0),"")</f>
        <v/>
      </c>
      <c r="K211" s="37">
        <f>IFERROR(VLOOKUP(D211,'EOI-FPA-CONSERV. 09-11-2020'!$D$2:$I$123,5,0),"")</f>
        <v>4688</v>
      </c>
      <c r="L211" s="39" t="str">
        <f t="shared" si="3"/>
        <v/>
      </c>
    </row>
    <row r="212" spans="1:12" x14ac:dyDescent="0.25">
      <c r="A212" s="61">
        <v>2020</v>
      </c>
      <c r="B212" s="61" t="s">
        <v>800</v>
      </c>
      <c r="C212" s="61" t="s">
        <v>257</v>
      </c>
      <c r="D212" s="63">
        <v>12004451</v>
      </c>
      <c r="E212" s="61" t="s">
        <v>898</v>
      </c>
      <c r="F212" s="36" t="str">
        <f>IFERROR(VLOOKUP(D212,'CAT 2019-20'!$C$2:$G$492,3,0),"")</f>
        <v>A</v>
      </c>
      <c r="G212" s="28" t="str">
        <f>IFERROR(VLOOKUP(D212,'CAT 2019-20'!$C$2:$G$492,4,0),"")</f>
        <v/>
      </c>
      <c r="H212" s="37">
        <f>IFERROR(VLOOKUP(D212,'CAT 2019-20'!$C$2:$G$492,5,0),"")</f>
        <v>1127</v>
      </c>
      <c r="I212" s="36" t="str">
        <f>IFERROR(VLOOKUP(D212,IES!$D$3:$P$375,13,0),VLOOKUP(D212,'EOI-FPA-CONSERV. 09-11-2020'!$D$2:$J$123,7,0))</f>
        <v>B</v>
      </c>
      <c r="J212" s="28" t="str">
        <f>IFERROR(VLOOKUP(D212,IES!$D$3:$P$375,12,0),"")</f>
        <v/>
      </c>
      <c r="K212" s="37">
        <f>IFERROR(VLOOKUP(D212,'EOI-FPA-CONSERV. 09-11-2020'!$D$2:$I$123,5,0),"")</f>
        <v>818</v>
      </c>
      <c r="L212" s="39" t="str">
        <f t="shared" si="3"/>
        <v>BAIXA</v>
      </c>
    </row>
    <row r="213" spans="1:12" hidden="1" x14ac:dyDescent="0.25">
      <c r="A213" s="61">
        <v>2020</v>
      </c>
      <c r="B213" s="61" t="s">
        <v>800</v>
      </c>
      <c r="C213" s="61" t="s">
        <v>257</v>
      </c>
      <c r="D213" s="62">
        <v>12005261</v>
      </c>
      <c r="E213" s="61" t="s">
        <v>265</v>
      </c>
      <c r="F213" s="36" t="str">
        <f>IFERROR(VLOOKUP(D213,'CAT 2019-20'!$C$2:$G$492,3,0),"")</f>
        <v>A</v>
      </c>
      <c r="G213" s="28">
        <f>IFERROR(VLOOKUP(D213,'CAT 2019-20'!$C$2:$G$492,4,0),"")</f>
        <v>45</v>
      </c>
      <c r="H213" s="37" t="str">
        <f>IFERROR(VLOOKUP(D213,'CAT 2019-20'!$C$2:$G$492,5,0),"")</f>
        <v/>
      </c>
      <c r="I213" s="36" t="str">
        <f>IFERROR(VLOOKUP(D213,IES!$D$3:$P$375,13,0),VLOOKUP(D213,'EOI-FPA-CONSERV. 09-11-2020'!$D$2:$J$123,7,0))</f>
        <v>A</v>
      </c>
      <c r="J213" s="28">
        <f>IFERROR(VLOOKUP(D213,IES!$D$3:$P$375,12,0),"")</f>
        <v>45</v>
      </c>
      <c r="K213" s="37" t="str">
        <f>IFERROR(VLOOKUP(D213,'EOI-FPA-CONSERV. 09-11-2020'!$D$2:$I$123,5,0),"")</f>
        <v/>
      </c>
      <c r="L213" s="39" t="str">
        <f t="shared" si="3"/>
        <v/>
      </c>
    </row>
    <row r="214" spans="1:12" hidden="1" x14ac:dyDescent="0.25">
      <c r="A214" s="61">
        <v>2020</v>
      </c>
      <c r="B214" s="61" t="s">
        <v>800</v>
      </c>
      <c r="C214" s="61" t="s">
        <v>257</v>
      </c>
      <c r="D214" s="62">
        <v>12005374</v>
      </c>
      <c r="E214" s="61" t="s">
        <v>266</v>
      </c>
      <c r="F214" s="36" t="str">
        <f>IFERROR(VLOOKUP(D214,'CAT 2019-20'!$C$2:$G$492,3,0),"")</f>
        <v>A</v>
      </c>
      <c r="G214" s="28">
        <f>IFERROR(VLOOKUP(D214,'CAT 2019-20'!$C$2:$G$492,4,0),"")</f>
        <v>30</v>
      </c>
      <c r="H214" s="37" t="str">
        <f>IFERROR(VLOOKUP(D214,'CAT 2019-20'!$C$2:$G$492,5,0),"")</f>
        <v/>
      </c>
      <c r="I214" s="36" t="str">
        <f>IFERROR(VLOOKUP(D214,IES!$D$3:$P$375,13,0),VLOOKUP(D214,'EOI-FPA-CONSERV. 09-11-2020'!$D$2:$J$123,7,0))</f>
        <v>A</v>
      </c>
      <c r="J214" s="28">
        <f>IFERROR(VLOOKUP(D214,IES!$D$3:$P$375,12,0),"")</f>
        <v>32</v>
      </c>
      <c r="K214" s="37" t="str">
        <f>IFERROR(VLOOKUP(D214,'EOI-FPA-CONSERV. 09-11-2020'!$D$2:$I$123,5,0),"")</f>
        <v/>
      </c>
      <c r="L214" s="39" t="str">
        <f t="shared" si="3"/>
        <v/>
      </c>
    </row>
    <row r="215" spans="1:12" hidden="1" x14ac:dyDescent="0.25">
      <c r="A215" s="61">
        <v>2020</v>
      </c>
      <c r="B215" s="61" t="s">
        <v>800</v>
      </c>
      <c r="C215" s="61" t="s">
        <v>257</v>
      </c>
      <c r="D215" s="62">
        <v>12005738</v>
      </c>
      <c r="E215" s="61" t="s">
        <v>267</v>
      </c>
      <c r="F215" s="36" t="str">
        <f>IFERROR(VLOOKUP(D215,'CAT 2019-20'!$C$2:$G$492,3,0),"")</f>
        <v>A</v>
      </c>
      <c r="G215" s="28">
        <f>IFERROR(VLOOKUP(D215,'CAT 2019-20'!$C$2:$G$492,4,0),"")</f>
        <v>27</v>
      </c>
      <c r="H215" s="37" t="str">
        <f>IFERROR(VLOOKUP(D215,'CAT 2019-20'!$C$2:$G$492,5,0),"")</f>
        <v/>
      </c>
      <c r="I215" s="36" t="str">
        <f>IFERROR(VLOOKUP(D215,IES!$D$3:$P$375,13,0),VLOOKUP(D215,'EOI-FPA-CONSERV. 09-11-2020'!$D$2:$J$123,7,0))</f>
        <v>A</v>
      </c>
      <c r="J215" s="28">
        <f>IFERROR(VLOOKUP(D215,IES!$D$3:$P$375,12,0),"")</f>
        <v>29</v>
      </c>
      <c r="K215" s="37" t="str">
        <f>IFERROR(VLOOKUP(D215,'EOI-FPA-CONSERV. 09-11-2020'!$D$2:$I$123,5,0),"")</f>
        <v/>
      </c>
      <c r="L215" s="39" t="str">
        <f t="shared" si="3"/>
        <v/>
      </c>
    </row>
    <row r="216" spans="1:12" hidden="1" x14ac:dyDescent="0.25">
      <c r="A216" s="61">
        <v>2020</v>
      </c>
      <c r="B216" s="61" t="s">
        <v>800</v>
      </c>
      <c r="C216" s="61" t="s">
        <v>257</v>
      </c>
      <c r="D216" s="62">
        <v>12005799</v>
      </c>
      <c r="E216" s="61" t="s">
        <v>268</v>
      </c>
      <c r="F216" s="36" t="str">
        <f>IFERROR(VLOOKUP(D216,'CAT 2019-20'!$C$2:$G$492,3,0),"")</f>
        <v>A</v>
      </c>
      <c r="G216" s="28">
        <f>IFERROR(VLOOKUP(D216,'CAT 2019-20'!$C$2:$G$492,4,0),"")</f>
        <v>28</v>
      </c>
      <c r="H216" s="37" t="str">
        <f>IFERROR(VLOOKUP(D216,'CAT 2019-20'!$C$2:$G$492,5,0),"")</f>
        <v/>
      </c>
      <c r="I216" s="36" t="str">
        <f>IFERROR(VLOOKUP(D216,IES!$D$3:$P$375,13,0),VLOOKUP(D216,'EOI-FPA-CONSERV. 09-11-2020'!$D$2:$J$123,7,0))</f>
        <v>A</v>
      </c>
      <c r="J216" s="28">
        <f>IFERROR(VLOOKUP(D216,IES!$D$3:$P$375,12,0),"")</f>
        <v>30</v>
      </c>
      <c r="K216" s="37" t="str">
        <f>IFERROR(VLOOKUP(D216,'EOI-FPA-CONSERV. 09-11-2020'!$D$2:$I$123,5,0),"")</f>
        <v/>
      </c>
      <c r="L216" s="39" t="str">
        <f t="shared" si="3"/>
        <v/>
      </c>
    </row>
    <row r="217" spans="1:12" hidden="1" x14ac:dyDescent="0.25">
      <c r="A217" s="61">
        <v>2020</v>
      </c>
      <c r="B217" s="61" t="s">
        <v>800</v>
      </c>
      <c r="C217" s="61" t="s">
        <v>257</v>
      </c>
      <c r="D217" s="63">
        <v>12005881</v>
      </c>
      <c r="E217" s="61" t="s">
        <v>269</v>
      </c>
      <c r="F217" s="36" t="str">
        <f>IFERROR(VLOOKUP(D217,'CAT 2019-20'!$C$2:$G$492,3,0),"")</f>
        <v>C</v>
      </c>
      <c r="G217" s="28" t="str">
        <f>IFERROR(VLOOKUP(D217,'CAT 2019-20'!$C$2:$G$492,4,0),"")</f>
        <v/>
      </c>
      <c r="H217" s="37">
        <f>IFERROR(VLOOKUP(D217,'CAT 2019-20'!$C$2:$G$492,5,0),"")</f>
        <v>311</v>
      </c>
      <c r="I217" s="36" t="str">
        <f>IFERROR(VLOOKUP(D217,IES!$D$3:$P$375,13,0),VLOOKUP(D217,'EOI-FPA-CONSERV. 09-11-2020'!$D$2:$J$123,7,0))</f>
        <v>C</v>
      </c>
      <c r="J217" s="28" t="str">
        <f>IFERROR(VLOOKUP(D217,IES!$D$3:$P$375,12,0),"")</f>
        <v/>
      </c>
      <c r="K217" s="37">
        <f>IFERROR(VLOOKUP(D217,'EOI-FPA-CONSERV. 09-11-2020'!$D$2:$I$123,5,0),"")</f>
        <v>341</v>
      </c>
      <c r="L217" s="39" t="str">
        <f t="shared" si="3"/>
        <v/>
      </c>
    </row>
    <row r="218" spans="1:12" hidden="1" x14ac:dyDescent="0.25">
      <c r="A218" s="61">
        <v>2020</v>
      </c>
      <c r="B218" s="61" t="s">
        <v>800</v>
      </c>
      <c r="C218" s="61" t="s">
        <v>257</v>
      </c>
      <c r="D218" s="62">
        <v>12006056</v>
      </c>
      <c r="E218" s="61" t="s">
        <v>270</v>
      </c>
      <c r="F218" s="36" t="str">
        <f>IFERROR(VLOOKUP(D218,'CAT 2019-20'!$C$2:$G$492,3,0),"")</f>
        <v>C</v>
      </c>
      <c r="G218" s="28">
        <f>IFERROR(VLOOKUP(D218,'CAT 2019-20'!$C$2:$G$492,4,0),"")</f>
        <v>7</v>
      </c>
      <c r="H218" s="37" t="str">
        <f>IFERROR(VLOOKUP(D218,'CAT 2019-20'!$C$2:$G$492,5,0),"")</f>
        <v/>
      </c>
      <c r="I218" s="36" t="str">
        <f>IFERROR(VLOOKUP(D218,IES!$D$3:$P$375,13,0),VLOOKUP(D218,'EOI-FPA-CONSERV. 09-11-2020'!$D$2:$J$123,7,0))</f>
        <v>C</v>
      </c>
      <c r="J218" s="28">
        <f>IFERROR(VLOOKUP(D218,IES!$D$3:$P$375,12,0),"")</f>
        <v>8</v>
      </c>
      <c r="K218" s="37" t="str">
        <f>IFERROR(VLOOKUP(D218,'EOI-FPA-CONSERV. 09-11-2020'!$D$2:$I$123,5,0),"")</f>
        <v/>
      </c>
      <c r="L218" s="39" t="str">
        <f t="shared" si="3"/>
        <v/>
      </c>
    </row>
    <row r="219" spans="1:12" hidden="1" x14ac:dyDescent="0.25">
      <c r="A219" s="61">
        <v>2020</v>
      </c>
      <c r="B219" s="61" t="s">
        <v>800</v>
      </c>
      <c r="C219" s="61" t="s">
        <v>257</v>
      </c>
      <c r="D219" s="63">
        <v>12008338</v>
      </c>
      <c r="E219" s="61" t="s">
        <v>271</v>
      </c>
      <c r="F219" s="36" t="str">
        <f>IFERROR(VLOOKUP(D219,'CAT 2019-20'!$C$2:$G$492,3,0),"")</f>
        <v>C</v>
      </c>
      <c r="G219" s="28" t="str">
        <f>IFERROR(VLOOKUP(D219,'CAT 2019-20'!$C$2:$G$492,4,0),"")</f>
        <v/>
      </c>
      <c r="H219" s="37">
        <f>IFERROR(VLOOKUP(D219,'CAT 2019-20'!$C$2:$G$492,5,0),"")</f>
        <v>53</v>
      </c>
      <c r="I219" s="36" t="str">
        <f>IFERROR(VLOOKUP(D219,IES!$D$3:$P$375,13,0),VLOOKUP(D219,'EOI-FPA-CONSERV. 09-11-2020'!$D$2:$J$123,7,0))</f>
        <v>C</v>
      </c>
      <c r="J219" s="28" t="str">
        <f>IFERROR(VLOOKUP(D219,IES!$D$3:$P$375,12,0),"")</f>
        <v/>
      </c>
      <c r="K219" s="37">
        <f>IFERROR(VLOOKUP(D219,'EOI-FPA-CONSERV. 09-11-2020'!$D$2:$I$123,5,0),"")</f>
        <v>62</v>
      </c>
      <c r="L219" s="39" t="str">
        <f t="shared" si="3"/>
        <v/>
      </c>
    </row>
    <row r="220" spans="1:12" hidden="1" x14ac:dyDescent="0.25">
      <c r="A220" s="64">
        <v>2020</v>
      </c>
      <c r="B220" s="64" t="s">
        <v>800</v>
      </c>
      <c r="C220" s="64" t="s">
        <v>275</v>
      </c>
      <c r="D220" s="65">
        <v>12005556</v>
      </c>
      <c r="E220" s="64" t="s">
        <v>276</v>
      </c>
      <c r="F220" s="66" t="str">
        <f>IFERROR(VLOOKUP(D220,'CAT 2019-20'!$C$2:$G$492,3,0),"")</f>
        <v>C</v>
      </c>
      <c r="G220" s="67">
        <f>IFERROR(VLOOKUP(D220,'CAT 2019-20'!$C$2:$G$492,4,0),"")</f>
        <v>11</v>
      </c>
      <c r="H220" s="68" t="str">
        <f>IFERROR(VLOOKUP(D220,'CAT 2019-20'!$C$2:$G$492,5,0),"")</f>
        <v/>
      </c>
      <c r="I220" s="66" t="str">
        <f>IFERROR(VLOOKUP(D220,IES!$D$3:$P$375,13,0),VLOOKUP(D220,'EOI-FPA-CONSERV. 09-11-2020'!$D$2:$J$123,7,0))</f>
        <v>B</v>
      </c>
      <c r="J220" s="67">
        <f>IFERROR(VLOOKUP(D220,IES!$D$3:$P$375,12,0),"")</f>
        <v>15</v>
      </c>
      <c r="K220" s="68" t="str">
        <f>IFERROR(VLOOKUP(D220,'EOI-FPA-CONSERV. 09-11-2020'!$D$2:$I$123,5,0),"")</f>
        <v/>
      </c>
      <c r="L220" s="69" t="str">
        <f t="shared" si="3"/>
        <v>PUJA</v>
      </c>
    </row>
    <row r="221" spans="1:12" hidden="1" x14ac:dyDescent="0.25">
      <c r="A221" s="61">
        <v>2020</v>
      </c>
      <c r="B221" s="61" t="s">
        <v>800</v>
      </c>
      <c r="C221" s="61" t="s">
        <v>279</v>
      </c>
      <c r="D221" s="62">
        <v>12005571</v>
      </c>
      <c r="E221" s="61" t="s">
        <v>280</v>
      </c>
      <c r="F221" s="36" t="str">
        <f>IFERROR(VLOOKUP(D221,'CAT 2019-20'!$C$2:$G$492,3,0),"")</f>
        <v>C</v>
      </c>
      <c r="G221" s="28">
        <f>IFERROR(VLOOKUP(D221,'CAT 2019-20'!$C$2:$G$492,4,0),"")</f>
        <v>6</v>
      </c>
      <c r="H221" s="37" t="str">
        <f>IFERROR(VLOOKUP(D221,'CAT 2019-20'!$C$2:$G$492,5,0),"")</f>
        <v/>
      </c>
      <c r="I221" s="36" t="str">
        <f>IFERROR(VLOOKUP(D221,IES!$D$3:$P$375,13,0),VLOOKUP(D221,'EOI-FPA-CONSERV. 09-11-2020'!$D$2:$J$123,7,0))</f>
        <v>C</v>
      </c>
      <c r="J221" s="28">
        <f>IFERROR(VLOOKUP(D221,IES!$D$3:$P$375,12,0),"")</f>
        <v>7</v>
      </c>
      <c r="K221" s="37" t="str">
        <f>IFERROR(VLOOKUP(D221,'EOI-FPA-CONSERV. 09-11-2020'!$D$2:$I$123,5,0),"")</f>
        <v/>
      </c>
      <c r="L221" s="39" t="str">
        <f t="shared" si="3"/>
        <v/>
      </c>
    </row>
    <row r="222" spans="1:12" hidden="1" x14ac:dyDescent="0.25">
      <c r="A222" s="61">
        <v>2020</v>
      </c>
      <c r="B222" s="61" t="s">
        <v>800</v>
      </c>
      <c r="C222" s="61" t="s">
        <v>281</v>
      </c>
      <c r="D222" s="62">
        <v>12001903</v>
      </c>
      <c r="E222" s="61" t="s">
        <v>282</v>
      </c>
      <c r="F222" s="36" t="str">
        <f>IFERROR(VLOOKUP(D222,'CAT 2019-20'!$C$2:$G$492,3,0),"")</f>
        <v>C</v>
      </c>
      <c r="G222" s="28">
        <f>IFERROR(VLOOKUP(D222,'CAT 2019-20'!$C$2:$G$492,4,0),"")</f>
        <v>8</v>
      </c>
      <c r="H222" s="37" t="str">
        <f>IFERROR(VLOOKUP(D222,'CAT 2019-20'!$C$2:$G$492,5,0),"")</f>
        <v/>
      </c>
      <c r="I222" s="36" t="str">
        <f>IFERROR(VLOOKUP(D222,IES!$D$3:$P$375,13,0),VLOOKUP(D222,'EOI-FPA-CONSERV. 09-11-2020'!$D$2:$J$123,7,0))</f>
        <v>C</v>
      </c>
      <c r="J222" s="28">
        <f>IFERROR(VLOOKUP(D222,IES!$D$3:$P$375,12,0),"")</f>
        <v>9</v>
      </c>
      <c r="K222" s="37" t="str">
        <f>IFERROR(VLOOKUP(D222,'EOI-FPA-CONSERV. 09-11-2020'!$D$2:$I$123,5,0),"")</f>
        <v/>
      </c>
      <c r="L222" s="39" t="str">
        <f t="shared" si="3"/>
        <v/>
      </c>
    </row>
    <row r="223" spans="1:12" hidden="1" x14ac:dyDescent="0.25">
      <c r="A223" s="61">
        <v>2020</v>
      </c>
      <c r="B223" s="61" t="s">
        <v>800</v>
      </c>
      <c r="C223" s="61" t="s">
        <v>284</v>
      </c>
      <c r="D223" s="62">
        <v>12005601</v>
      </c>
      <c r="E223" s="61" t="s">
        <v>285</v>
      </c>
      <c r="F223" s="36" t="str">
        <f>IFERROR(VLOOKUP(D223,'CAT 2019-20'!$C$2:$G$492,3,0),"")</f>
        <v>A</v>
      </c>
      <c r="G223" s="28">
        <f>IFERROR(VLOOKUP(D223,'CAT 2019-20'!$C$2:$G$492,4,0),"")</f>
        <v>61</v>
      </c>
      <c r="H223" s="37" t="str">
        <f>IFERROR(VLOOKUP(D223,'CAT 2019-20'!$C$2:$G$492,5,0),"")</f>
        <v/>
      </c>
      <c r="I223" s="36" t="str">
        <f>IFERROR(VLOOKUP(D223,IES!$D$3:$P$375,13,0),VLOOKUP(D223,'EOI-FPA-CONSERV. 09-11-2020'!$D$2:$J$123,7,0))</f>
        <v>A</v>
      </c>
      <c r="J223" s="28">
        <f>IFERROR(VLOOKUP(D223,IES!$D$3:$P$375,12,0),"")</f>
        <v>61</v>
      </c>
      <c r="K223" s="37" t="str">
        <f>IFERROR(VLOOKUP(D223,'EOI-FPA-CONSERV. 09-11-2020'!$D$2:$I$123,5,0),"")</f>
        <v/>
      </c>
      <c r="L223" s="39" t="str">
        <f t="shared" si="3"/>
        <v/>
      </c>
    </row>
    <row r="224" spans="1:12" hidden="1" x14ac:dyDescent="0.25">
      <c r="A224" s="61">
        <v>2020</v>
      </c>
      <c r="B224" s="61" t="s">
        <v>800</v>
      </c>
      <c r="C224" s="61" t="s">
        <v>286</v>
      </c>
      <c r="D224" s="63">
        <v>12004886</v>
      </c>
      <c r="E224" s="61" t="s">
        <v>287</v>
      </c>
      <c r="F224" s="36" t="str">
        <f>IFERROR(VLOOKUP(D224,'CAT 2019-20'!$C$2:$G$492,3,0),"")</f>
        <v>B</v>
      </c>
      <c r="G224" s="28" t="str">
        <f>IFERROR(VLOOKUP(D224,'CAT 2019-20'!$C$2:$G$492,4,0),"")</f>
        <v/>
      </c>
      <c r="H224" s="37">
        <f>IFERROR(VLOOKUP(D224,'CAT 2019-20'!$C$2:$G$492,5,0),"")</f>
        <v>800</v>
      </c>
      <c r="I224" s="36" t="str">
        <f>IFERROR(VLOOKUP(D224,IES!$D$3:$P$375,13,0),VLOOKUP(D224,'EOI-FPA-CONSERV. 09-11-2020'!$D$2:$J$123,7,0))</f>
        <v>B</v>
      </c>
      <c r="J224" s="28" t="str">
        <f>IFERROR(VLOOKUP(D224,IES!$D$3:$P$375,12,0),"")</f>
        <v/>
      </c>
      <c r="K224" s="37">
        <f>IFERROR(VLOOKUP(D224,'EOI-FPA-CONSERV. 09-11-2020'!$D$2:$I$123,5,0),"")</f>
        <v>591</v>
      </c>
      <c r="L224" s="39" t="str">
        <f t="shared" si="3"/>
        <v/>
      </c>
    </row>
    <row r="225" spans="1:12" hidden="1" x14ac:dyDescent="0.25">
      <c r="A225" s="61">
        <v>2020</v>
      </c>
      <c r="B225" s="61" t="s">
        <v>800</v>
      </c>
      <c r="C225" s="61" t="s">
        <v>286</v>
      </c>
      <c r="D225" s="62">
        <v>12005593</v>
      </c>
      <c r="E225" s="61" t="s">
        <v>288</v>
      </c>
      <c r="F225" s="36" t="str">
        <f>IFERROR(VLOOKUP(D225,'CAT 2019-20'!$C$2:$G$492,3,0),"")</f>
        <v>A</v>
      </c>
      <c r="G225" s="28">
        <f>IFERROR(VLOOKUP(D225,'CAT 2019-20'!$C$2:$G$492,4,0),"")</f>
        <v>50</v>
      </c>
      <c r="H225" s="37" t="str">
        <f>IFERROR(VLOOKUP(D225,'CAT 2019-20'!$C$2:$G$492,5,0),"")</f>
        <v/>
      </c>
      <c r="I225" s="36" t="str">
        <f>IFERROR(VLOOKUP(D225,IES!$D$3:$P$375,13,0),VLOOKUP(D225,'EOI-FPA-CONSERV. 09-11-2020'!$D$2:$J$123,7,0))</f>
        <v>A</v>
      </c>
      <c r="J225" s="28">
        <f>IFERROR(VLOOKUP(D225,IES!$D$3:$P$375,12,0),"")</f>
        <v>53</v>
      </c>
      <c r="K225" s="37" t="str">
        <f>IFERROR(VLOOKUP(D225,'EOI-FPA-CONSERV. 09-11-2020'!$D$2:$I$123,5,0),"")</f>
        <v/>
      </c>
      <c r="L225" s="39" t="str">
        <f t="shared" si="3"/>
        <v/>
      </c>
    </row>
    <row r="226" spans="1:12" hidden="1" x14ac:dyDescent="0.25">
      <c r="A226" s="61">
        <v>2020</v>
      </c>
      <c r="B226" s="61" t="s">
        <v>800</v>
      </c>
      <c r="C226" s="61" t="s">
        <v>286</v>
      </c>
      <c r="D226" s="62">
        <v>12005741</v>
      </c>
      <c r="E226" s="61" t="s">
        <v>289</v>
      </c>
      <c r="F226" s="36" t="str">
        <f>IFERROR(VLOOKUP(D226,'CAT 2019-20'!$C$2:$G$492,3,0),"")</f>
        <v>C</v>
      </c>
      <c r="G226" s="28">
        <f>IFERROR(VLOOKUP(D226,'CAT 2019-20'!$C$2:$G$492,4,0),"")</f>
        <v>17</v>
      </c>
      <c r="H226" s="37" t="str">
        <f>IFERROR(VLOOKUP(D226,'CAT 2019-20'!$C$2:$G$492,5,0),"")</f>
        <v/>
      </c>
      <c r="I226" s="36" t="str">
        <f>IFERROR(VLOOKUP(D226,IES!$D$3:$P$375,13,0),VLOOKUP(D226,'EOI-FPA-CONSERV. 09-11-2020'!$D$2:$J$123,7,0))</f>
        <v>C</v>
      </c>
      <c r="J226" s="28">
        <f>IFERROR(VLOOKUP(D226,IES!$D$3:$P$375,12,0),"")</f>
        <v>17</v>
      </c>
      <c r="K226" s="37" t="str">
        <f>IFERROR(VLOOKUP(D226,'EOI-FPA-CONSERV. 09-11-2020'!$D$2:$I$123,5,0),"")</f>
        <v/>
      </c>
      <c r="L226" s="39" t="str">
        <f t="shared" si="3"/>
        <v/>
      </c>
    </row>
    <row r="227" spans="1:12" hidden="1" x14ac:dyDescent="0.25">
      <c r="A227" s="61">
        <v>2020</v>
      </c>
      <c r="B227" s="61" t="s">
        <v>800</v>
      </c>
      <c r="C227" s="61" t="s">
        <v>809</v>
      </c>
      <c r="D227" s="62">
        <v>12006214</v>
      </c>
      <c r="E227" s="61" t="s">
        <v>290</v>
      </c>
      <c r="F227" s="36" t="str">
        <f>IFERROR(VLOOKUP(D227,'CAT 2019-20'!$C$2:$G$492,3,0),"")</f>
        <v>B</v>
      </c>
      <c r="G227" s="28">
        <f>IFERROR(VLOOKUP(D227,'CAT 2019-20'!$C$2:$G$492,4,0),"")</f>
        <v>16</v>
      </c>
      <c r="H227" s="37" t="str">
        <f>IFERROR(VLOOKUP(D227,'CAT 2019-20'!$C$2:$G$492,5,0),"")</f>
        <v/>
      </c>
      <c r="I227" s="36" t="str">
        <f>IFERROR(VLOOKUP(D227,IES!$D$3:$P$375,13,0),VLOOKUP(D227,'EOI-FPA-CONSERV. 09-11-2020'!$D$2:$J$123,7,0))</f>
        <v>B</v>
      </c>
      <c r="J227" s="28">
        <f>IFERROR(VLOOKUP(D227,IES!$D$3:$P$375,12,0),"")</f>
        <v>18</v>
      </c>
      <c r="K227" s="37" t="str">
        <f>IFERROR(VLOOKUP(D227,'EOI-FPA-CONSERV. 09-11-2020'!$D$2:$I$123,5,0),"")</f>
        <v/>
      </c>
      <c r="L227" s="39" t="str">
        <f t="shared" si="3"/>
        <v/>
      </c>
    </row>
    <row r="228" spans="1:12" hidden="1" x14ac:dyDescent="0.25">
      <c r="A228" s="61">
        <v>2020</v>
      </c>
      <c r="B228" s="61" t="s">
        <v>800</v>
      </c>
      <c r="C228" s="61" t="s">
        <v>810</v>
      </c>
      <c r="D228" s="62">
        <v>12005520</v>
      </c>
      <c r="E228" s="61" t="s">
        <v>291</v>
      </c>
      <c r="F228" s="36" t="str">
        <f>IFERROR(VLOOKUP(D228,'CAT 2019-20'!$C$2:$G$492,3,0),"")</f>
        <v>B</v>
      </c>
      <c r="G228" s="28">
        <f>IFERROR(VLOOKUP(D228,'CAT 2019-20'!$C$2:$G$492,4,0),"")</f>
        <v>14</v>
      </c>
      <c r="H228" s="37" t="str">
        <f>IFERROR(VLOOKUP(D228,'CAT 2019-20'!$C$2:$G$492,5,0),"")</f>
        <v/>
      </c>
      <c r="I228" s="36" t="str">
        <f>IFERROR(VLOOKUP(D228,IES!$D$3:$P$375,13,0),VLOOKUP(D228,'EOI-FPA-CONSERV. 09-11-2020'!$D$2:$J$123,7,0))</f>
        <v>B</v>
      </c>
      <c r="J228" s="28">
        <f>IFERROR(VLOOKUP(D228,IES!$D$3:$P$375,12,0),"")</f>
        <v>14</v>
      </c>
      <c r="K228" s="37" t="str">
        <f>IFERROR(VLOOKUP(D228,'EOI-FPA-CONSERV. 09-11-2020'!$D$2:$I$123,5,0),"")</f>
        <v/>
      </c>
      <c r="L228" s="39" t="str">
        <f t="shared" si="3"/>
        <v/>
      </c>
    </row>
    <row r="229" spans="1:12" hidden="1" x14ac:dyDescent="0.25">
      <c r="A229" s="61">
        <v>2020</v>
      </c>
      <c r="B229" s="61" t="s">
        <v>800</v>
      </c>
      <c r="C229" s="61" t="s">
        <v>292</v>
      </c>
      <c r="D229" s="62">
        <v>12004400</v>
      </c>
      <c r="E229" s="61" t="s">
        <v>293</v>
      </c>
      <c r="F229" s="36" t="str">
        <f>IFERROR(VLOOKUP(D229,'CAT 2019-20'!$C$2:$G$492,3,0),"")</f>
        <v>B</v>
      </c>
      <c r="G229" s="28">
        <f>IFERROR(VLOOKUP(D229,'CAT 2019-20'!$C$2:$G$492,4,0),"")</f>
        <v>22</v>
      </c>
      <c r="H229" s="37" t="str">
        <f>IFERROR(VLOOKUP(D229,'CAT 2019-20'!$C$2:$G$492,5,0),"")</f>
        <v/>
      </c>
      <c r="I229" s="36" t="str">
        <f>IFERROR(VLOOKUP(D229,IES!$D$3:$P$375,13,0),VLOOKUP(D229,'EOI-FPA-CONSERV. 09-11-2020'!$D$2:$J$123,7,0))</f>
        <v>B</v>
      </c>
      <c r="J229" s="28">
        <f>IFERROR(VLOOKUP(D229,IES!$D$3:$P$375,12,0),"")</f>
        <v>22</v>
      </c>
      <c r="K229" s="37" t="str">
        <f>IFERROR(VLOOKUP(D229,'EOI-FPA-CONSERV. 09-11-2020'!$D$2:$I$123,5,0),"")</f>
        <v/>
      </c>
      <c r="L229" s="39" t="str">
        <f t="shared" si="3"/>
        <v/>
      </c>
    </row>
    <row r="230" spans="1:12" hidden="1" x14ac:dyDescent="0.25">
      <c r="A230" s="61">
        <v>2020</v>
      </c>
      <c r="B230" s="61" t="s">
        <v>800</v>
      </c>
      <c r="C230" s="61" t="s">
        <v>294</v>
      </c>
      <c r="D230" s="62">
        <v>12002270</v>
      </c>
      <c r="E230" s="61" t="s">
        <v>295</v>
      </c>
      <c r="F230" s="36" t="str">
        <f>IFERROR(VLOOKUP(D230,'CAT 2019-20'!$C$2:$G$492,3,0),"")</f>
        <v>B</v>
      </c>
      <c r="G230" s="28">
        <f>IFERROR(VLOOKUP(D230,'CAT 2019-20'!$C$2:$G$492,4,0),"")</f>
        <v>23</v>
      </c>
      <c r="H230" s="37" t="str">
        <f>IFERROR(VLOOKUP(D230,'CAT 2019-20'!$C$2:$G$492,5,0),"")</f>
        <v/>
      </c>
      <c r="I230" s="36" t="str">
        <f>IFERROR(VLOOKUP(D230,IES!$D$3:$P$375,13,0),VLOOKUP(D230,'EOI-FPA-CONSERV. 09-11-2020'!$D$2:$J$123,7,0))</f>
        <v>A</v>
      </c>
      <c r="J230" s="28">
        <f>IFERROR(VLOOKUP(D230,IES!$D$3:$P$375,12,0),"")</f>
        <v>25</v>
      </c>
      <c r="K230" s="37" t="str">
        <f>IFERROR(VLOOKUP(D230,'EOI-FPA-CONSERV. 09-11-2020'!$D$2:$I$123,5,0),"")</f>
        <v/>
      </c>
      <c r="L230" s="39" t="str">
        <f t="shared" si="3"/>
        <v>PUJA</v>
      </c>
    </row>
    <row r="231" spans="1:12" hidden="1" x14ac:dyDescent="0.25">
      <c r="A231" s="61">
        <v>2020</v>
      </c>
      <c r="B231" s="61" t="s">
        <v>800</v>
      </c>
      <c r="C231" s="61" t="s">
        <v>294</v>
      </c>
      <c r="D231" s="62">
        <v>12003663</v>
      </c>
      <c r="E231" s="61" t="s">
        <v>296</v>
      </c>
      <c r="F231" s="36" t="str">
        <f>IFERROR(VLOOKUP(D231,'CAT 2019-20'!$C$2:$G$492,3,0),"")</f>
        <v>A</v>
      </c>
      <c r="G231" s="28">
        <f>IFERROR(VLOOKUP(D231,'CAT 2019-20'!$C$2:$G$492,4,0),"")</f>
        <v>27</v>
      </c>
      <c r="H231" s="37" t="str">
        <f>IFERROR(VLOOKUP(D231,'CAT 2019-20'!$C$2:$G$492,5,0),"")</f>
        <v/>
      </c>
      <c r="I231" s="36" t="str">
        <f>IFERROR(VLOOKUP(D231,IES!$D$3:$P$375,13,0),VLOOKUP(D231,'EOI-FPA-CONSERV. 09-11-2020'!$D$2:$J$123,7,0))</f>
        <v>A</v>
      </c>
      <c r="J231" s="28">
        <f>IFERROR(VLOOKUP(D231,IES!$D$3:$P$375,12,0),"")</f>
        <v>27</v>
      </c>
      <c r="K231" s="37" t="str">
        <f>IFERROR(VLOOKUP(D231,'EOI-FPA-CONSERV. 09-11-2020'!$D$2:$I$123,5,0),"")</f>
        <v/>
      </c>
      <c r="L231" s="39" t="str">
        <f t="shared" si="3"/>
        <v/>
      </c>
    </row>
    <row r="232" spans="1:12" hidden="1" x14ac:dyDescent="0.25">
      <c r="A232" s="61">
        <v>2020</v>
      </c>
      <c r="B232" s="61" t="s">
        <v>800</v>
      </c>
      <c r="C232" s="61" t="s">
        <v>294</v>
      </c>
      <c r="D232" s="63">
        <v>12004898</v>
      </c>
      <c r="E232" s="61" t="s">
        <v>297</v>
      </c>
      <c r="F232" s="36" t="str">
        <f>IFERROR(VLOOKUP(D232,'CAT 2019-20'!$C$2:$G$492,3,0),"")</f>
        <v>B</v>
      </c>
      <c r="G232" s="28" t="str">
        <f>IFERROR(VLOOKUP(D232,'CAT 2019-20'!$C$2:$G$492,4,0),"")</f>
        <v/>
      </c>
      <c r="H232" s="37">
        <f>IFERROR(VLOOKUP(D232,'CAT 2019-20'!$C$2:$G$492,5,0),"")</f>
        <v>994</v>
      </c>
      <c r="I232" s="36" t="str">
        <f>IFERROR(VLOOKUP(D232,IES!$D$3:$P$375,13,0),VLOOKUP(D232,'EOI-FPA-CONSERV. 09-11-2020'!$D$2:$J$123,7,0))</f>
        <v>B</v>
      </c>
      <c r="J232" s="28" t="str">
        <f>IFERROR(VLOOKUP(D232,IES!$D$3:$P$375,12,0),"")</f>
        <v/>
      </c>
      <c r="K232" s="37">
        <f>IFERROR(VLOOKUP(D232,'EOI-FPA-CONSERV. 09-11-2020'!$D$2:$I$123,5,0),"")</f>
        <v>642</v>
      </c>
      <c r="L232" s="39" t="str">
        <f t="shared" si="3"/>
        <v/>
      </c>
    </row>
    <row r="233" spans="1:12" hidden="1" x14ac:dyDescent="0.25">
      <c r="A233" s="61">
        <v>2020</v>
      </c>
      <c r="B233" s="61" t="s">
        <v>800</v>
      </c>
      <c r="C233" s="61" t="s">
        <v>298</v>
      </c>
      <c r="D233" s="62">
        <v>12005532</v>
      </c>
      <c r="E233" s="61" t="s">
        <v>299</v>
      </c>
      <c r="F233" s="36" t="str">
        <f>IFERROR(VLOOKUP(D233,'CAT 2019-20'!$C$2:$G$492,3,0),"")</f>
        <v>B</v>
      </c>
      <c r="G233" s="30">
        <f>IFERROR(VLOOKUP(D233,'CAT 2019-20'!$C$2:$G$492,4,0),"")</f>
        <v>14</v>
      </c>
      <c r="H233" s="38" t="str">
        <f>IFERROR(VLOOKUP(D233,'CAT 2019-20'!$C$2:$G$492,5,0),"")</f>
        <v/>
      </c>
      <c r="I233" s="36" t="str">
        <f>IFERROR(VLOOKUP(D233,IES!$D$3:$P$375,13,0),VLOOKUP(D233,'EOI-FPA-CONSERV. 09-11-2020'!$D$2:$J$123,7,0))</f>
        <v>B</v>
      </c>
      <c r="J233" s="30">
        <f>IFERROR(VLOOKUP(D233,IES!$D$3:$P$375,12,0),"")</f>
        <v>13</v>
      </c>
      <c r="K233" s="37" t="str">
        <f>IFERROR(VLOOKUP(D233,'EOI-FPA-CONSERV. 09-11-2020'!$D$2:$I$123,5,0),"")</f>
        <v/>
      </c>
      <c r="L233" s="39" t="str">
        <f t="shared" si="3"/>
        <v/>
      </c>
    </row>
    <row r="234" spans="1:12" hidden="1" x14ac:dyDescent="0.25">
      <c r="A234" s="61">
        <v>2020</v>
      </c>
      <c r="B234" s="61" t="s">
        <v>800</v>
      </c>
      <c r="C234" s="61" t="s">
        <v>300</v>
      </c>
      <c r="D234" s="62">
        <v>12005544</v>
      </c>
      <c r="E234" s="61" t="s">
        <v>934</v>
      </c>
      <c r="F234" s="36" t="str">
        <f>IFERROR(VLOOKUP(D234,'CAT 2019-20'!$C$2:$G$492,3,0),"")</f>
        <v>B</v>
      </c>
      <c r="G234" s="28">
        <f>IFERROR(VLOOKUP(D234,'CAT 2019-20'!$C$2:$G$492,4,0),"")</f>
        <v>21</v>
      </c>
      <c r="H234" s="37" t="str">
        <f>IFERROR(VLOOKUP(D234,'CAT 2019-20'!$C$2:$G$492,5,0),"")</f>
        <v/>
      </c>
      <c r="I234" s="36" t="str">
        <f>IFERROR(VLOOKUP(D234,IES!$D$3:$P$375,13,0),VLOOKUP(D234,'EOI-FPA-CONSERV. 09-11-2020'!$D$2:$J$123,7,0))</f>
        <v>B</v>
      </c>
      <c r="J234" s="28">
        <f>IFERROR(VLOOKUP(D234,IES!$D$3:$P$375,12,0),"")</f>
        <v>21</v>
      </c>
      <c r="K234" s="37" t="str">
        <f>IFERROR(VLOOKUP(D234,'EOI-FPA-CONSERV. 09-11-2020'!$D$2:$I$123,5,0),"")</f>
        <v/>
      </c>
      <c r="L234" s="39" t="str">
        <f t="shared" si="3"/>
        <v/>
      </c>
    </row>
    <row r="235" spans="1:12" hidden="1" x14ac:dyDescent="0.25">
      <c r="A235" s="61">
        <v>2020</v>
      </c>
      <c r="B235" s="61" t="s">
        <v>800</v>
      </c>
      <c r="C235" s="61" t="s">
        <v>301</v>
      </c>
      <c r="D235" s="62">
        <v>12002661</v>
      </c>
      <c r="E235" s="61" t="s">
        <v>302</v>
      </c>
      <c r="F235" s="36" t="str">
        <f>IFERROR(VLOOKUP(D235,'CAT 2019-20'!$C$2:$G$492,3,0),"")</f>
        <v>A</v>
      </c>
      <c r="G235" s="28">
        <f>IFERROR(VLOOKUP(D235,'CAT 2019-20'!$C$2:$G$492,4,0),"")</f>
        <v>35</v>
      </c>
      <c r="H235" s="37" t="str">
        <f>IFERROR(VLOOKUP(D235,'CAT 2019-20'!$C$2:$G$492,5,0),"")</f>
        <v/>
      </c>
      <c r="I235" s="36" t="str">
        <f>IFERROR(VLOOKUP(D235,IES!$D$3:$P$375,13,0),VLOOKUP(D235,'EOI-FPA-CONSERV. 09-11-2020'!$D$2:$J$123,7,0))</f>
        <v>A</v>
      </c>
      <c r="J235" s="28">
        <f>IFERROR(VLOOKUP(D235,IES!$D$3:$P$375,12,0),"")</f>
        <v>37</v>
      </c>
      <c r="K235" s="37" t="str">
        <f>IFERROR(VLOOKUP(D235,'EOI-FPA-CONSERV. 09-11-2020'!$D$2:$I$123,5,0),"")</f>
        <v/>
      </c>
      <c r="L235" s="39" t="str">
        <f t="shared" si="3"/>
        <v/>
      </c>
    </row>
    <row r="236" spans="1:12" hidden="1" x14ac:dyDescent="0.25">
      <c r="A236" s="61">
        <v>2020</v>
      </c>
      <c r="B236" s="61" t="s">
        <v>800</v>
      </c>
      <c r="C236" s="61" t="s">
        <v>301</v>
      </c>
      <c r="D236" s="62">
        <v>12002671</v>
      </c>
      <c r="E236" s="61" t="s">
        <v>303</v>
      </c>
      <c r="F236" s="36" t="str">
        <f>IFERROR(VLOOKUP(D236,'CAT 2019-20'!$C$2:$G$492,3,0),"")</f>
        <v>A</v>
      </c>
      <c r="G236" s="28">
        <f>IFERROR(VLOOKUP(D236,'CAT 2019-20'!$C$2:$G$492,4,0),"")</f>
        <v>43</v>
      </c>
      <c r="H236" s="37" t="str">
        <f>IFERROR(VLOOKUP(D236,'CAT 2019-20'!$C$2:$G$492,5,0),"")</f>
        <v/>
      </c>
      <c r="I236" s="36" t="str">
        <f>IFERROR(VLOOKUP(D236,IES!$D$3:$P$375,13,0),VLOOKUP(D236,'EOI-FPA-CONSERV. 09-11-2020'!$D$2:$J$123,7,0))</f>
        <v>A</v>
      </c>
      <c r="J236" s="28">
        <f>IFERROR(VLOOKUP(D236,IES!$D$3:$P$375,12,0),"")</f>
        <v>43</v>
      </c>
      <c r="K236" s="37" t="str">
        <f>IFERROR(VLOOKUP(D236,'EOI-FPA-CONSERV. 09-11-2020'!$D$2:$I$123,5,0),"")</f>
        <v/>
      </c>
      <c r="L236" s="39" t="str">
        <f t="shared" si="3"/>
        <v/>
      </c>
    </row>
    <row r="237" spans="1:12" hidden="1" x14ac:dyDescent="0.25">
      <c r="A237" s="61">
        <v>2020</v>
      </c>
      <c r="B237" s="61" t="s">
        <v>800</v>
      </c>
      <c r="C237" s="61" t="s">
        <v>301</v>
      </c>
      <c r="D237" s="63">
        <v>12004412</v>
      </c>
      <c r="E237" s="61" t="s">
        <v>305</v>
      </c>
      <c r="F237" s="36" t="str">
        <f>IFERROR(VLOOKUP(D237,'CAT 2019-20'!$C$2:$G$492,3,0),"")</f>
        <v>C</v>
      </c>
      <c r="G237" s="28" t="str">
        <f>IFERROR(VLOOKUP(D237,'CAT 2019-20'!$C$2:$G$492,4,0),"")</f>
        <v/>
      </c>
      <c r="H237" s="37">
        <f>IFERROR(VLOOKUP(D237,'CAT 2019-20'!$C$2:$G$492,5,0),"")</f>
        <v>419</v>
      </c>
      <c r="I237" s="36" t="str">
        <f>IFERROR(VLOOKUP(D237,IES!$D$3:$P$375,13,0),VLOOKUP(D237,'EOI-FPA-CONSERV. 09-11-2020'!$D$2:$J$123,7,0))</f>
        <v>C</v>
      </c>
      <c r="J237" s="28" t="str">
        <f>IFERROR(VLOOKUP(D237,IES!$D$3:$P$375,12,0),"")</f>
        <v/>
      </c>
      <c r="K237" s="37">
        <f>IFERROR(VLOOKUP(D237,'EOI-FPA-CONSERV. 09-11-2020'!$D$2:$I$123,5,0),"")</f>
        <v>421</v>
      </c>
      <c r="L237" s="39" t="str">
        <f t="shared" si="3"/>
        <v/>
      </c>
    </row>
    <row r="238" spans="1:12" x14ac:dyDescent="0.25">
      <c r="A238" s="61">
        <v>2020</v>
      </c>
      <c r="B238" s="61" t="s">
        <v>800</v>
      </c>
      <c r="C238" s="61" t="s">
        <v>301</v>
      </c>
      <c r="D238" s="63">
        <v>12004904</v>
      </c>
      <c r="E238" s="61" t="s">
        <v>278</v>
      </c>
      <c r="F238" s="36" t="str">
        <f>IFERROR(VLOOKUP(D238,'CAT 2019-20'!$C$2:$G$492,3,0),"")</f>
        <v>A</v>
      </c>
      <c r="G238" s="28" t="str">
        <f>IFERROR(VLOOKUP(D238,'CAT 2019-20'!$C$2:$G$492,4,0),"")</f>
        <v/>
      </c>
      <c r="H238" s="37">
        <f>IFERROR(VLOOKUP(D238,'CAT 2019-20'!$C$2:$G$492,5,0),"")</f>
        <v>1139</v>
      </c>
      <c r="I238" s="36" t="str">
        <f>IFERROR(VLOOKUP(D238,IES!$D$3:$P$375,13,0),VLOOKUP(D238,'EOI-FPA-CONSERV. 09-11-2020'!$D$2:$J$123,7,0))</f>
        <v>B</v>
      </c>
      <c r="J238" s="28" t="str">
        <f>IFERROR(VLOOKUP(D238,IES!$D$3:$P$375,12,0),"")</f>
        <v/>
      </c>
      <c r="K238" s="37">
        <f>IFERROR(VLOOKUP(D238,'EOI-FPA-CONSERV. 09-11-2020'!$D$2:$I$123,5,0),"")</f>
        <v>805</v>
      </c>
      <c r="L238" s="39" t="str">
        <f t="shared" si="3"/>
        <v>BAIXA</v>
      </c>
    </row>
    <row r="239" spans="1:12" hidden="1" x14ac:dyDescent="0.25">
      <c r="A239" s="61">
        <v>2020</v>
      </c>
      <c r="B239" s="61" t="s">
        <v>800</v>
      </c>
      <c r="C239" s="61" t="s">
        <v>301</v>
      </c>
      <c r="D239" s="62">
        <v>12005751</v>
      </c>
      <c r="E239" s="61" t="s">
        <v>304</v>
      </c>
      <c r="F239" s="36" t="str">
        <f>IFERROR(VLOOKUP(D239,'CAT 2019-20'!$C$2:$G$492,3,0),"")</f>
        <v>A</v>
      </c>
      <c r="G239" s="28">
        <f>IFERROR(VLOOKUP(D239,'CAT 2019-20'!$C$2:$G$492,4,0),"")</f>
        <v>31</v>
      </c>
      <c r="H239" s="37" t="str">
        <f>IFERROR(VLOOKUP(D239,'CAT 2019-20'!$C$2:$G$492,5,0),"")</f>
        <v/>
      </c>
      <c r="I239" s="36" t="str">
        <f>IFERROR(VLOOKUP(D239,IES!$D$3:$P$375,13,0),VLOOKUP(D239,'EOI-FPA-CONSERV. 09-11-2020'!$D$2:$J$123,7,0))</f>
        <v>A</v>
      </c>
      <c r="J239" s="28">
        <f>IFERROR(VLOOKUP(D239,IES!$D$3:$P$375,12,0),"")</f>
        <v>33</v>
      </c>
      <c r="K239" s="37" t="str">
        <f>IFERROR(VLOOKUP(D239,'EOI-FPA-CONSERV. 09-11-2020'!$D$2:$I$123,5,0),"")</f>
        <v/>
      </c>
      <c r="L239" s="39" t="str">
        <f t="shared" si="3"/>
        <v/>
      </c>
    </row>
    <row r="240" spans="1:12" hidden="1" x14ac:dyDescent="0.25">
      <c r="A240" s="61">
        <v>2020</v>
      </c>
      <c r="B240" s="61" t="s">
        <v>800</v>
      </c>
      <c r="C240" s="61" t="s">
        <v>812</v>
      </c>
      <c r="D240" s="62">
        <v>12005775</v>
      </c>
      <c r="E240" s="61" t="s">
        <v>312</v>
      </c>
      <c r="F240" s="36" t="str">
        <f>IFERROR(VLOOKUP(D240,'CAT 2019-20'!$C$2:$G$492,3,0),"")</f>
        <v>C</v>
      </c>
      <c r="G240" s="28">
        <f>IFERROR(VLOOKUP(D240,'CAT 2019-20'!$C$2:$G$492,4,0),"")</f>
        <v>7</v>
      </c>
      <c r="H240" s="37" t="str">
        <f>IFERROR(VLOOKUP(D240,'CAT 2019-20'!$C$2:$G$492,5,0),"")</f>
        <v/>
      </c>
      <c r="I240" s="36" t="str">
        <f>IFERROR(VLOOKUP(D240,IES!$D$3:$P$375,13,0),VLOOKUP(D240,'EOI-FPA-CONSERV. 09-11-2020'!$D$2:$J$123,7,0))</f>
        <v>C</v>
      </c>
      <c r="J240" s="28">
        <f>IFERROR(VLOOKUP(D240,IES!$D$3:$P$375,12,0),"")</f>
        <v>7</v>
      </c>
      <c r="K240" s="37" t="str">
        <f>IFERROR(VLOOKUP(D240,'EOI-FPA-CONSERV. 09-11-2020'!$D$2:$I$123,5,0),"")</f>
        <v/>
      </c>
      <c r="L240" s="39" t="str">
        <f t="shared" si="3"/>
        <v/>
      </c>
    </row>
    <row r="241" spans="1:12" hidden="1" x14ac:dyDescent="0.25">
      <c r="A241" s="61">
        <v>2020</v>
      </c>
      <c r="B241" s="61" t="s">
        <v>800</v>
      </c>
      <c r="C241" s="61" t="s">
        <v>306</v>
      </c>
      <c r="D241" s="62">
        <v>12002889</v>
      </c>
      <c r="E241" s="61" t="s">
        <v>307</v>
      </c>
      <c r="F241" s="36" t="str">
        <f>IFERROR(VLOOKUP(D241,'CAT 2019-20'!$C$2:$G$492,3,0),"")</f>
        <v>A</v>
      </c>
      <c r="G241" s="28">
        <f>IFERROR(VLOOKUP(D241,'CAT 2019-20'!$C$2:$G$492,4,0),"")</f>
        <v>49</v>
      </c>
      <c r="H241" s="37" t="str">
        <f>IFERROR(VLOOKUP(D241,'CAT 2019-20'!$C$2:$G$492,5,0),"")</f>
        <v/>
      </c>
      <c r="I241" s="36" t="str">
        <f>IFERROR(VLOOKUP(D241,IES!$D$3:$P$375,13,0),VLOOKUP(D241,'EOI-FPA-CONSERV. 09-11-2020'!$D$2:$J$123,7,0))</f>
        <v>A</v>
      </c>
      <c r="J241" s="28">
        <f>IFERROR(VLOOKUP(D241,IES!$D$3:$P$375,12,0),"")</f>
        <v>50</v>
      </c>
      <c r="K241" s="37" t="str">
        <f>IFERROR(VLOOKUP(D241,'EOI-FPA-CONSERV. 09-11-2020'!$D$2:$I$123,5,0),"")</f>
        <v/>
      </c>
      <c r="L241" s="39" t="str">
        <f t="shared" si="3"/>
        <v/>
      </c>
    </row>
    <row r="242" spans="1:12" hidden="1" x14ac:dyDescent="0.25">
      <c r="A242" s="61">
        <v>2020</v>
      </c>
      <c r="B242" s="61" t="s">
        <v>800</v>
      </c>
      <c r="C242" s="61" t="s">
        <v>306</v>
      </c>
      <c r="D242" s="62">
        <v>12003444</v>
      </c>
      <c r="E242" s="61" t="s">
        <v>308</v>
      </c>
      <c r="F242" s="36" t="str">
        <f>IFERROR(VLOOKUP(D242,'CAT 2019-20'!$C$2:$G$492,3,0),"")</f>
        <v>A</v>
      </c>
      <c r="G242" s="28">
        <f>IFERROR(VLOOKUP(D242,'CAT 2019-20'!$C$2:$G$492,4,0),"")</f>
        <v>44</v>
      </c>
      <c r="H242" s="37" t="str">
        <f>IFERROR(VLOOKUP(D242,'CAT 2019-20'!$C$2:$G$492,5,0),"")</f>
        <v/>
      </c>
      <c r="I242" s="36" t="str">
        <f>IFERROR(VLOOKUP(D242,IES!$D$3:$P$375,13,0),VLOOKUP(D242,'EOI-FPA-CONSERV. 09-11-2020'!$D$2:$J$123,7,0))</f>
        <v>A</v>
      </c>
      <c r="J242" s="28">
        <f>IFERROR(VLOOKUP(D242,IES!$D$3:$P$375,12,0),"")</f>
        <v>46</v>
      </c>
      <c r="K242" s="37" t="str">
        <f>IFERROR(VLOOKUP(D242,'EOI-FPA-CONSERV. 09-11-2020'!$D$2:$I$123,5,0),"")</f>
        <v/>
      </c>
      <c r="L242" s="39" t="str">
        <f t="shared" si="3"/>
        <v/>
      </c>
    </row>
    <row r="243" spans="1:12" hidden="1" x14ac:dyDescent="0.25">
      <c r="A243" s="61">
        <v>2020</v>
      </c>
      <c r="B243" s="61" t="s">
        <v>800</v>
      </c>
      <c r="C243" s="61" t="s">
        <v>306</v>
      </c>
      <c r="D243" s="63">
        <v>12003651</v>
      </c>
      <c r="E243" s="61" t="s">
        <v>309</v>
      </c>
      <c r="F243" s="36" t="str">
        <f>IFERROR(VLOOKUP(D243,'CAT 2019-20'!$C$2:$G$492,3,0),"")</f>
        <v>C</v>
      </c>
      <c r="G243" s="28" t="str">
        <f>IFERROR(VLOOKUP(D243,'CAT 2019-20'!$C$2:$G$492,4,0),"")</f>
        <v/>
      </c>
      <c r="H243" s="37">
        <f>IFERROR(VLOOKUP(D243,'CAT 2019-20'!$C$2:$G$492,5,0),"")</f>
        <v>351</v>
      </c>
      <c r="I243" s="36" t="str">
        <f>IFERROR(VLOOKUP(D243,IES!$D$3:$P$375,13,0),VLOOKUP(D243,'EOI-FPA-CONSERV. 09-11-2020'!$D$2:$J$123,7,0))</f>
        <v>C</v>
      </c>
      <c r="J243" s="28" t="str">
        <f>IFERROR(VLOOKUP(D243,IES!$D$3:$P$375,12,0),"")</f>
        <v/>
      </c>
      <c r="K243" s="37">
        <f>IFERROR(VLOOKUP(D243,'EOI-FPA-CONSERV. 09-11-2020'!$D$2:$I$123,5,0),"")</f>
        <v>245</v>
      </c>
      <c r="L243" s="39" t="str">
        <f t="shared" si="3"/>
        <v/>
      </c>
    </row>
    <row r="244" spans="1:12" hidden="1" x14ac:dyDescent="0.25">
      <c r="A244" s="61">
        <v>2020</v>
      </c>
      <c r="B244" s="61" t="s">
        <v>800</v>
      </c>
      <c r="C244" s="61" t="s">
        <v>306</v>
      </c>
      <c r="D244" s="62">
        <v>12005660</v>
      </c>
      <c r="E244" s="61" t="s">
        <v>310</v>
      </c>
      <c r="F244" s="36" t="str">
        <f>IFERROR(VLOOKUP(D244,'CAT 2019-20'!$C$2:$G$492,3,0),"")</f>
        <v>A</v>
      </c>
      <c r="G244" s="28">
        <f>IFERROR(VLOOKUP(D244,'CAT 2019-20'!$C$2:$G$492,4,0),"")</f>
        <v>35</v>
      </c>
      <c r="H244" s="37" t="str">
        <f>IFERROR(VLOOKUP(D244,'CAT 2019-20'!$C$2:$G$492,5,0),"")</f>
        <v/>
      </c>
      <c r="I244" s="36" t="str">
        <f>IFERROR(VLOOKUP(D244,IES!$D$3:$P$375,13,0),VLOOKUP(D244,'EOI-FPA-CONSERV. 09-11-2020'!$D$2:$J$123,7,0))</f>
        <v>A</v>
      </c>
      <c r="J244" s="28">
        <f>IFERROR(VLOOKUP(D244,IES!$D$3:$P$375,12,0),"")</f>
        <v>35</v>
      </c>
      <c r="K244" s="37" t="str">
        <f>IFERROR(VLOOKUP(D244,'EOI-FPA-CONSERV. 09-11-2020'!$D$2:$I$123,5,0),"")</f>
        <v/>
      </c>
      <c r="L244" s="39" t="str">
        <f t="shared" si="3"/>
        <v/>
      </c>
    </row>
    <row r="245" spans="1:12" hidden="1" x14ac:dyDescent="0.25">
      <c r="A245" s="61">
        <v>2020</v>
      </c>
      <c r="B245" s="61" t="s">
        <v>800</v>
      </c>
      <c r="C245" s="61" t="s">
        <v>306</v>
      </c>
      <c r="D245" s="63">
        <v>12007188</v>
      </c>
      <c r="E245" s="61" t="s">
        <v>311</v>
      </c>
      <c r="F245" s="36" t="str">
        <f>IFERROR(VLOOKUP(D245,'CAT 2019-20'!$C$2:$G$492,3,0),"")</f>
        <v>A</v>
      </c>
      <c r="G245" s="28" t="str">
        <f>IFERROR(VLOOKUP(D245,'CAT 2019-20'!$C$2:$G$492,4,0),"")</f>
        <v/>
      </c>
      <c r="H245" s="37">
        <f>IFERROR(VLOOKUP(D245,'CAT 2019-20'!$C$2:$G$492,5,0),"")</f>
        <v>1727</v>
      </c>
      <c r="I245" s="36" t="str">
        <f>IFERROR(VLOOKUP(D245,IES!$D$3:$P$375,13,0),VLOOKUP(D245,'EOI-FPA-CONSERV. 09-11-2020'!$D$2:$J$123,7,0))</f>
        <v>A</v>
      </c>
      <c r="J245" s="28" t="str">
        <f>IFERROR(VLOOKUP(D245,IES!$D$3:$P$375,12,0),"")</f>
        <v/>
      </c>
      <c r="K245" s="37">
        <f>IFERROR(VLOOKUP(D245,'EOI-FPA-CONSERV. 09-11-2020'!$D$2:$I$123,5,0),"")</f>
        <v>1465</v>
      </c>
      <c r="L245" s="39" t="str">
        <f t="shared" si="3"/>
        <v/>
      </c>
    </row>
    <row r="246" spans="1:12" hidden="1" x14ac:dyDescent="0.25">
      <c r="A246" s="61">
        <v>2020</v>
      </c>
      <c r="B246" s="61" t="s">
        <v>800</v>
      </c>
      <c r="C246" s="61" t="s">
        <v>313</v>
      </c>
      <c r="D246" s="62">
        <v>12003080</v>
      </c>
      <c r="E246" s="61" t="s">
        <v>314</v>
      </c>
      <c r="F246" s="36" t="str">
        <f>IFERROR(VLOOKUP(D246,'CAT 2019-20'!$C$2:$G$492,3,0),"")</f>
        <v>A</v>
      </c>
      <c r="G246" s="28">
        <f>IFERROR(VLOOKUP(D246,'CAT 2019-20'!$C$2:$G$492,4,0),"")</f>
        <v>38</v>
      </c>
      <c r="H246" s="37" t="str">
        <f>IFERROR(VLOOKUP(D246,'CAT 2019-20'!$C$2:$G$492,5,0),"")</f>
        <v/>
      </c>
      <c r="I246" s="36" t="str">
        <f>IFERROR(VLOOKUP(D246,IES!$D$3:$P$375,13,0),VLOOKUP(D246,'EOI-FPA-CONSERV. 09-11-2020'!$D$2:$J$123,7,0))</f>
        <v>A</v>
      </c>
      <c r="J246" s="28">
        <f>IFERROR(VLOOKUP(D246,IES!$D$3:$P$375,12,0),"")</f>
        <v>38</v>
      </c>
      <c r="K246" s="37" t="str">
        <f>IFERROR(VLOOKUP(D246,'EOI-FPA-CONSERV. 09-11-2020'!$D$2:$I$123,5,0),"")</f>
        <v/>
      </c>
      <c r="L246" s="39" t="str">
        <f t="shared" si="3"/>
        <v/>
      </c>
    </row>
    <row r="247" spans="1:12" hidden="1" x14ac:dyDescent="0.25">
      <c r="A247" s="61">
        <v>2020</v>
      </c>
      <c r="B247" s="61" t="s">
        <v>800</v>
      </c>
      <c r="C247" s="61" t="s">
        <v>313</v>
      </c>
      <c r="D247" s="62">
        <v>12003468</v>
      </c>
      <c r="E247" s="61" t="s">
        <v>315</v>
      </c>
      <c r="F247" s="36" t="str">
        <f>IFERROR(VLOOKUP(D247,'CAT 2019-20'!$C$2:$G$492,3,0),"")</f>
        <v>A</v>
      </c>
      <c r="G247" s="28">
        <f>IFERROR(VLOOKUP(D247,'CAT 2019-20'!$C$2:$G$492,4,0),"")</f>
        <v>37</v>
      </c>
      <c r="H247" s="37" t="str">
        <f>IFERROR(VLOOKUP(D247,'CAT 2019-20'!$C$2:$G$492,5,0),"")</f>
        <v/>
      </c>
      <c r="I247" s="36" t="str">
        <f>IFERROR(VLOOKUP(D247,IES!$D$3:$P$375,13,0),VLOOKUP(D247,'EOI-FPA-CONSERV. 09-11-2020'!$D$2:$J$123,7,0))</f>
        <v>A</v>
      </c>
      <c r="J247" s="28">
        <f>IFERROR(VLOOKUP(D247,IES!$D$3:$P$375,12,0),"")</f>
        <v>38</v>
      </c>
      <c r="K247" s="37" t="str">
        <f>IFERROR(VLOOKUP(D247,'EOI-FPA-CONSERV. 09-11-2020'!$D$2:$I$123,5,0),"")</f>
        <v/>
      </c>
      <c r="L247" s="39" t="str">
        <f t="shared" si="3"/>
        <v/>
      </c>
    </row>
    <row r="248" spans="1:12" hidden="1" x14ac:dyDescent="0.25">
      <c r="A248" s="61">
        <v>2020</v>
      </c>
      <c r="B248" s="61" t="s">
        <v>800</v>
      </c>
      <c r="C248" s="61" t="s">
        <v>313</v>
      </c>
      <c r="D248" s="63">
        <v>12004916</v>
      </c>
      <c r="E248" s="61" t="s">
        <v>316</v>
      </c>
      <c r="F248" s="36" t="str">
        <f>IFERROR(VLOOKUP(D248,'CAT 2019-20'!$C$2:$G$492,3,0),"")</f>
        <v>C</v>
      </c>
      <c r="G248" s="28" t="str">
        <f>IFERROR(VLOOKUP(D248,'CAT 2019-20'!$C$2:$G$492,4,0),"")</f>
        <v/>
      </c>
      <c r="H248" s="37">
        <f>IFERROR(VLOOKUP(D248,'CAT 2019-20'!$C$2:$G$492,5,0),"")</f>
        <v>323</v>
      </c>
      <c r="I248" s="36" t="str">
        <f>IFERROR(VLOOKUP(D248,IES!$D$3:$P$375,13,0),VLOOKUP(D248,'EOI-FPA-CONSERV. 09-11-2020'!$D$2:$J$123,7,0))</f>
        <v>C</v>
      </c>
      <c r="J248" s="28" t="str">
        <f>IFERROR(VLOOKUP(D248,IES!$D$3:$P$375,12,0),"")</f>
        <v/>
      </c>
      <c r="K248" s="37">
        <f>IFERROR(VLOOKUP(D248,'EOI-FPA-CONSERV. 09-11-2020'!$D$2:$I$123,5,0),"")</f>
        <v>214</v>
      </c>
      <c r="L248" s="39" t="str">
        <f t="shared" si="3"/>
        <v/>
      </c>
    </row>
    <row r="249" spans="1:12" hidden="1" x14ac:dyDescent="0.25">
      <c r="A249" s="61">
        <v>2020</v>
      </c>
      <c r="B249" s="61" t="s">
        <v>800</v>
      </c>
      <c r="C249" s="61" t="s">
        <v>313</v>
      </c>
      <c r="D249" s="62">
        <v>12006172</v>
      </c>
      <c r="E249" s="61" t="s">
        <v>317</v>
      </c>
      <c r="F249" s="36" t="str">
        <f>IFERROR(VLOOKUP(D249,'CAT 2019-20'!$C$2:$G$492,3,0),"")</f>
        <v>C</v>
      </c>
      <c r="G249" s="28">
        <f>IFERROR(VLOOKUP(D249,'CAT 2019-20'!$C$2:$G$492,4,0),"")</f>
        <v>4</v>
      </c>
      <c r="H249" s="37" t="str">
        <f>IFERROR(VLOOKUP(D249,'CAT 2019-20'!$C$2:$G$492,5,0),"")</f>
        <v/>
      </c>
      <c r="I249" s="36" t="str">
        <f>IFERROR(VLOOKUP(D249,IES!$D$3:$P$375,13,0),VLOOKUP(D249,'EOI-FPA-CONSERV. 09-11-2020'!$D$2:$J$123,7,0))</f>
        <v>C</v>
      </c>
      <c r="J249" s="28">
        <f>IFERROR(VLOOKUP(D249,IES!$D$3:$P$375,12,0),"")</f>
        <v>4</v>
      </c>
      <c r="K249" s="37" t="str">
        <f>IFERROR(VLOOKUP(D249,'EOI-FPA-CONSERV. 09-11-2020'!$D$2:$I$123,5,0),"")</f>
        <v/>
      </c>
      <c r="L249" s="39" t="str">
        <f t="shared" si="3"/>
        <v/>
      </c>
    </row>
    <row r="250" spans="1:12" hidden="1" x14ac:dyDescent="0.25">
      <c r="A250" s="61">
        <v>2020</v>
      </c>
      <c r="B250" s="61" t="s">
        <v>800</v>
      </c>
      <c r="C250" s="61" t="s">
        <v>313</v>
      </c>
      <c r="D250" s="63">
        <v>12007279</v>
      </c>
      <c r="E250" s="61" t="s">
        <v>318</v>
      </c>
      <c r="F250" s="36" t="str">
        <f>IFERROR(VLOOKUP(D250,'CAT 2019-20'!$C$2:$G$492,3,0),"")</f>
        <v>C</v>
      </c>
      <c r="G250" s="28" t="str">
        <f>IFERROR(VLOOKUP(D250,'CAT 2019-20'!$C$2:$G$492,4,0),"")</f>
        <v/>
      </c>
      <c r="H250" s="37">
        <f>IFERROR(VLOOKUP(D250,'CAT 2019-20'!$C$2:$G$492,5,0),"")</f>
        <v>462</v>
      </c>
      <c r="I250" s="36" t="str">
        <f>IFERROR(VLOOKUP(D250,IES!$D$3:$P$375,13,0),VLOOKUP(D250,'EOI-FPA-CONSERV. 09-11-2020'!$D$2:$J$123,7,0))</f>
        <v>C</v>
      </c>
      <c r="J250" s="28" t="str">
        <f>IFERROR(VLOOKUP(D250,IES!$D$3:$P$375,12,0),"")</f>
        <v/>
      </c>
      <c r="K250" s="37">
        <f>IFERROR(VLOOKUP(D250,'EOI-FPA-CONSERV. 09-11-2020'!$D$2:$I$123,5,0),"")</f>
        <v>405</v>
      </c>
      <c r="L250" s="39" t="str">
        <f t="shared" si="3"/>
        <v/>
      </c>
    </row>
    <row r="251" spans="1:12" hidden="1" x14ac:dyDescent="0.25">
      <c r="A251" s="61">
        <v>2020</v>
      </c>
      <c r="B251" s="61" t="s">
        <v>814</v>
      </c>
      <c r="C251" s="61" t="s">
        <v>320</v>
      </c>
      <c r="D251" s="63">
        <v>46019155</v>
      </c>
      <c r="E251" s="61" t="s">
        <v>321</v>
      </c>
      <c r="F251" s="36" t="str">
        <f>IFERROR(VLOOKUP(D251,'CAT 2019-20'!$C$2:$G$492,3,0),"")</f>
        <v>C</v>
      </c>
      <c r="G251" s="28" t="str">
        <f>IFERROR(VLOOKUP(D251,'CAT 2019-20'!$C$2:$G$492,4,0),"")</f>
        <v/>
      </c>
      <c r="H251" s="37">
        <f>IFERROR(VLOOKUP(D251,'CAT 2019-20'!$C$2:$G$492,5,0),"")</f>
        <v>121</v>
      </c>
      <c r="I251" s="36" t="str">
        <f>IFERROR(VLOOKUP(D251,IES!$D$3:$P$375,13,0),VLOOKUP(D251,'EOI-FPA-CONSERV. 09-11-2020'!$D$2:$J$123,7,0))</f>
        <v>C</v>
      </c>
      <c r="J251" s="28" t="str">
        <f>IFERROR(VLOOKUP(D251,IES!$D$3:$P$375,12,0),"")</f>
        <v/>
      </c>
      <c r="K251" s="37">
        <f>IFERROR(VLOOKUP(D251,'EOI-FPA-CONSERV. 09-11-2020'!$D$2:$I$123,5,0),"")</f>
        <v>61</v>
      </c>
      <c r="L251" s="39" t="str">
        <f t="shared" si="3"/>
        <v/>
      </c>
    </row>
    <row r="252" spans="1:12" hidden="1" x14ac:dyDescent="0.25">
      <c r="A252" s="61">
        <v>2020</v>
      </c>
      <c r="B252" s="61" t="s">
        <v>814</v>
      </c>
      <c r="C252" s="61" t="s">
        <v>320</v>
      </c>
      <c r="D252" s="62">
        <v>46020248</v>
      </c>
      <c r="E252" s="61" t="s">
        <v>322</v>
      </c>
      <c r="F252" s="36" t="str">
        <f>IFERROR(VLOOKUP(D252,'CAT 2019-20'!$C$2:$G$492,3,0),"")</f>
        <v>C</v>
      </c>
      <c r="G252" s="28">
        <f>IFERROR(VLOOKUP(D252,'CAT 2019-20'!$C$2:$G$492,4,0),"")</f>
        <v>7</v>
      </c>
      <c r="H252" s="37" t="str">
        <f>IFERROR(VLOOKUP(D252,'CAT 2019-20'!$C$2:$G$492,5,0),"")</f>
        <v/>
      </c>
      <c r="I252" s="36" t="str">
        <f>IFERROR(VLOOKUP(D252,IES!$D$3:$P$375,13,0),VLOOKUP(D252,'EOI-FPA-CONSERV. 09-11-2020'!$D$2:$J$123,7,0))</f>
        <v>C</v>
      </c>
      <c r="J252" s="28">
        <f>IFERROR(VLOOKUP(D252,IES!$D$3:$P$375,12,0),"")</f>
        <v>8</v>
      </c>
      <c r="K252" s="37" t="str">
        <f>IFERROR(VLOOKUP(D252,'EOI-FPA-CONSERV. 09-11-2020'!$D$2:$I$123,5,0),"")</f>
        <v/>
      </c>
      <c r="L252" s="39" t="str">
        <f t="shared" si="3"/>
        <v/>
      </c>
    </row>
    <row r="253" spans="1:12" hidden="1" x14ac:dyDescent="0.25">
      <c r="A253" s="61">
        <v>2020</v>
      </c>
      <c r="B253" s="61" t="s">
        <v>814</v>
      </c>
      <c r="C253" s="61" t="s">
        <v>323</v>
      </c>
      <c r="D253" s="62">
        <v>46022099</v>
      </c>
      <c r="E253" s="61" t="s">
        <v>324</v>
      </c>
      <c r="F253" s="36" t="str">
        <f>IFERROR(VLOOKUP(D253,'CAT 2019-20'!$C$2:$G$492,3,0),"")</f>
        <v>C</v>
      </c>
      <c r="G253" s="28">
        <f>IFERROR(VLOOKUP(D253,'CAT 2019-20'!$C$2:$G$492,4,0),"")</f>
        <v>10</v>
      </c>
      <c r="H253" s="37" t="str">
        <f>IFERROR(VLOOKUP(D253,'CAT 2019-20'!$C$2:$G$492,5,0),"")</f>
        <v/>
      </c>
      <c r="I253" s="36" t="str">
        <f>IFERROR(VLOOKUP(D253,IES!$D$3:$P$375,13,0),VLOOKUP(D253,'EOI-FPA-CONSERV. 09-11-2020'!$D$2:$J$123,7,0))</f>
        <v>C</v>
      </c>
      <c r="J253" s="28">
        <f>IFERROR(VLOOKUP(D253,IES!$D$3:$P$375,12,0),"")</f>
        <v>10</v>
      </c>
      <c r="K253" s="37" t="str">
        <f>IFERROR(VLOOKUP(D253,'EOI-FPA-CONSERV. 09-11-2020'!$D$2:$I$123,5,0),"")</f>
        <v/>
      </c>
      <c r="L253" s="39" t="str">
        <f t="shared" si="3"/>
        <v/>
      </c>
    </row>
    <row r="254" spans="1:12" hidden="1" x14ac:dyDescent="0.25">
      <c r="A254" s="61">
        <v>2020</v>
      </c>
      <c r="B254" s="61" t="s">
        <v>814</v>
      </c>
      <c r="C254" s="61" t="s">
        <v>325</v>
      </c>
      <c r="D254" s="62">
        <v>46000161</v>
      </c>
      <c r="E254" s="61" t="s">
        <v>326</v>
      </c>
      <c r="F254" s="36" t="str">
        <f>IFERROR(VLOOKUP(D254,'CAT 2019-20'!$C$2:$G$492,3,0),"")</f>
        <v>A</v>
      </c>
      <c r="G254" s="28">
        <f>IFERROR(VLOOKUP(D254,'CAT 2019-20'!$C$2:$G$492,4,0),"")</f>
        <v>28</v>
      </c>
      <c r="H254" s="37" t="str">
        <f>IFERROR(VLOOKUP(D254,'CAT 2019-20'!$C$2:$G$492,5,0),"")</f>
        <v/>
      </c>
      <c r="I254" s="36" t="str">
        <f>IFERROR(VLOOKUP(D254,IES!$D$3:$P$375,13,0),VLOOKUP(D254,'EOI-FPA-CONSERV. 09-11-2020'!$D$2:$J$123,7,0))</f>
        <v>A</v>
      </c>
      <c r="J254" s="28">
        <f>IFERROR(VLOOKUP(D254,IES!$D$3:$P$375,12,0),"")</f>
        <v>30</v>
      </c>
      <c r="K254" s="37" t="str">
        <f>IFERROR(VLOOKUP(D254,'EOI-FPA-CONSERV. 09-11-2020'!$D$2:$I$123,5,0),"")</f>
        <v/>
      </c>
      <c r="L254" s="39" t="str">
        <f t="shared" si="3"/>
        <v/>
      </c>
    </row>
    <row r="255" spans="1:12" x14ac:dyDescent="0.25">
      <c r="A255" s="61">
        <v>2020</v>
      </c>
      <c r="B255" s="61" t="s">
        <v>814</v>
      </c>
      <c r="C255" s="61" t="s">
        <v>325</v>
      </c>
      <c r="D255" s="63">
        <v>46019167</v>
      </c>
      <c r="E255" s="61" t="s">
        <v>327</v>
      </c>
      <c r="F255" s="36" t="str">
        <f>IFERROR(VLOOKUP(D255,'CAT 2019-20'!$C$2:$G$492,3,0),"")</f>
        <v>B</v>
      </c>
      <c r="G255" s="28" t="str">
        <f>IFERROR(VLOOKUP(D255,'CAT 2019-20'!$C$2:$G$492,4,0),"")</f>
        <v/>
      </c>
      <c r="H255" s="37">
        <f>IFERROR(VLOOKUP(D255,'CAT 2019-20'!$C$2:$G$492,5,0),"")</f>
        <v>625</v>
      </c>
      <c r="I255" s="36" t="str">
        <f>IFERROR(VLOOKUP(D255,IES!$D$3:$P$375,13,0),VLOOKUP(D255,'EOI-FPA-CONSERV. 09-11-2020'!$D$2:$J$123,7,0))</f>
        <v>C</v>
      </c>
      <c r="J255" s="28" t="str">
        <f>IFERROR(VLOOKUP(D255,IES!$D$3:$P$375,12,0),"")</f>
        <v/>
      </c>
      <c r="K255" s="37">
        <f>IFERROR(VLOOKUP(D255,'EOI-FPA-CONSERV. 09-11-2020'!$D$2:$I$123,5,0),"")</f>
        <v>461</v>
      </c>
      <c r="L255" s="39" t="str">
        <f t="shared" si="3"/>
        <v>BAIXA</v>
      </c>
    </row>
    <row r="256" spans="1:12" hidden="1" x14ac:dyDescent="0.25">
      <c r="A256" s="61">
        <v>2020</v>
      </c>
      <c r="B256" s="61" t="s">
        <v>814</v>
      </c>
      <c r="C256" s="61" t="s">
        <v>325</v>
      </c>
      <c r="D256" s="62">
        <v>46023225</v>
      </c>
      <c r="E256" s="61" t="s">
        <v>328</v>
      </c>
      <c r="F256" s="36" t="str">
        <f>IFERROR(VLOOKUP(D256,'CAT 2019-20'!$C$2:$G$492,3,0),"")</f>
        <v>B</v>
      </c>
      <c r="G256" s="28">
        <f>IFERROR(VLOOKUP(D256,'CAT 2019-20'!$C$2:$G$492,4,0),"")</f>
        <v>20</v>
      </c>
      <c r="H256" s="37" t="str">
        <f>IFERROR(VLOOKUP(D256,'CAT 2019-20'!$C$2:$G$492,5,0),"")</f>
        <v/>
      </c>
      <c r="I256" s="36" t="str">
        <f>IFERROR(VLOOKUP(D256,IES!$D$3:$P$375,13,0),VLOOKUP(D256,'EOI-FPA-CONSERV. 09-11-2020'!$D$2:$J$123,7,0))</f>
        <v>B</v>
      </c>
      <c r="J256" s="28">
        <f>IFERROR(VLOOKUP(D256,IES!$D$3:$P$375,12,0),"")</f>
        <v>22</v>
      </c>
      <c r="K256" s="37" t="str">
        <f>IFERROR(VLOOKUP(D256,'EOI-FPA-CONSERV. 09-11-2020'!$D$2:$I$123,5,0),"")</f>
        <v/>
      </c>
      <c r="L256" s="39" t="str">
        <f t="shared" si="3"/>
        <v/>
      </c>
    </row>
    <row r="257" spans="1:12" hidden="1" x14ac:dyDescent="0.25">
      <c r="A257" s="61">
        <v>2020</v>
      </c>
      <c r="B257" s="61" t="s">
        <v>814</v>
      </c>
      <c r="C257" s="61" t="s">
        <v>329</v>
      </c>
      <c r="D257" s="62">
        <v>46000213</v>
      </c>
      <c r="E257" s="61" t="s">
        <v>330</v>
      </c>
      <c r="F257" s="36" t="str">
        <f>IFERROR(VLOOKUP(D257,'CAT 2019-20'!$C$2:$G$492,3,0),"")</f>
        <v>A</v>
      </c>
      <c r="G257" s="28">
        <f>IFERROR(VLOOKUP(D257,'CAT 2019-20'!$C$2:$G$492,4,0),"")</f>
        <v>32</v>
      </c>
      <c r="H257" s="37" t="str">
        <f>IFERROR(VLOOKUP(D257,'CAT 2019-20'!$C$2:$G$492,5,0),"")</f>
        <v/>
      </c>
      <c r="I257" s="36" t="str">
        <f>IFERROR(VLOOKUP(D257,IES!$D$3:$P$375,13,0),VLOOKUP(D257,'EOI-FPA-CONSERV. 09-11-2020'!$D$2:$J$123,7,0))</f>
        <v>A</v>
      </c>
      <c r="J257" s="28">
        <f>IFERROR(VLOOKUP(D257,IES!$D$3:$P$375,12,0),"")</f>
        <v>33</v>
      </c>
      <c r="K257" s="37" t="str">
        <f>IFERROR(VLOOKUP(D257,'EOI-FPA-CONSERV. 09-11-2020'!$D$2:$I$123,5,0),"")</f>
        <v/>
      </c>
      <c r="L257" s="39" t="str">
        <f t="shared" ref="L257:L320" si="4">IF(F257="","NOU",IF(I257=F257,"",IF(OR(J257&lt;G257,K257&lt;H257),"BAIXA",IF(OR(J257&gt;G257,K257&gt;H257),"PUJA",""))))</f>
        <v/>
      </c>
    </row>
    <row r="258" spans="1:12" hidden="1" x14ac:dyDescent="0.25">
      <c r="A258" s="61">
        <v>2020</v>
      </c>
      <c r="B258" s="61" t="s">
        <v>814</v>
      </c>
      <c r="C258" s="61" t="s">
        <v>331</v>
      </c>
      <c r="D258" s="62">
        <v>46022831</v>
      </c>
      <c r="E258" s="61" t="s">
        <v>332</v>
      </c>
      <c r="F258" s="36" t="str">
        <f>IFERROR(VLOOKUP(D258,'CAT 2019-20'!$C$2:$G$492,3,0),"")</f>
        <v>A</v>
      </c>
      <c r="G258" s="28">
        <f>IFERROR(VLOOKUP(D258,'CAT 2019-20'!$C$2:$G$492,4,0),"")</f>
        <v>41</v>
      </c>
      <c r="H258" s="37" t="str">
        <f>IFERROR(VLOOKUP(D258,'CAT 2019-20'!$C$2:$G$492,5,0),"")</f>
        <v/>
      </c>
      <c r="I258" s="36" t="str">
        <f>IFERROR(VLOOKUP(D258,IES!$D$3:$P$375,13,0),VLOOKUP(D258,'EOI-FPA-CONSERV. 09-11-2020'!$D$2:$J$123,7,0))</f>
        <v>A</v>
      </c>
      <c r="J258" s="28">
        <f>IFERROR(VLOOKUP(D258,IES!$D$3:$P$375,12,0),"")</f>
        <v>40</v>
      </c>
      <c r="K258" s="37" t="str">
        <f>IFERROR(VLOOKUP(D258,'EOI-FPA-CONSERV. 09-11-2020'!$D$2:$I$123,5,0),"")</f>
        <v/>
      </c>
      <c r="L258" s="39" t="str">
        <f t="shared" si="4"/>
        <v/>
      </c>
    </row>
    <row r="259" spans="1:12" hidden="1" x14ac:dyDescent="0.25">
      <c r="A259" s="61">
        <v>2020</v>
      </c>
      <c r="B259" s="61" t="s">
        <v>814</v>
      </c>
      <c r="C259" s="61" t="s">
        <v>333</v>
      </c>
      <c r="D259" s="62">
        <v>46022841</v>
      </c>
      <c r="E259" s="61" t="s">
        <v>334</v>
      </c>
      <c r="F259" s="36" t="str">
        <f>IFERROR(VLOOKUP(D259,'CAT 2019-20'!$C$2:$G$492,3,0),"")</f>
        <v>B</v>
      </c>
      <c r="G259" s="28">
        <f>IFERROR(VLOOKUP(D259,'CAT 2019-20'!$C$2:$G$492,4,0),"")</f>
        <v>21</v>
      </c>
      <c r="H259" s="37" t="str">
        <f>IFERROR(VLOOKUP(D259,'CAT 2019-20'!$C$2:$G$492,5,0),"")</f>
        <v/>
      </c>
      <c r="I259" s="36" t="str">
        <f>IFERROR(VLOOKUP(D259,IES!$D$3:$P$375,13,0),VLOOKUP(D259,'EOI-FPA-CONSERV. 09-11-2020'!$D$2:$J$123,7,0))</f>
        <v>B</v>
      </c>
      <c r="J259" s="28">
        <f>IFERROR(VLOOKUP(D259,IES!$D$3:$P$375,12,0),"")</f>
        <v>22</v>
      </c>
      <c r="K259" s="37" t="str">
        <f>IFERROR(VLOOKUP(D259,'EOI-FPA-CONSERV. 09-11-2020'!$D$2:$I$123,5,0),"")</f>
        <v/>
      </c>
      <c r="L259" s="39" t="str">
        <f t="shared" si="4"/>
        <v/>
      </c>
    </row>
    <row r="260" spans="1:12" hidden="1" x14ac:dyDescent="0.25">
      <c r="A260" s="61">
        <v>2020</v>
      </c>
      <c r="B260" s="61" t="s">
        <v>814</v>
      </c>
      <c r="C260" s="61" t="s">
        <v>335</v>
      </c>
      <c r="D260" s="62">
        <v>46021290</v>
      </c>
      <c r="E260" s="61" t="s">
        <v>336</v>
      </c>
      <c r="F260" s="36" t="str">
        <f>IFERROR(VLOOKUP(D260,'CAT 2019-20'!$C$2:$G$492,3,0),"")</f>
        <v>A</v>
      </c>
      <c r="G260" s="28">
        <f>IFERROR(VLOOKUP(D260,'CAT 2019-20'!$C$2:$G$492,4,0),"")</f>
        <v>30</v>
      </c>
      <c r="H260" s="37" t="str">
        <f>IFERROR(VLOOKUP(D260,'CAT 2019-20'!$C$2:$G$492,5,0),"")</f>
        <v/>
      </c>
      <c r="I260" s="36" t="str">
        <f>IFERROR(VLOOKUP(D260,IES!$D$3:$P$375,13,0),VLOOKUP(D260,'EOI-FPA-CONSERV. 09-11-2020'!$D$2:$J$123,7,0))</f>
        <v>A</v>
      </c>
      <c r="J260" s="28">
        <f>IFERROR(VLOOKUP(D260,IES!$D$3:$P$375,12,0),"")</f>
        <v>33</v>
      </c>
      <c r="K260" s="37" t="str">
        <f>IFERROR(VLOOKUP(D260,'EOI-FPA-CONSERV. 09-11-2020'!$D$2:$I$123,5,0),"")</f>
        <v/>
      </c>
      <c r="L260" s="39" t="str">
        <f t="shared" si="4"/>
        <v/>
      </c>
    </row>
    <row r="261" spans="1:12" hidden="1" x14ac:dyDescent="0.25">
      <c r="A261" s="61">
        <v>2020</v>
      </c>
      <c r="B261" s="61" t="s">
        <v>814</v>
      </c>
      <c r="C261" s="61" t="s">
        <v>815</v>
      </c>
      <c r="D261" s="62">
        <v>46014893</v>
      </c>
      <c r="E261" s="61" t="s">
        <v>337</v>
      </c>
      <c r="F261" s="36" t="str">
        <f>IFERROR(VLOOKUP(D261,'CAT 2019-20'!$C$2:$G$492,3,0),"")</f>
        <v>A</v>
      </c>
      <c r="G261" s="28">
        <f>IFERROR(VLOOKUP(D261,'CAT 2019-20'!$C$2:$G$492,4,0),"")</f>
        <v>33</v>
      </c>
      <c r="H261" s="37" t="str">
        <f>IFERROR(VLOOKUP(D261,'CAT 2019-20'!$C$2:$G$492,5,0),"")</f>
        <v/>
      </c>
      <c r="I261" s="36" t="str">
        <f>IFERROR(VLOOKUP(D261,IES!$D$3:$P$375,13,0),VLOOKUP(D261,'EOI-FPA-CONSERV. 09-11-2020'!$D$2:$J$123,7,0))</f>
        <v>A</v>
      </c>
      <c r="J261" s="28">
        <f>IFERROR(VLOOKUP(D261,IES!$D$3:$P$375,12,0),"")</f>
        <v>34</v>
      </c>
      <c r="K261" s="37" t="str">
        <f>IFERROR(VLOOKUP(D261,'EOI-FPA-CONSERV. 09-11-2020'!$D$2:$I$123,5,0),"")</f>
        <v/>
      </c>
      <c r="L261" s="39" t="str">
        <f t="shared" si="4"/>
        <v/>
      </c>
    </row>
    <row r="262" spans="1:12" hidden="1" x14ac:dyDescent="0.25">
      <c r="A262" s="61">
        <v>2020</v>
      </c>
      <c r="B262" s="61" t="s">
        <v>814</v>
      </c>
      <c r="C262" s="61" t="s">
        <v>338</v>
      </c>
      <c r="D262" s="62">
        <v>46024424</v>
      </c>
      <c r="E262" s="61" t="s">
        <v>339</v>
      </c>
      <c r="F262" s="36" t="str">
        <f>IFERROR(VLOOKUP(D262,'CAT 2019-20'!$C$2:$G$492,3,0),"")</f>
        <v>B</v>
      </c>
      <c r="G262" s="28">
        <f>IFERROR(VLOOKUP(D262,'CAT 2019-20'!$C$2:$G$492,4,0),"")</f>
        <v>17</v>
      </c>
      <c r="H262" s="37" t="str">
        <f>IFERROR(VLOOKUP(D262,'CAT 2019-20'!$C$2:$G$492,5,0),"")</f>
        <v/>
      </c>
      <c r="I262" s="36" t="str">
        <f>IFERROR(VLOOKUP(D262,IES!$D$3:$P$375,13,0),VLOOKUP(D262,'EOI-FPA-CONSERV. 09-11-2020'!$D$2:$J$123,7,0))</f>
        <v>B</v>
      </c>
      <c r="J262" s="28">
        <f>IFERROR(VLOOKUP(D262,IES!$D$3:$P$375,12,0),"")</f>
        <v>18</v>
      </c>
      <c r="K262" s="37" t="str">
        <f>IFERROR(VLOOKUP(D262,'EOI-FPA-CONSERV. 09-11-2020'!$D$2:$I$123,5,0),"")</f>
        <v/>
      </c>
      <c r="L262" s="39" t="str">
        <f t="shared" si="4"/>
        <v/>
      </c>
    </row>
    <row r="263" spans="1:12" hidden="1" x14ac:dyDescent="0.25">
      <c r="A263" s="61">
        <v>2020</v>
      </c>
      <c r="B263" s="61" t="s">
        <v>814</v>
      </c>
      <c r="C263" s="61" t="s">
        <v>340</v>
      </c>
      <c r="D263" s="62">
        <v>46021320</v>
      </c>
      <c r="E263" s="61" t="s">
        <v>341</v>
      </c>
      <c r="F263" s="36" t="str">
        <f>IFERROR(VLOOKUP(D263,'CAT 2019-20'!$C$2:$G$492,3,0),"")</f>
        <v>B</v>
      </c>
      <c r="G263" s="28">
        <f>IFERROR(VLOOKUP(D263,'CAT 2019-20'!$C$2:$G$492,4,0),"")</f>
        <v>20</v>
      </c>
      <c r="H263" s="37" t="str">
        <f>IFERROR(VLOOKUP(D263,'CAT 2019-20'!$C$2:$G$492,5,0),"")</f>
        <v/>
      </c>
      <c r="I263" s="36" t="str">
        <f>IFERROR(VLOOKUP(D263,IES!$D$3:$P$375,13,0),VLOOKUP(D263,'EOI-FPA-CONSERV. 09-11-2020'!$D$2:$J$123,7,0))</f>
        <v>B</v>
      </c>
      <c r="J263" s="28">
        <f>IFERROR(VLOOKUP(D263,IES!$D$3:$P$375,12,0),"")</f>
        <v>23</v>
      </c>
      <c r="K263" s="37" t="str">
        <f>IFERROR(VLOOKUP(D263,'EOI-FPA-CONSERV. 09-11-2020'!$D$2:$I$123,5,0),"")</f>
        <v/>
      </c>
      <c r="L263" s="39" t="str">
        <f t="shared" si="4"/>
        <v/>
      </c>
    </row>
    <row r="264" spans="1:12" hidden="1" x14ac:dyDescent="0.25">
      <c r="A264" s="61">
        <v>2020</v>
      </c>
      <c r="B264" s="61" t="s">
        <v>814</v>
      </c>
      <c r="C264" s="61" t="s">
        <v>342</v>
      </c>
      <c r="D264" s="62">
        <v>46024382</v>
      </c>
      <c r="E264" t="s">
        <v>951</v>
      </c>
      <c r="F264" s="36" t="str">
        <f>IFERROR(VLOOKUP(D264,'CAT 2019-20'!$C$2:$G$492,3,0),"")</f>
        <v>C</v>
      </c>
      <c r="G264" s="28">
        <f>IFERROR(VLOOKUP(D264,'CAT 2019-20'!$C$2:$G$492,4,0),"")</f>
        <v>13</v>
      </c>
      <c r="H264" s="37" t="str">
        <f>IFERROR(VLOOKUP(D264,'CAT 2019-20'!$C$2:$G$492,5,0),"")</f>
        <v/>
      </c>
      <c r="I264" s="36" t="str">
        <f>IFERROR(VLOOKUP(D264,IES!$D$3:$P$375,13,0),VLOOKUP(D264,'EOI-FPA-CONSERV. 09-11-2020'!$D$2:$J$123,7,0))</f>
        <v>B</v>
      </c>
      <c r="J264" s="28">
        <f>IFERROR(VLOOKUP(D264,IES!$D$3:$P$375,12,0),"")</f>
        <v>15</v>
      </c>
      <c r="K264" s="37" t="str">
        <f>IFERROR(VLOOKUP(D264,'EOI-FPA-CONSERV. 09-11-2020'!$D$2:$I$123,5,0),"")</f>
        <v/>
      </c>
      <c r="L264" s="39" t="str">
        <f t="shared" si="4"/>
        <v>PUJA</v>
      </c>
    </row>
    <row r="265" spans="1:12" hidden="1" x14ac:dyDescent="0.25">
      <c r="A265" s="61">
        <v>2020</v>
      </c>
      <c r="B265" s="61" t="s">
        <v>814</v>
      </c>
      <c r="C265" s="61" t="s">
        <v>344</v>
      </c>
      <c r="D265" s="62">
        <v>46016038</v>
      </c>
      <c r="E265" s="61" t="s">
        <v>345</v>
      </c>
      <c r="F265" s="36" t="str">
        <f>IFERROR(VLOOKUP(D265,'CAT 2019-20'!$C$2:$G$492,3,0),"")</f>
        <v>A</v>
      </c>
      <c r="G265" s="28">
        <f>IFERROR(VLOOKUP(D265,'CAT 2019-20'!$C$2:$G$492,4,0),"")</f>
        <v>53</v>
      </c>
      <c r="H265" s="37" t="str">
        <f>IFERROR(VLOOKUP(D265,'CAT 2019-20'!$C$2:$G$492,5,0),"")</f>
        <v/>
      </c>
      <c r="I265" s="36" t="str">
        <f>IFERROR(VLOOKUP(D265,IES!$D$3:$P$375,13,0),VLOOKUP(D265,'EOI-FPA-CONSERV. 09-11-2020'!$D$2:$J$123,7,0))</f>
        <v>A</v>
      </c>
      <c r="J265" s="28">
        <f>IFERROR(VLOOKUP(D265,IES!$D$3:$P$375,12,0),"")</f>
        <v>54</v>
      </c>
      <c r="K265" s="37" t="str">
        <f>IFERROR(VLOOKUP(D265,'EOI-FPA-CONSERV. 09-11-2020'!$D$2:$I$123,5,0),"")</f>
        <v/>
      </c>
      <c r="L265" s="39" t="str">
        <f t="shared" si="4"/>
        <v/>
      </c>
    </row>
    <row r="266" spans="1:12" x14ac:dyDescent="0.25">
      <c r="A266" s="61">
        <v>2020</v>
      </c>
      <c r="B266" s="61" t="s">
        <v>814</v>
      </c>
      <c r="C266" s="61" t="s">
        <v>344</v>
      </c>
      <c r="D266" s="63">
        <v>46019180</v>
      </c>
      <c r="E266" s="61" t="s">
        <v>346</v>
      </c>
      <c r="F266" s="36" t="str">
        <f>IFERROR(VLOOKUP(D266,'CAT 2019-20'!$C$2:$G$492,3,0),"")</f>
        <v>B</v>
      </c>
      <c r="G266" s="28" t="str">
        <f>IFERROR(VLOOKUP(D266,'CAT 2019-20'!$C$2:$G$492,4,0),"")</f>
        <v/>
      </c>
      <c r="H266" s="37">
        <f>IFERROR(VLOOKUP(D266,'CAT 2019-20'!$C$2:$G$492,5,0),"")</f>
        <v>530</v>
      </c>
      <c r="I266" s="36" t="str">
        <f>IFERROR(VLOOKUP(D266,IES!$D$3:$P$375,13,0),VLOOKUP(D266,'EOI-FPA-CONSERV. 09-11-2020'!$D$2:$J$123,7,0))</f>
        <v>C</v>
      </c>
      <c r="J266" s="28" t="str">
        <f>IFERROR(VLOOKUP(D266,IES!$D$3:$P$375,12,0),"")</f>
        <v/>
      </c>
      <c r="K266" s="37">
        <f>IFERROR(VLOOKUP(D266,'EOI-FPA-CONSERV. 09-11-2020'!$D$2:$I$123,5,0),"")</f>
        <v>277</v>
      </c>
      <c r="L266" s="39" t="str">
        <f t="shared" si="4"/>
        <v>BAIXA</v>
      </c>
    </row>
    <row r="267" spans="1:12" hidden="1" x14ac:dyDescent="0.25">
      <c r="A267" s="61">
        <v>2020</v>
      </c>
      <c r="B267" s="61" t="s">
        <v>814</v>
      </c>
      <c r="C267" s="61" t="s">
        <v>344</v>
      </c>
      <c r="D267" s="62">
        <v>46020406</v>
      </c>
      <c r="E267" s="61" t="s">
        <v>347</v>
      </c>
      <c r="F267" s="36" t="str">
        <f>IFERROR(VLOOKUP(D267,'CAT 2019-20'!$C$2:$G$492,3,0),"")</f>
        <v>B</v>
      </c>
      <c r="G267" s="28">
        <f>IFERROR(VLOOKUP(D267,'CAT 2019-20'!$C$2:$G$492,4,0),"")</f>
        <v>20</v>
      </c>
      <c r="H267" s="37" t="str">
        <f>IFERROR(VLOOKUP(D267,'CAT 2019-20'!$C$2:$G$492,5,0),"")</f>
        <v/>
      </c>
      <c r="I267" s="36" t="str">
        <f>IFERROR(VLOOKUP(D267,IES!$D$3:$P$375,13,0),VLOOKUP(D267,'EOI-FPA-CONSERV. 09-11-2020'!$D$2:$J$123,7,0))</f>
        <v>B</v>
      </c>
      <c r="J267" s="28">
        <f>IFERROR(VLOOKUP(D267,IES!$D$3:$P$375,12,0),"")</f>
        <v>20</v>
      </c>
      <c r="K267" s="37" t="str">
        <f>IFERROR(VLOOKUP(D267,'EOI-FPA-CONSERV. 09-11-2020'!$D$2:$I$123,5,0),"")</f>
        <v/>
      </c>
      <c r="L267" s="39" t="str">
        <f t="shared" si="4"/>
        <v/>
      </c>
    </row>
    <row r="268" spans="1:12" hidden="1" x14ac:dyDescent="0.25">
      <c r="A268" s="61">
        <v>2020</v>
      </c>
      <c r="B268" s="61" t="s">
        <v>814</v>
      </c>
      <c r="C268" s="61" t="s">
        <v>344</v>
      </c>
      <c r="D268" s="62">
        <v>46022853</v>
      </c>
      <c r="E268" s="61" t="s">
        <v>348</v>
      </c>
      <c r="F268" s="36" t="str">
        <f>IFERROR(VLOOKUP(D268,'CAT 2019-20'!$C$2:$G$492,3,0),"")</f>
        <v>B</v>
      </c>
      <c r="G268" s="28">
        <f>IFERROR(VLOOKUP(D268,'CAT 2019-20'!$C$2:$G$492,4,0),"")</f>
        <v>21</v>
      </c>
      <c r="H268" s="37" t="str">
        <f>IFERROR(VLOOKUP(D268,'CAT 2019-20'!$C$2:$G$492,5,0),"")</f>
        <v/>
      </c>
      <c r="I268" s="36" t="str">
        <f>IFERROR(VLOOKUP(D268,IES!$D$3:$P$375,13,0),VLOOKUP(D268,'EOI-FPA-CONSERV. 09-11-2020'!$D$2:$J$123,7,0))</f>
        <v>B</v>
      </c>
      <c r="J268" s="28">
        <f>IFERROR(VLOOKUP(D268,IES!$D$3:$P$375,12,0),"")</f>
        <v>22</v>
      </c>
      <c r="K268" s="37" t="str">
        <f>IFERROR(VLOOKUP(D268,'EOI-FPA-CONSERV. 09-11-2020'!$D$2:$I$123,5,0),"")</f>
        <v/>
      </c>
      <c r="L268" s="39" t="str">
        <f t="shared" si="4"/>
        <v/>
      </c>
    </row>
    <row r="269" spans="1:12" hidden="1" x14ac:dyDescent="0.25">
      <c r="A269" s="61">
        <v>2020</v>
      </c>
      <c r="B269" s="61" t="s">
        <v>814</v>
      </c>
      <c r="C269" s="61" t="s">
        <v>349</v>
      </c>
      <c r="D269" s="62">
        <v>46016713</v>
      </c>
      <c r="E269" s="61" t="s">
        <v>350</v>
      </c>
      <c r="F269" s="36" t="str">
        <f>IFERROR(VLOOKUP(D269,'CAT 2019-20'!$C$2:$G$492,3,0),"")</f>
        <v>A</v>
      </c>
      <c r="G269" s="28">
        <f>IFERROR(VLOOKUP(D269,'CAT 2019-20'!$C$2:$G$492,4,0),"")</f>
        <v>25</v>
      </c>
      <c r="H269" s="37" t="str">
        <f>IFERROR(VLOOKUP(D269,'CAT 2019-20'!$C$2:$G$492,5,0),"")</f>
        <v/>
      </c>
      <c r="I269" s="36" t="str">
        <f>IFERROR(VLOOKUP(D269,IES!$D$3:$P$375,13,0),VLOOKUP(D269,'EOI-FPA-CONSERV. 09-11-2020'!$D$2:$J$123,7,0))</f>
        <v>A</v>
      </c>
      <c r="J269" s="28">
        <f>IFERROR(VLOOKUP(D269,IES!$D$3:$P$375,12,0),"")</f>
        <v>26</v>
      </c>
      <c r="K269" s="37" t="str">
        <f>IFERROR(VLOOKUP(D269,'EOI-FPA-CONSERV. 09-11-2020'!$D$2:$I$123,5,0),"")</f>
        <v/>
      </c>
      <c r="L269" s="39" t="str">
        <f t="shared" si="4"/>
        <v/>
      </c>
    </row>
    <row r="270" spans="1:12" hidden="1" x14ac:dyDescent="0.25">
      <c r="A270" s="61">
        <v>2020</v>
      </c>
      <c r="B270" s="61" t="s">
        <v>814</v>
      </c>
      <c r="C270" s="61" t="s">
        <v>351</v>
      </c>
      <c r="D270" s="62">
        <v>46001199</v>
      </c>
      <c r="E270" s="61" t="s">
        <v>352</v>
      </c>
      <c r="F270" s="36" t="str">
        <f>IFERROR(VLOOKUP(D270,'CAT 2019-20'!$C$2:$G$492,3,0),"")</f>
        <v>B</v>
      </c>
      <c r="G270" s="28">
        <f>IFERROR(VLOOKUP(D270,'CAT 2019-20'!$C$2:$G$492,4,0),"")</f>
        <v>21</v>
      </c>
      <c r="H270" s="37" t="str">
        <f>IFERROR(VLOOKUP(D270,'CAT 2019-20'!$C$2:$G$492,5,0),"")</f>
        <v/>
      </c>
      <c r="I270" s="36" t="str">
        <f>IFERROR(VLOOKUP(D270,IES!$D$3:$P$375,13,0),VLOOKUP(D270,'EOI-FPA-CONSERV. 09-11-2020'!$D$2:$J$123,7,0))</f>
        <v>B</v>
      </c>
      <c r="J270" s="28">
        <f>IFERROR(VLOOKUP(D270,IES!$D$3:$P$375,12,0),"")</f>
        <v>21</v>
      </c>
      <c r="K270" s="37" t="str">
        <f>IFERROR(VLOOKUP(D270,'EOI-FPA-CONSERV. 09-11-2020'!$D$2:$I$123,5,0),"")</f>
        <v/>
      </c>
      <c r="L270" s="39" t="str">
        <f t="shared" si="4"/>
        <v/>
      </c>
    </row>
    <row r="271" spans="1:12" hidden="1" x14ac:dyDescent="0.25">
      <c r="A271" s="61">
        <v>2020</v>
      </c>
      <c r="B271" s="61" t="s">
        <v>814</v>
      </c>
      <c r="C271" s="61" t="s">
        <v>351</v>
      </c>
      <c r="D271" s="62">
        <v>46001217</v>
      </c>
      <c r="E271" s="61" t="s">
        <v>353</v>
      </c>
      <c r="F271" s="36" t="str">
        <f>IFERROR(VLOOKUP(D271,'CAT 2019-20'!$C$2:$G$492,3,0),"")</f>
        <v>A</v>
      </c>
      <c r="G271" s="28">
        <f>IFERROR(VLOOKUP(D271,'CAT 2019-20'!$C$2:$G$492,4,0),"")</f>
        <v>29</v>
      </c>
      <c r="H271" s="37" t="str">
        <f>IFERROR(VLOOKUP(D271,'CAT 2019-20'!$C$2:$G$492,5,0),"")</f>
        <v/>
      </c>
      <c r="I271" s="36" t="str">
        <f>IFERROR(VLOOKUP(D271,IES!$D$3:$P$375,13,0),VLOOKUP(D271,'EOI-FPA-CONSERV. 09-11-2020'!$D$2:$J$123,7,0))</f>
        <v>A</v>
      </c>
      <c r="J271" s="28">
        <f>IFERROR(VLOOKUP(D271,IES!$D$3:$P$375,12,0),"")</f>
        <v>30</v>
      </c>
      <c r="K271" s="37" t="str">
        <f>IFERROR(VLOOKUP(D271,'EOI-FPA-CONSERV. 09-11-2020'!$D$2:$I$123,5,0),"")</f>
        <v/>
      </c>
      <c r="L271" s="39" t="str">
        <f t="shared" si="4"/>
        <v/>
      </c>
    </row>
    <row r="272" spans="1:12" x14ac:dyDescent="0.25">
      <c r="A272" s="61">
        <v>2020</v>
      </c>
      <c r="B272" s="61" t="s">
        <v>814</v>
      </c>
      <c r="C272" s="61" t="s">
        <v>351</v>
      </c>
      <c r="D272" s="63">
        <v>46019192</v>
      </c>
      <c r="E272" s="61" t="s">
        <v>354</v>
      </c>
      <c r="F272" s="36" t="str">
        <f>IFERROR(VLOOKUP(D272,'CAT 2019-20'!$C$2:$G$492,3,0),"")</f>
        <v>B</v>
      </c>
      <c r="G272" s="28" t="str">
        <f>IFERROR(VLOOKUP(D272,'CAT 2019-20'!$C$2:$G$492,4,0),"")</f>
        <v/>
      </c>
      <c r="H272" s="37">
        <f>IFERROR(VLOOKUP(D272,'CAT 2019-20'!$C$2:$G$492,5,0),"")</f>
        <v>645</v>
      </c>
      <c r="I272" s="36" t="str">
        <f>IFERROR(VLOOKUP(D272,IES!$D$3:$P$375,13,0),VLOOKUP(D272,'EOI-FPA-CONSERV. 09-11-2020'!$D$2:$J$123,7,0))</f>
        <v>C</v>
      </c>
      <c r="J272" s="28" t="str">
        <f>IFERROR(VLOOKUP(D272,IES!$D$3:$P$375,12,0),"")</f>
        <v/>
      </c>
      <c r="K272" s="37">
        <f>IFERROR(VLOOKUP(D272,'EOI-FPA-CONSERV. 09-11-2020'!$D$2:$I$123,5,0),"")</f>
        <v>336</v>
      </c>
      <c r="L272" s="39" t="str">
        <f t="shared" si="4"/>
        <v>BAIXA</v>
      </c>
    </row>
    <row r="273" spans="1:12" hidden="1" x14ac:dyDescent="0.25">
      <c r="A273" s="61">
        <v>2020</v>
      </c>
      <c r="B273" s="61" t="s">
        <v>814</v>
      </c>
      <c r="C273" s="61" t="s">
        <v>355</v>
      </c>
      <c r="D273" s="62">
        <v>46020421</v>
      </c>
      <c r="E273" s="61" t="s">
        <v>356</v>
      </c>
      <c r="F273" s="36" t="str">
        <f>IFERROR(VLOOKUP(D273,'CAT 2019-20'!$C$2:$G$492,3,0),"")</f>
        <v>B</v>
      </c>
      <c r="G273" s="28">
        <f>IFERROR(VLOOKUP(D273,'CAT 2019-20'!$C$2:$G$492,4,0),"")</f>
        <v>24</v>
      </c>
      <c r="H273" s="37" t="str">
        <f>IFERROR(VLOOKUP(D273,'CAT 2019-20'!$C$2:$G$492,5,0),"")</f>
        <v/>
      </c>
      <c r="I273" s="36" t="str">
        <f>IFERROR(VLOOKUP(D273,IES!$D$3:$P$375,13,0),VLOOKUP(D273,'EOI-FPA-CONSERV. 09-11-2020'!$D$2:$J$123,7,0))</f>
        <v>B</v>
      </c>
      <c r="J273" s="28">
        <f>IFERROR(VLOOKUP(D273,IES!$D$3:$P$375,12,0),"")</f>
        <v>24</v>
      </c>
      <c r="K273" s="37" t="str">
        <f>IFERROR(VLOOKUP(D273,'EOI-FPA-CONSERV. 09-11-2020'!$D$2:$I$123,5,0),"")</f>
        <v/>
      </c>
      <c r="L273" s="39" t="str">
        <f t="shared" si="4"/>
        <v/>
      </c>
    </row>
    <row r="274" spans="1:12" hidden="1" x14ac:dyDescent="0.25">
      <c r="A274" s="61">
        <v>2020</v>
      </c>
      <c r="B274" s="61" t="s">
        <v>814</v>
      </c>
      <c r="C274" s="61" t="s">
        <v>357</v>
      </c>
      <c r="D274" s="62">
        <v>46022609</v>
      </c>
      <c r="E274" s="61" t="s">
        <v>358</v>
      </c>
      <c r="F274" s="36" t="str">
        <f>IFERROR(VLOOKUP(D274,'CAT 2019-20'!$C$2:$G$492,3,0),"")</f>
        <v>A</v>
      </c>
      <c r="G274" s="28">
        <f>IFERROR(VLOOKUP(D274,'CAT 2019-20'!$C$2:$G$492,4,0),"")</f>
        <v>27</v>
      </c>
      <c r="H274" s="37" t="str">
        <f>IFERROR(VLOOKUP(D274,'CAT 2019-20'!$C$2:$G$492,5,0),"")</f>
        <v/>
      </c>
      <c r="I274" s="36" t="str">
        <f>IFERROR(VLOOKUP(D274,IES!$D$3:$P$375,13,0),VLOOKUP(D274,'EOI-FPA-CONSERV. 09-11-2020'!$D$2:$J$123,7,0))</f>
        <v>A</v>
      </c>
      <c r="J274" s="28">
        <f>IFERROR(VLOOKUP(D274,IES!$D$3:$P$375,12,0),"")</f>
        <v>31</v>
      </c>
      <c r="K274" s="37" t="str">
        <f>IFERROR(VLOOKUP(D274,'EOI-FPA-CONSERV. 09-11-2020'!$D$2:$I$123,5,0),"")</f>
        <v/>
      </c>
      <c r="L274" s="39" t="str">
        <f t="shared" si="4"/>
        <v/>
      </c>
    </row>
    <row r="275" spans="1:12" hidden="1" x14ac:dyDescent="0.25">
      <c r="A275" s="61">
        <v>2020</v>
      </c>
      <c r="B275" s="61" t="s">
        <v>814</v>
      </c>
      <c r="C275" s="61" t="s">
        <v>359</v>
      </c>
      <c r="D275" s="62">
        <v>46022440</v>
      </c>
      <c r="E275" s="61" t="s">
        <v>360</v>
      </c>
      <c r="F275" s="36" t="str">
        <f>IFERROR(VLOOKUP(D275,'CAT 2019-20'!$C$2:$G$492,3,0),"")</f>
        <v>C</v>
      </c>
      <c r="G275" s="28">
        <f>IFERROR(VLOOKUP(D275,'CAT 2019-20'!$C$2:$G$492,4,0),"")</f>
        <v>4</v>
      </c>
      <c r="H275" s="37" t="str">
        <f>IFERROR(VLOOKUP(D275,'CAT 2019-20'!$C$2:$G$492,5,0),"")</f>
        <v/>
      </c>
      <c r="I275" s="36" t="str">
        <f>IFERROR(VLOOKUP(D275,IES!$D$3:$P$375,13,0),VLOOKUP(D275,'EOI-FPA-CONSERV. 09-11-2020'!$D$2:$J$123,7,0))</f>
        <v>C</v>
      </c>
      <c r="J275" s="28">
        <f>IFERROR(VLOOKUP(D275,IES!$D$3:$P$375,12,0),"")</f>
        <v>4</v>
      </c>
      <c r="K275" s="37" t="str">
        <f>IFERROR(VLOOKUP(D275,'EOI-FPA-CONSERV. 09-11-2020'!$D$2:$I$123,5,0),"")</f>
        <v/>
      </c>
      <c r="L275" s="39" t="str">
        <f t="shared" si="4"/>
        <v/>
      </c>
    </row>
    <row r="276" spans="1:12" hidden="1" x14ac:dyDescent="0.25">
      <c r="A276" s="61">
        <v>2020</v>
      </c>
      <c r="B276" s="61" t="s">
        <v>814</v>
      </c>
      <c r="C276" s="61" t="s">
        <v>361</v>
      </c>
      <c r="D276" s="62">
        <v>46000705</v>
      </c>
      <c r="E276" s="61" t="s">
        <v>362</v>
      </c>
      <c r="F276" s="36" t="str">
        <f>IFERROR(VLOOKUP(D276,'CAT 2019-20'!$C$2:$G$492,3,0),"")</f>
        <v>A</v>
      </c>
      <c r="G276" s="28">
        <f>IFERROR(VLOOKUP(D276,'CAT 2019-20'!$C$2:$G$492,4,0),"")</f>
        <v>31</v>
      </c>
      <c r="H276" s="37" t="str">
        <f>IFERROR(VLOOKUP(D276,'CAT 2019-20'!$C$2:$G$492,5,0),"")</f>
        <v/>
      </c>
      <c r="I276" s="36" t="str">
        <f>IFERROR(VLOOKUP(D276,IES!$D$3:$P$375,13,0),VLOOKUP(D276,'EOI-FPA-CONSERV. 09-11-2020'!$D$2:$J$123,7,0))</f>
        <v>A</v>
      </c>
      <c r="J276" s="28">
        <f>IFERROR(VLOOKUP(D276,IES!$D$3:$P$375,12,0),"")</f>
        <v>33</v>
      </c>
      <c r="K276" s="37" t="str">
        <f>IFERROR(VLOOKUP(D276,'EOI-FPA-CONSERV. 09-11-2020'!$D$2:$I$123,5,0),"")</f>
        <v/>
      </c>
      <c r="L276" s="39" t="str">
        <f t="shared" si="4"/>
        <v/>
      </c>
    </row>
    <row r="277" spans="1:12" hidden="1" x14ac:dyDescent="0.25">
      <c r="A277" s="61">
        <v>2020</v>
      </c>
      <c r="B277" s="61" t="s">
        <v>814</v>
      </c>
      <c r="C277" s="61" t="s">
        <v>361</v>
      </c>
      <c r="D277" s="62">
        <v>46000717</v>
      </c>
      <c r="E277" s="61" t="s">
        <v>363</v>
      </c>
      <c r="F277" s="36" t="str">
        <f>IFERROR(VLOOKUP(D277,'CAT 2019-20'!$C$2:$G$492,3,0),"")</f>
        <v>B</v>
      </c>
      <c r="G277" s="28">
        <f>IFERROR(VLOOKUP(D277,'CAT 2019-20'!$C$2:$G$492,4,0),"")</f>
        <v>23</v>
      </c>
      <c r="H277" s="37" t="str">
        <f>IFERROR(VLOOKUP(D277,'CAT 2019-20'!$C$2:$G$492,5,0),"")</f>
        <v/>
      </c>
      <c r="I277" s="36" t="str">
        <f>IFERROR(VLOOKUP(D277,IES!$D$3:$P$375,13,0),VLOOKUP(D277,'EOI-FPA-CONSERV. 09-11-2020'!$D$2:$J$123,7,0))</f>
        <v>B</v>
      </c>
      <c r="J277" s="28">
        <f>IFERROR(VLOOKUP(D277,IES!$D$3:$P$375,12,0),"")</f>
        <v>23</v>
      </c>
      <c r="K277" s="37" t="str">
        <f>IFERROR(VLOOKUP(D277,'EOI-FPA-CONSERV. 09-11-2020'!$D$2:$I$123,5,0),"")</f>
        <v/>
      </c>
      <c r="L277" s="39" t="str">
        <f t="shared" si="4"/>
        <v/>
      </c>
    </row>
    <row r="278" spans="1:12" hidden="1" x14ac:dyDescent="0.25">
      <c r="A278" s="61">
        <v>2020</v>
      </c>
      <c r="B278" s="61" t="s">
        <v>814</v>
      </c>
      <c r="C278" s="61" t="s">
        <v>361</v>
      </c>
      <c r="D278" s="62">
        <v>46000754</v>
      </c>
      <c r="E278" s="61" t="s">
        <v>364</v>
      </c>
      <c r="F278" s="36" t="str">
        <f>IFERROR(VLOOKUP(D278,'CAT 2019-20'!$C$2:$G$492,3,0),"")</f>
        <v>A</v>
      </c>
      <c r="G278" s="28">
        <f>IFERROR(VLOOKUP(D278,'CAT 2019-20'!$C$2:$G$492,4,0),"")</f>
        <v>30</v>
      </c>
      <c r="H278" s="37" t="str">
        <f>IFERROR(VLOOKUP(D278,'CAT 2019-20'!$C$2:$G$492,5,0),"")</f>
        <v/>
      </c>
      <c r="I278" s="36" t="str">
        <f>IFERROR(VLOOKUP(D278,IES!$D$3:$P$375,13,0),VLOOKUP(D278,'EOI-FPA-CONSERV. 09-11-2020'!$D$2:$J$123,7,0))</f>
        <v>A</v>
      </c>
      <c r="J278" s="28">
        <f>IFERROR(VLOOKUP(D278,IES!$D$3:$P$375,12,0),"")</f>
        <v>27</v>
      </c>
      <c r="K278" s="37" t="str">
        <f>IFERROR(VLOOKUP(D278,'EOI-FPA-CONSERV. 09-11-2020'!$D$2:$I$123,5,0),"")</f>
        <v/>
      </c>
      <c r="L278" s="39" t="str">
        <f t="shared" si="4"/>
        <v/>
      </c>
    </row>
    <row r="279" spans="1:12" hidden="1" x14ac:dyDescent="0.25">
      <c r="A279" s="61">
        <v>2020</v>
      </c>
      <c r="B279" s="61" t="s">
        <v>814</v>
      </c>
      <c r="C279" s="61" t="s">
        <v>361</v>
      </c>
      <c r="D279" s="63">
        <v>46018382</v>
      </c>
      <c r="E279" s="61" t="s">
        <v>35</v>
      </c>
      <c r="F279" s="36" t="str">
        <f>IFERROR(VLOOKUP(D279,'CAT 2019-20'!$C$2:$G$492,3,0),"")</f>
        <v>A</v>
      </c>
      <c r="G279" s="28" t="str">
        <f>IFERROR(VLOOKUP(D279,'CAT 2019-20'!$C$2:$G$492,4,0),"")</f>
        <v/>
      </c>
      <c r="H279" s="37">
        <f>IFERROR(VLOOKUP(D279,'CAT 2019-20'!$C$2:$G$492,5,0),"")</f>
        <v>2040</v>
      </c>
      <c r="I279" s="36" t="str">
        <f>IFERROR(VLOOKUP(D279,IES!$D$3:$P$375,13,0),VLOOKUP(D279,'EOI-FPA-CONSERV. 09-11-2020'!$D$2:$J$123,7,0))</f>
        <v>A</v>
      </c>
      <c r="J279" s="28" t="str">
        <f>IFERROR(VLOOKUP(D279,IES!$D$3:$P$375,12,0),"")</f>
        <v/>
      </c>
      <c r="K279" s="37">
        <f>IFERROR(VLOOKUP(D279,'EOI-FPA-CONSERV. 09-11-2020'!$D$2:$I$123,5,0),"")</f>
        <v>1688</v>
      </c>
      <c r="L279" s="39" t="str">
        <f t="shared" si="4"/>
        <v/>
      </c>
    </row>
    <row r="280" spans="1:12" x14ac:dyDescent="0.25">
      <c r="A280" s="61">
        <v>2020</v>
      </c>
      <c r="B280" s="61" t="s">
        <v>814</v>
      </c>
      <c r="C280" s="61" t="s">
        <v>361</v>
      </c>
      <c r="D280" s="63">
        <v>46019179</v>
      </c>
      <c r="E280" s="61" t="s">
        <v>327</v>
      </c>
      <c r="F280" s="36" t="str">
        <f>IFERROR(VLOOKUP(D280,'CAT 2019-20'!$C$2:$G$492,3,0),"")</f>
        <v>A</v>
      </c>
      <c r="G280" s="28" t="str">
        <f>IFERROR(VLOOKUP(D280,'CAT 2019-20'!$C$2:$G$492,4,0),"")</f>
        <v/>
      </c>
      <c r="H280" s="37">
        <f>IFERROR(VLOOKUP(D280,'CAT 2019-20'!$C$2:$G$492,5,0),"")</f>
        <v>1157</v>
      </c>
      <c r="I280" s="36" t="str">
        <f>IFERROR(VLOOKUP(D280,IES!$D$3:$P$375,13,0),VLOOKUP(D280,'EOI-FPA-CONSERV. 09-11-2020'!$D$2:$J$123,7,0))</f>
        <v>B</v>
      </c>
      <c r="J280" s="28" t="str">
        <f>IFERROR(VLOOKUP(D280,IES!$D$3:$P$375,12,0),"")</f>
        <v/>
      </c>
      <c r="K280" s="37">
        <f>IFERROR(VLOOKUP(D280,'EOI-FPA-CONSERV. 09-11-2020'!$D$2:$I$123,5,0),"")</f>
        <v>537</v>
      </c>
      <c r="L280" s="39" t="str">
        <f t="shared" si="4"/>
        <v>BAIXA</v>
      </c>
    </row>
    <row r="281" spans="1:12" hidden="1" x14ac:dyDescent="0.25">
      <c r="A281" s="61">
        <v>2020</v>
      </c>
      <c r="B281" s="61" t="s">
        <v>814</v>
      </c>
      <c r="C281" s="61" t="s">
        <v>361</v>
      </c>
      <c r="D281" s="62">
        <v>46024953</v>
      </c>
      <c r="E281" s="61" t="s">
        <v>365</v>
      </c>
      <c r="F281" s="36" t="str">
        <f>IFERROR(VLOOKUP(D281,'CAT 2019-20'!$C$2:$G$492,3,0),"")</f>
        <v>B</v>
      </c>
      <c r="G281" s="28">
        <f>IFERROR(VLOOKUP(D281,'CAT 2019-20'!$C$2:$G$492,4,0),"")</f>
        <v>23</v>
      </c>
      <c r="H281" s="37" t="str">
        <f>IFERROR(VLOOKUP(D281,'CAT 2019-20'!$C$2:$G$492,5,0),"")</f>
        <v/>
      </c>
      <c r="I281" s="36" t="str">
        <f>IFERROR(VLOOKUP(D281,IES!$D$3:$P$375,13,0),VLOOKUP(D281,'EOI-FPA-CONSERV. 09-11-2020'!$D$2:$J$123,7,0))</f>
        <v>B</v>
      </c>
      <c r="J281" s="28">
        <f>IFERROR(VLOOKUP(D281,IES!$D$3:$P$375,12,0),"")</f>
        <v>23</v>
      </c>
      <c r="K281" s="37" t="str">
        <f>IFERROR(VLOOKUP(D281,'EOI-FPA-CONSERV. 09-11-2020'!$D$2:$I$123,5,0),"")</f>
        <v/>
      </c>
      <c r="L281" s="39" t="str">
        <f t="shared" si="4"/>
        <v/>
      </c>
    </row>
    <row r="282" spans="1:12" hidden="1" x14ac:dyDescent="0.25">
      <c r="A282" s="61">
        <v>2020</v>
      </c>
      <c r="B282" s="61" t="s">
        <v>814</v>
      </c>
      <c r="C282" s="61" t="s">
        <v>366</v>
      </c>
      <c r="D282" s="62">
        <v>46015733</v>
      </c>
      <c r="E282" s="61" t="s">
        <v>367</v>
      </c>
      <c r="F282" s="36" t="str">
        <f>IFERROR(VLOOKUP(D282,'CAT 2019-20'!$C$2:$G$492,3,0),"")</f>
        <v>B</v>
      </c>
      <c r="G282" s="28">
        <f>IFERROR(VLOOKUP(D282,'CAT 2019-20'!$C$2:$G$492,4,0),"")</f>
        <v>16</v>
      </c>
      <c r="H282" s="37" t="str">
        <f>IFERROR(VLOOKUP(D282,'CAT 2019-20'!$C$2:$G$492,5,0),"")</f>
        <v/>
      </c>
      <c r="I282" s="36" t="str">
        <f>IFERROR(VLOOKUP(D282,IES!$D$3:$P$375,13,0),VLOOKUP(D282,'EOI-FPA-CONSERV. 09-11-2020'!$D$2:$J$123,7,0))</f>
        <v>B</v>
      </c>
      <c r="J282" s="28">
        <f>IFERROR(VLOOKUP(D282,IES!$D$3:$P$375,12,0),"")</f>
        <v>17</v>
      </c>
      <c r="K282" s="37" t="str">
        <f>IFERROR(VLOOKUP(D282,'EOI-FPA-CONSERV. 09-11-2020'!$D$2:$I$123,5,0),"")</f>
        <v/>
      </c>
      <c r="L282" s="39" t="str">
        <f t="shared" si="4"/>
        <v/>
      </c>
    </row>
    <row r="283" spans="1:12" hidden="1" x14ac:dyDescent="0.25">
      <c r="A283" s="61">
        <v>2020</v>
      </c>
      <c r="B283" s="61" t="s">
        <v>814</v>
      </c>
      <c r="C283" s="61" t="s">
        <v>366</v>
      </c>
      <c r="D283" s="63">
        <v>46019209</v>
      </c>
      <c r="E283" s="61" t="s">
        <v>368</v>
      </c>
      <c r="F283" s="36" t="str">
        <f>IFERROR(VLOOKUP(D283,'CAT 2019-20'!$C$2:$G$492,3,0),"")</f>
        <v>C</v>
      </c>
      <c r="G283" s="28" t="str">
        <f>IFERROR(VLOOKUP(D283,'CAT 2019-20'!$C$2:$G$492,4,0),"")</f>
        <v/>
      </c>
      <c r="H283" s="37">
        <f>IFERROR(VLOOKUP(D283,'CAT 2019-20'!$C$2:$G$492,5,0),"")</f>
        <v>249</v>
      </c>
      <c r="I283" s="36" t="str">
        <f>IFERROR(VLOOKUP(D283,IES!$D$3:$P$375,13,0),VLOOKUP(D283,'EOI-FPA-CONSERV. 09-11-2020'!$D$2:$J$123,7,0))</f>
        <v>C</v>
      </c>
      <c r="J283" s="28" t="str">
        <f>IFERROR(VLOOKUP(D283,IES!$D$3:$P$375,12,0),"")</f>
        <v/>
      </c>
      <c r="K283" s="37">
        <f>IFERROR(VLOOKUP(D283,'EOI-FPA-CONSERV. 09-11-2020'!$D$2:$I$123,5,0),"")</f>
        <v>147</v>
      </c>
      <c r="L283" s="39" t="str">
        <f t="shared" si="4"/>
        <v/>
      </c>
    </row>
    <row r="284" spans="1:12" hidden="1" x14ac:dyDescent="0.25">
      <c r="A284" s="61">
        <v>2020</v>
      </c>
      <c r="B284" s="61" t="s">
        <v>814</v>
      </c>
      <c r="C284" s="61" t="s">
        <v>369</v>
      </c>
      <c r="D284" s="62">
        <v>46020479</v>
      </c>
      <c r="E284" s="61" t="s">
        <v>370</v>
      </c>
      <c r="F284" s="36" t="str">
        <f>IFERROR(VLOOKUP(D284,'CAT 2019-20'!$C$2:$G$492,3,0),"")</f>
        <v>A</v>
      </c>
      <c r="G284" s="28">
        <f>IFERROR(VLOOKUP(D284,'CAT 2019-20'!$C$2:$G$492,4,0),"")</f>
        <v>35</v>
      </c>
      <c r="H284" s="37" t="str">
        <f>IFERROR(VLOOKUP(D284,'CAT 2019-20'!$C$2:$G$492,5,0),"")</f>
        <v/>
      </c>
      <c r="I284" s="36" t="str">
        <f>IFERROR(VLOOKUP(D284,IES!$D$3:$P$375,13,0),VLOOKUP(D284,'EOI-FPA-CONSERV. 09-11-2020'!$D$2:$J$123,7,0))</f>
        <v>A</v>
      </c>
      <c r="J284" s="28">
        <f>IFERROR(VLOOKUP(D284,IES!$D$3:$P$375,12,0),"")</f>
        <v>36</v>
      </c>
      <c r="K284" s="37" t="str">
        <f>IFERROR(VLOOKUP(D284,'EOI-FPA-CONSERV. 09-11-2020'!$D$2:$I$123,5,0),"")</f>
        <v/>
      </c>
      <c r="L284" s="39" t="str">
        <f t="shared" si="4"/>
        <v/>
      </c>
    </row>
    <row r="285" spans="1:12" hidden="1" x14ac:dyDescent="0.25">
      <c r="A285" s="61">
        <v>2020</v>
      </c>
      <c r="B285" s="61" t="s">
        <v>814</v>
      </c>
      <c r="C285" s="61" t="s">
        <v>371</v>
      </c>
      <c r="D285" s="62">
        <v>46020261</v>
      </c>
      <c r="E285" s="61" t="s">
        <v>372</v>
      </c>
      <c r="F285" s="36" t="str">
        <f>IFERROR(VLOOKUP(D285,'CAT 2019-20'!$C$2:$G$492,3,0),"")</f>
        <v>B</v>
      </c>
      <c r="G285" s="28">
        <f>IFERROR(VLOOKUP(D285,'CAT 2019-20'!$C$2:$G$492,4,0),"")</f>
        <v>17</v>
      </c>
      <c r="H285" s="37" t="str">
        <f>IFERROR(VLOOKUP(D285,'CAT 2019-20'!$C$2:$G$492,5,0),"")</f>
        <v/>
      </c>
      <c r="I285" s="36" t="str">
        <f>IFERROR(VLOOKUP(D285,IES!$D$3:$P$375,13,0),VLOOKUP(D285,'EOI-FPA-CONSERV. 09-11-2020'!$D$2:$J$123,7,0))</f>
        <v>B</v>
      </c>
      <c r="J285" s="28">
        <f>IFERROR(VLOOKUP(D285,IES!$D$3:$P$375,12,0),"")</f>
        <v>15</v>
      </c>
      <c r="K285" s="37" t="str">
        <f>IFERROR(VLOOKUP(D285,'EOI-FPA-CONSERV. 09-11-2020'!$D$2:$I$123,5,0),"")</f>
        <v/>
      </c>
      <c r="L285" s="39" t="str">
        <f t="shared" si="4"/>
        <v/>
      </c>
    </row>
    <row r="286" spans="1:12" hidden="1" x14ac:dyDescent="0.25">
      <c r="A286" s="61">
        <v>2020</v>
      </c>
      <c r="B286" s="61" t="s">
        <v>814</v>
      </c>
      <c r="C286" s="61" t="s">
        <v>373</v>
      </c>
      <c r="D286" s="62">
        <v>46026160</v>
      </c>
      <c r="E286" s="61" t="s">
        <v>374</v>
      </c>
      <c r="F286" s="36" t="str">
        <f>IFERROR(VLOOKUP(D286,'CAT 2019-20'!$C$2:$G$492,3,0),"")</f>
        <v>A</v>
      </c>
      <c r="G286" s="28">
        <f>IFERROR(VLOOKUP(D286,'CAT 2019-20'!$C$2:$G$492,4,0),"")</f>
        <v>26</v>
      </c>
      <c r="H286" s="37" t="str">
        <f>IFERROR(VLOOKUP(D286,'CAT 2019-20'!$C$2:$G$492,5,0),"")</f>
        <v/>
      </c>
      <c r="I286" s="36" t="str">
        <f>IFERROR(VLOOKUP(D286,IES!$D$3:$P$375,13,0),VLOOKUP(D286,'EOI-FPA-CONSERV. 09-11-2020'!$D$2:$J$123,7,0))</f>
        <v>A</v>
      </c>
      <c r="J286" s="28">
        <f>IFERROR(VLOOKUP(D286,IES!$D$3:$P$375,12,0),"")</f>
        <v>28</v>
      </c>
      <c r="K286" s="37" t="str">
        <f>IFERROR(VLOOKUP(D286,'EOI-FPA-CONSERV. 09-11-2020'!$D$2:$I$123,5,0),"")</f>
        <v/>
      </c>
      <c r="L286" s="39" t="str">
        <f t="shared" si="4"/>
        <v/>
      </c>
    </row>
    <row r="287" spans="1:12" hidden="1" x14ac:dyDescent="0.25">
      <c r="A287" s="61">
        <v>2020</v>
      </c>
      <c r="B287" s="61" t="s">
        <v>814</v>
      </c>
      <c r="C287" s="61" t="s">
        <v>375</v>
      </c>
      <c r="D287" s="62">
        <v>46016312</v>
      </c>
      <c r="E287" s="61" t="s">
        <v>376</v>
      </c>
      <c r="F287" s="36" t="str">
        <f>IFERROR(VLOOKUP(D287,'CAT 2019-20'!$C$2:$G$492,3,0),"")</f>
        <v>B</v>
      </c>
      <c r="G287" s="28">
        <f>IFERROR(VLOOKUP(D287,'CAT 2019-20'!$C$2:$G$492,4,0),"")</f>
        <v>16</v>
      </c>
      <c r="H287" s="37" t="str">
        <f>IFERROR(VLOOKUP(D287,'CAT 2019-20'!$C$2:$G$492,5,0),"")</f>
        <v/>
      </c>
      <c r="I287" s="36" t="str">
        <f>IFERROR(VLOOKUP(D287,IES!$D$3:$P$375,13,0),VLOOKUP(D287,'EOI-FPA-CONSERV. 09-11-2020'!$D$2:$J$123,7,0))</f>
        <v>B</v>
      </c>
      <c r="J287" s="28">
        <f>IFERROR(VLOOKUP(D287,IES!$D$3:$P$375,12,0),"")</f>
        <v>18</v>
      </c>
      <c r="K287" s="37" t="str">
        <f>IFERROR(VLOOKUP(D287,'EOI-FPA-CONSERV. 09-11-2020'!$D$2:$I$123,5,0),"")</f>
        <v/>
      </c>
      <c r="L287" s="39" t="str">
        <f t="shared" si="4"/>
        <v/>
      </c>
    </row>
    <row r="288" spans="1:12" hidden="1" x14ac:dyDescent="0.25">
      <c r="A288" s="61">
        <v>2020</v>
      </c>
      <c r="B288" s="61" t="s">
        <v>814</v>
      </c>
      <c r="C288" s="61" t="s">
        <v>377</v>
      </c>
      <c r="D288" s="62">
        <v>46020273</v>
      </c>
      <c r="E288" s="61" t="s">
        <v>378</v>
      </c>
      <c r="F288" s="36" t="str">
        <f>IFERROR(VLOOKUP(D288,'CAT 2019-20'!$C$2:$G$492,3,0),"")</f>
        <v>B</v>
      </c>
      <c r="G288" s="28">
        <f>IFERROR(VLOOKUP(D288,'CAT 2019-20'!$C$2:$G$492,4,0),"")</f>
        <v>17</v>
      </c>
      <c r="H288" s="37" t="str">
        <f>IFERROR(VLOOKUP(D288,'CAT 2019-20'!$C$2:$G$492,5,0),"")</f>
        <v/>
      </c>
      <c r="I288" s="36" t="str">
        <f>IFERROR(VLOOKUP(D288,IES!$D$3:$P$375,13,0),VLOOKUP(D288,'EOI-FPA-CONSERV. 09-11-2020'!$D$2:$J$123,7,0))</f>
        <v>B</v>
      </c>
      <c r="J288" s="28">
        <f>IFERROR(VLOOKUP(D288,IES!$D$3:$P$375,12,0),"")</f>
        <v>19</v>
      </c>
      <c r="K288" s="37" t="str">
        <f>IFERROR(VLOOKUP(D288,'EOI-FPA-CONSERV. 09-11-2020'!$D$2:$I$123,5,0),"")</f>
        <v/>
      </c>
      <c r="L288" s="39" t="str">
        <f t="shared" si="4"/>
        <v/>
      </c>
    </row>
    <row r="289" spans="1:12" hidden="1" x14ac:dyDescent="0.25">
      <c r="A289" s="61">
        <v>2020</v>
      </c>
      <c r="B289" s="61" t="s">
        <v>814</v>
      </c>
      <c r="C289" s="61" t="s">
        <v>379</v>
      </c>
      <c r="D289" s="62">
        <v>46022531</v>
      </c>
      <c r="E289" s="61" t="s">
        <v>380</v>
      </c>
      <c r="F289" s="36" t="str">
        <f>IFERROR(VLOOKUP(D289,'CAT 2019-20'!$C$2:$G$492,3,0),"")</f>
        <v>A</v>
      </c>
      <c r="G289" s="28">
        <f>IFERROR(VLOOKUP(D289,'CAT 2019-20'!$C$2:$G$492,4,0),"")</f>
        <v>25</v>
      </c>
      <c r="H289" s="37" t="str">
        <f>IFERROR(VLOOKUP(D289,'CAT 2019-20'!$C$2:$G$492,5,0),"")</f>
        <v/>
      </c>
      <c r="I289" s="36" t="str">
        <f>IFERROR(VLOOKUP(D289,IES!$D$3:$P$375,13,0),VLOOKUP(D289,'EOI-FPA-CONSERV. 09-11-2020'!$D$2:$J$123,7,0))</f>
        <v>A</v>
      </c>
      <c r="J289" s="28">
        <f>IFERROR(VLOOKUP(D289,IES!$D$3:$P$375,12,0),"")</f>
        <v>25</v>
      </c>
      <c r="K289" s="37" t="str">
        <f>IFERROR(VLOOKUP(D289,'EOI-FPA-CONSERV. 09-11-2020'!$D$2:$I$123,5,0),"")</f>
        <v/>
      </c>
      <c r="L289" s="39" t="str">
        <f t="shared" si="4"/>
        <v/>
      </c>
    </row>
    <row r="290" spans="1:12" hidden="1" x14ac:dyDescent="0.25">
      <c r="A290" s="61">
        <v>2020</v>
      </c>
      <c r="B290" s="61" t="s">
        <v>814</v>
      </c>
      <c r="C290" s="61" t="s">
        <v>382</v>
      </c>
      <c r="D290" s="62">
        <v>46017882</v>
      </c>
      <c r="E290" s="61" t="s">
        <v>383</v>
      </c>
      <c r="F290" s="36" t="str">
        <f>IFERROR(VLOOKUP(D290,'CAT 2019-20'!$C$2:$G$492,3,0),"")</f>
        <v>A</v>
      </c>
      <c r="G290" s="28">
        <f>IFERROR(VLOOKUP(D290,'CAT 2019-20'!$C$2:$G$492,4,0),"")</f>
        <v>47</v>
      </c>
      <c r="H290" s="37" t="str">
        <f>IFERROR(VLOOKUP(D290,'CAT 2019-20'!$C$2:$G$492,5,0),"")</f>
        <v/>
      </c>
      <c r="I290" s="36" t="str">
        <f>IFERROR(VLOOKUP(D290,IES!$D$3:$P$375,13,0),VLOOKUP(D290,'EOI-FPA-CONSERV. 09-11-2020'!$D$2:$J$123,7,0))</f>
        <v>A</v>
      </c>
      <c r="J290" s="28">
        <f>IFERROR(VLOOKUP(D290,IES!$D$3:$P$375,12,0),"")</f>
        <v>48</v>
      </c>
      <c r="K290" s="37" t="str">
        <f>IFERROR(VLOOKUP(D290,'EOI-FPA-CONSERV. 09-11-2020'!$D$2:$I$123,5,0),"")</f>
        <v/>
      </c>
      <c r="L290" s="39" t="str">
        <f t="shared" si="4"/>
        <v/>
      </c>
    </row>
    <row r="291" spans="1:12" hidden="1" x14ac:dyDescent="0.25">
      <c r="A291" s="61">
        <v>2020</v>
      </c>
      <c r="B291" s="61" t="s">
        <v>814</v>
      </c>
      <c r="C291" s="61" t="s">
        <v>384</v>
      </c>
      <c r="D291" s="62">
        <v>46020285</v>
      </c>
      <c r="E291" s="61" t="s">
        <v>385</v>
      </c>
      <c r="F291" s="36" t="str">
        <f>IFERROR(VLOOKUP(D291,'CAT 2019-20'!$C$2:$G$492,3,0),"")</f>
        <v>C</v>
      </c>
      <c r="G291" s="28">
        <f>IFERROR(VLOOKUP(D291,'CAT 2019-20'!$C$2:$G$492,4,0),"")</f>
        <v>11</v>
      </c>
      <c r="H291" s="37" t="str">
        <f>IFERROR(VLOOKUP(D291,'CAT 2019-20'!$C$2:$G$492,5,0),"")</f>
        <v/>
      </c>
      <c r="I291" s="36" t="str">
        <f>IFERROR(VLOOKUP(D291,IES!$D$3:$P$375,13,0),VLOOKUP(D291,'EOI-FPA-CONSERV. 09-11-2020'!$D$2:$J$123,7,0))</f>
        <v>C</v>
      </c>
      <c r="J291" s="28">
        <f>IFERROR(VLOOKUP(D291,IES!$D$3:$P$375,12,0),"")</f>
        <v>11</v>
      </c>
      <c r="K291" s="37" t="str">
        <f>IFERROR(VLOOKUP(D291,'EOI-FPA-CONSERV. 09-11-2020'!$D$2:$I$123,5,0),"")</f>
        <v/>
      </c>
      <c r="L291" s="39" t="str">
        <f t="shared" si="4"/>
        <v/>
      </c>
    </row>
    <row r="292" spans="1:12" hidden="1" x14ac:dyDescent="0.25">
      <c r="A292" s="61">
        <v>2020</v>
      </c>
      <c r="B292" s="61" t="s">
        <v>814</v>
      </c>
      <c r="C292" s="61" t="s">
        <v>386</v>
      </c>
      <c r="D292" s="62">
        <v>46002179</v>
      </c>
      <c r="E292" s="61" t="s">
        <v>387</v>
      </c>
      <c r="F292" s="36" t="str">
        <f>IFERROR(VLOOKUP(D292,'CAT 2019-20'!$C$2:$G$492,3,0),"")</f>
        <v>A</v>
      </c>
      <c r="G292" s="28">
        <f>IFERROR(VLOOKUP(D292,'CAT 2019-20'!$C$2:$G$492,4,0),"")</f>
        <v>35</v>
      </c>
      <c r="H292" s="37" t="str">
        <f>IFERROR(VLOOKUP(D292,'CAT 2019-20'!$C$2:$G$492,5,0),"")</f>
        <v/>
      </c>
      <c r="I292" s="36" t="str">
        <f>IFERROR(VLOOKUP(D292,IES!$D$3:$P$375,13,0),VLOOKUP(D292,'EOI-FPA-CONSERV. 09-11-2020'!$D$2:$J$123,7,0))</f>
        <v>A</v>
      </c>
      <c r="J292" s="28">
        <f>IFERROR(VLOOKUP(D292,IES!$D$3:$P$375,12,0),"")</f>
        <v>36</v>
      </c>
      <c r="K292" s="37" t="str">
        <f>IFERROR(VLOOKUP(D292,'EOI-FPA-CONSERV. 09-11-2020'!$D$2:$I$123,5,0),"")</f>
        <v/>
      </c>
      <c r="L292" s="39" t="str">
        <f t="shared" si="4"/>
        <v/>
      </c>
    </row>
    <row r="293" spans="1:12" hidden="1" x14ac:dyDescent="0.25">
      <c r="A293" s="61">
        <v>2020</v>
      </c>
      <c r="B293" s="61" t="s">
        <v>814</v>
      </c>
      <c r="C293" s="61" t="s">
        <v>388</v>
      </c>
      <c r="D293" s="62">
        <v>46017493</v>
      </c>
      <c r="E293" s="61" t="s">
        <v>389</v>
      </c>
      <c r="F293" s="36" t="str">
        <f>IFERROR(VLOOKUP(D293,'CAT 2019-20'!$C$2:$G$492,3,0),"")</f>
        <v>B</v>
      </c>
      <c r="G293" s="28">
        <f>IFERROR(VLOOKUP(D293,'CAT 2019-20'!$C$2:$G$492,4,0),"")</f>
        <v>15</v>
      </c>
      <c r="H293" s="37" t="str">
        <f>IFERROR(VLOOKUP(D293,'CAT 2019-20'!$C$2:$G$492,5,0),"")</f>
        <v/>
      </c>
      <c r="I293" s="36" t="str">
        <f>IFERROR(VLOOKUP(D293,IES!$D$3:$P$375,13,0),VLOOKUP(D293,'EOI-FPA-CONSERV. 09-11-2020'!$D$2:$J$123,7,0))</f>
        <v>B</v>
      </c>
      <c r="J293" s="28">
        <f>IFERROR(VLOOKUP(D293,IES!$D$3:$P$375,12,0),"")</f>
        <v>16</v>
      </c>
      <c r="K293" s="37" t="str">
        <f>IFERROR(VLOOKUP(D293,'EOI-FPA-CONSERV. 09-11-2020'!$D$2:$I$123,5,0),"")</f>
        <v/>
      </c>
      <c r="L293" s="39" t="str">
        <f t="shared" si="4"/>
        <v/>
      </c>
    </row>
    <row r="294" spans="1:12" hidden="1" x14ac:dyDescent="0.25">
      <c r="A294" s="61">
        <v>2020</v>
      </c>
      <c r="B294" s="61" t="s">
        <v>814</v>
      </c>
      <c r="C294" s="61" t="s">
        <v>388</v>
      </c>
      <c r="D294" s="62">
        <v>46017501</v>
      </c>
      <c r="E294" s="61" t="s">
        <v>390</v>
      </c>
      <c r="F294" s="36" t="str">
        <f>IFERROR(VLOOKUP(D294,'CAT 2019-20'!$C$2:$G$492,3,0),"")</f>
        <v>A</v>
      </c>
      <c r="G294" s="28">
        <f>IFERROR(VLOOKUP(D294,'CAT 2019-20'!$C$2:$G$492,4,0),"")</f>
        <v>40</v>
      </c>
      <c r="H294" s="37" t="str">
        <f>IFERROR(VLOOKUP(D294,'CAT 2019-20'!$C$2:$G$492,5,0),"")</f>
        <v/>
      </c>
      <c r="I294" s="36" t="str">
        <f>IFERROR(VLOOKUP(D294,IES!$D$3:$P$375,13,0),VLOOKUP(D294,'EOI-FPA-CONSERV. 09-11-2020'!$D$2:$J$123,7,0))</f>
        <v>A</v>
      </c>
      <c r="J294" s="28">
        <f>IFERROR(VLOOKUP(D294,IES!$D$3:$P$375,12,0),"")</f>
        <v>42</v>
      </c>
      <c r="K294" s="37" t="str">
        <f>IFERROR(VLOOKUP(D294,'EOI-FPA-CONSERV. 09-11-2020'!$D$2:$I$123,5,0),"")</f>
        <v/>
      </c>
      <c r="L294" s="39" t="str">
        <f t="shared" si="4"/>
        <v/>
      </c>
    </row>
    <row r="295" spans="1:12" hidden="1" x14ac:dyDescent="0.25">
      <c r="A295" s="61">
        <v>2020</v>
      </c>
      <c r="B295" s="61" t="s">
        <v>814</v>
      </c>
      <c r="C295" s="61" t="s">
        <v>388</v>
      </c>
      <c r="D295" s="62">
        <v>46022865</v>
      </c>
      <c r="E295" s="61" t="s">
        <v>391</v>
      </c>
      <c r="F295" s="36" t="str">
        <f>IFERROR(VLOOKUP(D295,'CAT 2019-20'!$C$2:$G$492,3,0),"")</f>
        <v>B</v>
      </c>
      <c r="G295" s="28">
        <f>IFERROR(VLOOKUP(D295,'CAT 2019-20'!$C$2:$G$492,4,0),"")</f>
        <v>21</v>
      </c>
      <c r="H295" s="37" t="str">
        <f>IFERROR(VLOOKUP(D295,'CAT 2019-20'!$C$2:$G$492,5,0),"")</f>
        <v/>
      </c>
      <c r="I295" s="36" t="str">
        <f>IFERROR(VLOOKUP(D295,IES!$D$3:$P$375,13,0),VLOOKUP(D295,'EOI-FPA-CONSERV. 09-11-2020'!$D$2:$J$123,7,0))</f>
        <v>B</v>
      </c>
      <c r="J295" s="28">
        <f>IFERROR(VLOOKUP(D295,IES!$D$3:$P$375,12,0),"")</f>
        <v>22</v>
      </c>
      <c r="K295" s="37" t="str">
        <f>IFERROR(VLOOKUP(D295,'EOI-FPA-CONSERV. 09-11-2020'!$D$2:$I$123,5,0),"")</f>
        <v/>
      </c>
      <c r="L295" s="39" t="str">
        <f t="shared" si="4"/>
        <v/>
      </c>
    </row>
    <row r="296" spans="1:12" hidden="1" x14ac:dyDescent="0.25">
      <c r="A296" s="61">
        <v>2020</v>
      </c>
      <c r="B296" s="61" t="s">
        <v>814</v>
      </c>
      <c r="C296" s="61" t="s">
        <v>388</v>
      </c>
      <c r="D296" s="62">
        <v>46024801</v>
      </c>
      <c r="E296" s="61" t="s">
        <v>392</v>
      </c>
      <c r="F296" s="36" t="str">
        <f>IFERROR(VLOOKUP(D296,'CAT 2019-20'!$C$2:$G$492,3,0),"")</f>
        <v>C</v>
      </c>
      <c r="G296" s="28">
        <f>IFERROR(VLOOKUP(D296,'CAT 2019-20'!$C$2:$G$492,4,0),"")</f>
        <v>16</v>
      </c>
      <c r="H296" s="37" t="str">
        <f>IFERROR(VLOOKUP(D296,'CAT 2019-20'!$C$2:$G$492,5,0),"")</f>
        <v/>
      </c>
      <c r="I296" s="36" t="str">
        <f>IFERROR(VLOOKUP(D296,IES!$D$3:$P$375,13,0),VLOOKUP(D296,'EOI-FPA-CONSERV. 09-11-2020'!$D$2:$J$123,7,0))</f>
        <v>C</v>
      </c>
      <c r="J296" s="28">
        <f>IFERROR(VLOOKUP(D296,IES!$D$3:$P$375,12,0),"")</f>
        <v>16</v>
      </c>
      <c r="K296" s="37" t="str">
        <f>IFERROR(VLOOKUP(D296,'EOI-FPA-CONSERV. 09-11-2020'!$D$2:$I$123,5,0),"")</f>
        <v/>
      </c>
      <c r="L296" s="39" t="str">
        <f t="shared" si="4"/>
        <v/>
      </c>
    </row>
    <row r="297" spans="1:12" hidden="1" x14ac:dyDescent="0.25">
      <c r="A297" s="61">
        <v>2020</v>
      </c>
      <c r="B297" s="61" t="s">
        <v>814</v>
      </c>
      <c r="C297" s="61" t="s">
        <v>394</v>
      </c>
      <c r="D297" s="62">
        <v>46002571</v>
      </c>
      <c r="E297" s="61" t="s">
        <v>395</v>
      </c>
      <c r="F297" s="36" t="str">
        <f>IFERROR(VLOOKUP(D297,'CAT 2019-20'!$C$2:$G$492,3,0),"")</f>
        <v>B</v>
      </c>
      <c r="G297" s="28">
        <f>IFERROR(VLOOKUP(D297,'CAT 2019-20'!$C$2:$G$492,4,0),"")</f>
        <v>19</v>
      </c>
      <c r="H297" s="37" t="str">
        <f>IFERROR(VLOOKUP(D297,'CAT 2019-20'!$C$2:$G$492,5,0),"")</f>
        <v/>
      </c>
      <c r="I297" s="36" t="str">
        <f>IFERROR(VLOOKUP(D297,IES!$D$3:$P$375,13,0),VLOOKUP(D297,'EOI-FPA-CONSERV. 09-11-2020'!$D$2:$J$123,7,0))</f>
        <v>B</v>
      </c>
      <c r="J297" s="28">
        <f>IFERROR(VLOOKUP(D297,IES!$D$3:$P$375,12,0),"")</f>
        <v>19</v>
      </c>
      <c r="K297" s="37" t="str">
        <f>IFERROR(VLOOKUP(D297,'EOI-FPA-CONSERV. 09-11-2020'!$D$2:$I$123,5,0),"")</f>
        <v/>
      </c>
      <c r="L297" s="39" t="str">
        <f t="shared" si="4"/>
        <v/>
      </c>
    </row>
    <row r="298" spans="1:12" hidden="1" x14ac:dyDescent="0.25">
      <c r="A298" s="61">
        <v>2020</v>
      </c>
      <c r="B298" s="61" t="s">
        <v>814</v>
      </c>
      <c r="C298" s="61" t="s">
        <v>394</v>
      </c>
      <c r="D298" s="62">
        <v>46020480</v>
      </c>
      <c r="E298" s="61" t="s">
        <v>396</v>
      </c>
      <c r="F298" s="36" t="str">
        <f>IFERROR(VLOOKUP(D298,'CAT 2019-20'!$C$2:$G$492,3,0),"")</f>
        <v>B</v>
      </c>
      <c r="G298" s="28">
        <f>IFERROR(VLOOKUP(D298,'CAT 2019-20'!$C$2:$G$492,4,0),"")</f>
        <v>19</v>
      </c>
      <c r="H298" s="37" t="str">
        <f>IFERROR(VLOOKUP(D298,'CAT 2019-20'!$C$2:$G$492,5,0),"")</f>
        <v/>
      </c>
      <c r="I298" s="36" t="str">
        <f>IFERROR(VLOOKUP(D298,IES!$D$3:$P$375,13,0),VLOOKUP(D298,'EOI-FPA-CONSERV. 09-11-2020'!$D$2:$J$123,7,0))</f>
        <v>B</v>
      </c>
      <c r="J298" s="28">
        <f>IFERROR(VLOOKUP(D298,IES!$D$3:$P$375,12,0),"")</f>
        <v>19</v>
      </c>
      <c r="K298" s="37" t="str">
        <f>IFERROR(VLOOKUP(D298,'EOI-FPA-CONSERV. 09-11-2020'!$D$2:$I$123,5,0),"")</f>
        <v/>
      </c>
      <c r="L298" s="39" t="str">
        <f t="shared" si="4"/>
        <v/>
      </c>
    </row>
    <row r="299" spans="1:12" hidden="1" x14ac:dyDescent="0.25">
      <c r="A299" s="61">
        <v>2020</v>
      </c>
      <c r="B299" s="61" t="s">
        <v>814</v>
      </c>
      <c r="C299" s="61" t="s">
        <v>397</v>
      </c>
      <c r="D299" s="63">
        <v>46016877</v>
      </c>
      <c r="E299" s="61" t="s">
        <v>398</v>
      </c>
      <c r="F299" s="36" t="str">
        <f>IFERROR(VLOOKUP(D299,'CAT 2019-20'!$C$2:$G$492,3,0),"")</f>
        <v>C</v>
      </c>
      <c r="G299" s="28" t="str">
        <f>IFERROR(VLOOKUP(D299,'CAT 2019-20'!$C$2:$G$492,4,0),"")</f>
        <v/>
      </c>
      <c r="H299" s="37">
        <f>IFERROR(VLOOKUP(D299,'CAT 2019-20'!$C$2:$G$492,5,0),"")</f>
        <v>471</v>
      </c>
      <c r="I299" s="36" t="str">
        <f>IFERROR(VLOOKUP(D299,IES!$D$3:$P$375,13,0),VLOOKUP(D299,'EOI-FPA-CONSERV. 09-11-2020'!$D$2:$J$123,7,0))</f>
        <v>C</v>
      </c>
      <c r="J299" s="28" t="str">
        <f>IFERROR(VLOOKUP(D299,IES!$D$3:$P$375,12,0),"")</f>
        <v/>
      </c>
      <c r="K299" s="37">
        <f>IFERROR(VLOOKUP(D299,'EOI-FPA-CONSERV. 09-11-2020'!$D$2:$I$123,5,0),"")</f>
        <v>382</v>
      </c>
      <c r="L299" s="39" t="str">
        <f t="shared" si="4"/>
        <v/>
      </c>
    </row>
    <row r="300" spans="1:12" hidden="1" x14ac:dyDescent="0.25">
      <c r="A300" s="61">
        <v>2020</v>
      </c>
      <c r="B300" s="61" t="s">
        <v>814</v>
      </c>
      <c r="C300" s="61" t="s">
        <v>397</v>
      </c>
      <c r="D300" s="63">
        <v>46019210</v>
      </c>
      <c r="E300" s="61" t="s">
        <v>399</v>
      </c>
      <c r="F300" s="36" t="str">
        <f>IFERROR(VLOOKUP(D300,'CAT 2019-20'!$C$2:$G$492,3,0),"")</f>
        <v>C</v>
      </c>
      <c r="G300" s="28" t="str">
        <f>IFERROR(VLOOKUP(D300,'CAT 2019-20'!$C$2:$G$492,4,0),"")</f>
        <v/>
      </c>
      <c r="H300" s="37">
        <f>IFERROR(VLOOKUP(D300,'CAT 2019-20'!$C$2:$G$492,5,0),"")</f>
        <v>129</v>
      </c>
      <c r="I300" s="36" t="str">
        <f>IFERROR(VLOOKUP(D300,IES!$D$3:$P$375,13,0),VLOOKUP(D300,'EOI-FPA-CONSERV. 09-11-2020'!$D$2:$J$123,7,0))</f>
        <v>C</v>
      </c>
      <c r="J300" s="28" t="str">
        <f>IFERROR(VLOOKUP(D300,IES!$D$3:$P$375,12,0),"")</f>
        <v/>
      </c>
      <c r="K300" s="37">
        <f>IFERROR(VLOOKUP(D300,'EOI-FPA-CONSERV. 09-11-2020'!$D$2:$I$123,5,0),"")</f>
        <v>159</v>
      </c>
      <c r="L300" s="39" t="str">
        <f t="shared" si="4"/>
        <v/>
      </c>
    </row>
    <row r="301" spans="1:12" hidden="1" x14ac:dyDescent="0.25">
      <c r="A301" s="61">
        <v>2020</v>
      </c>
      <c r="B301" s="61" t="s">
        <v>814</v>
      </c>
      <c r="C301" s="61" t="s">
        <v>397</v>
      </c>
      <c r="D301" s="62">
        <v>46021629</v>
      </c>
      <c r="E301" s="61" t="s">
        <v>400</v>
      </c>
      <c r="F301" s="36" t="str">
        <f>IFERROR(VLOOKUP(D301,'CAT 2019-20'!$C$2:$G$492,3,0),"")</f>
        <v>A</v>
      </c>
      <c r="G301" s="28">
        <f>IFERROR(VLOOKUP(D301,'CAT 2019-20'!$C$2:$G$492,4,0),"")</f>
        <v>39</v>
      </c>
      <c r="H301" s="37" t="str">
        <f>IFERROR(VLOOKUP(D301,'CAT 2019-20'!$C$2:$G$492,5,0),"")</f>
        <v/>
      </c>
      <c r="I301" s="36" t="str">
        <f>IFERROR(VLOOKUP(D301,IES!$D$3:$P$375,13,0),VLOOKUP(D301,'EOI-FPA-CONSERV. 09-11-2020'!$D$2:$J$123,7,0))</f>
        <v>A</v>
      </c>
      <c r="J301" s="28">
        <f>IFERROR(VLOOKUP(D301,IES!$D$3:$P$375,12,0),"")</f>
        <v>41</v>
      </c>
      <c r="K301" s="37" t="str">
        <f>IFERROR(VLOOKUP(D301,'EOI-FPA-CONSERV. 09-11-2020'!$D$2:$I$123,5,0),"")</f>
        <v/>
      </c>
      <c r="L301" s="39" t="str">
        <f t="shared" si="4"/>
        <v/>
      </c>
    </row>
    <row r="302" spans="1:12" hidden="1" x14ac:dyDescent="0.25">
      <c r="A302" s="61">
        <v>2020</v>
      </c>
      <c r="B302" s="61" t="s">
        <v>814</v>
      </c>
      <c r="C302" s="61" t="s">
        <v>401</v>
      </c>
      <c r="D302" s="62">
        <v>46023523</v>
      </c>
      <c r="E302" s="61" t="s">
        <v>402</v>
      </c>
      <c r="F302" s="36" t="str">
        <f>IFERROR(VLOOKUP(D302,'CAT 2019-20'!$C$2:$G$492,3,0),"")</f>
        <v>B</v>
      </c>
      <c r="G302" s="28">
        <f>IFERROR(VLOOKUP(D302,'CAT 2019-20'!$C$2:$G$492,4,0),"")</f>
        <v>17</v>
      </c>
      <c r="H302" s="37" t="str">
        <f>IFERROR(VLOOKUP(D302,'CAT 2019-20'!$C$2:$G$492,5,0),"")</f>
        <v/>
      </c>
      <c r="I302" s="36" t="str">
        <f>IFERROR(VLOOKUP(D302,IES!$D$3:$P$375,13,0),VLOOKUP(D302,'EOI-FPA-CONSERV. 09-11-2020'!$D$2:$J$123,7,0))</f>
        <v>B</v>
      </c>
      <c r="J302" s="28">
        <f>IFERROR(VLOOKUP(D302,IES!$D$3:$P$375,12,0),"")</f>
        <v>18</v>
      </c>
      <c r="K302" s="37" t="str">
        <f>IFERROR(VLOOKUP(D302,'EOI-FPA-CONSERV. 09-11-2020'!$D$2:$I$123,5,0),"")</f>
        <v/>
      </c>
      <c r="L302" s="39" t="str">
        <f t="shared" si="4"/>
        <v/>
      </c>
    </row>
    <row r="303" spans="1:12" hidden="1" x14ac:dyDescent="0.25">
      <c r="A303" s="61">
        <v>2020</v>
      </c>
      <c r="B303" s="61" t="s">
        <v>814</v>
      </c>
      <c r="C303" s="61" t="s">
        <v>403</v>
      </c>
      <c r="D303" s="62">
        <v>46002775</v>
      </c>
      <c r="E303" s="61" t="s">
        <v>404</v>
      </c>
      <c r="F303" s="36" t="str">
        <f>IFERROR(VLOOKUP(D303,'CAT 2019-20'!$C$2:$G$492,3,0),"")</f>
        <v>A</v>
      </c>
      <c r="G303" s="28">
        <f>IFERROR(VLOOKUP(D303,'CAT 2019-20'!$C$2:$G$492,4,0),"")</f>
        <v>31</v>
      </c>
      <c r="H303" s="37" t="str">
        <f>IFERROR(VLOOKUP(D303,'CAT 2019-20'!$C$2:$G$492,5,0),"")</f>
        <v/>
      </c>
      <c r="I303" s="36" t="str">
        <f>IFERROR(VLOOKUP(D303,IES!$D$3:$P$375,13,0),VLOOKUP(D303,'EOI-FPA-CONSERV. 09-11-2020'!$D$2:$J$123,7,0))</f>
        <v>A</v>
      </c>
      <c r="J303" s="28">
        <f>IFERROR(VLOOKUP(D303,IES!$D$3:$P$375,12,0),"")</f>
        <v>33</v>
      </c>
      <c r="K303" s="37" t="str">
        <f>IFERROR(VLOOKUP(D303,'EOI-FPA-CONSERV. 09-11-2020'!$D$2:$I$123,5,0),"")</f>
        <v/>
      </c>
      <c r="L303" s="39" t="str">
        <f t="shared" si="4"/>
        <v/>
      </c>
    </row>
    <row r="304" spans="1:12" hidden="1" x14ac:dyDescent="0.25">
      <c r="A304" s="61">
        <v>2020</v>
      </c>
      <c r="B304" s="61" t="s">
        <v>814</v>
      </c>
      <c r="C304" s="61" t="s">
        <v>403</v>
      </c>
      <c r="D304" s="62">
        <v>46002787</v>
      </c>
      <c r="E304" s="61" t="s">
        <v>405</v>
      </c>
      <c r="F304" s="36" t="str">
        <f>IFERROR(VLOOKUP(D304,'CAT 2019-20'!$C$2:$G$492,3,0),"")</f>
        <v>A</v>
      </c>
      <c r="G304" s="28">
        <f>IFERROR(VLOOKUP(D304,'CAT 2019-20'!$C$2:$G$492,4,0),"")</f>
        <v>28</v>
      </c>
      <c r="H304" s="37" t="str">
        <f>IFERROR(VLOOKUP(D304,'CAT 2019-20'!$C$2:$G$492,5,0),"")</f>
        <v/>
      </c>
      <c r="I304" s="36" t="str">
        <f>IFERROR(VLOOKUP(D304,IES!$D$3:$P$375,13,0),VLOOKUP(D304,'EOI-FPA-CONSERV. 09-11-2020'!$D$2:$J$123,7,0))</f>
        <v>A</v>
      </c>
      <c r="J304" s="28">
        <f>IFERROR(VLOOKUP(D304,IES!$D$3:$P$375,12,0),"")</f>
        <v>29</v>
      </c>
      <c r="K304" s="37" t="str">
        <f>IFERROR(VLOOKUP(D304,'EOI-FPA-CONSERV. 09-11-2020'!$D$2:$I$123,5,0),"")</f>
        <v/>
      </c>
      <c r="L304" s="39" t="str">
        <f t="shared" si="4"/>
        <v/>
      </c>
    </row>
    <row r="305" spans="1:12" hidden="1" x14ac:dyDescent="0.25">
      <c r="A305" s="61">
        <v>2020</v>
      </c>
      <c r="B305" s="61" t="s">
        <v>814</v>
      </c>
      <c r="C305" s="61" t="s">
        <v>319</v>
      </c>
      <c r="D305" s="62">
        <v>46015721</v>
      </c>
      <c r="E305" s="61" t="s">
        <v>609</v>
      </c>
      <c r="F305" s="36" t="str">
        <f>IFERROR(VLOOKUP(D305,'CAT 2019-20'!$C$2:$G$492,3,0),"")</f>
        <v>B</v>
      </c>
      <c r="G305" s="28">
        <f>IFERROR(VLOOKUP(D305,'CAT 2019-20'!$C$2:$G$492,4,0),"")</f>
        <v>16</v>
      </c>
      <c r="H305" s="37" t="str">
        <f>IFERROR(VLOOKUP(D305,'CAT 2019-20'!$C$2:$G$492,5,0),"")</f>
        <v/>
      </c>
      <c r="I305" s="36" t="str">
        <f>IFERROR(VLOOKUP(D305,IES!$D$3:$P$375,13,0),VLOOKUP(D305,'EOI-FPA-CONSERV. 09-11-2020'!$D$2:$J$123,7,0))</f>
        <v>B</v>
      </c>
      <c r="J305" s="28">
        <f>IFERROR(VLOOKUP(D305,IES!$D$3:$P$375,12,0),"")</f>
        <v>18</v>
      </c>
      <c r="K305" s="37" t="str">
        <f>IFERROR(VLOOKUP(D305,'EOI-FPA-CONSERV. 09-11-2020'!$D$2:$I$123,5,0),"")</f>
        <v/>
      </c>
      <c r="L305" s="39" t="str">
        <f t="shared" si="4"/>
        <v/>
      </c>
    </row>
    <row r="306" spans="1:12" hidden="1" x14ac:dyDescent="0.25">
      <c r="A306" s="61">
        <v>2020</v>
      </c>
      <c r="B306" s="61" t="s">
        <v>814</v>
      </c>
      <c r="C306" s="61" t="s">
        <v>407</v>
      </c>
      <c r="D306" s="62">
        <v>46022129</v>
      </c>
      <c r="E306" s="61" t="s">
        <v>408</v>
      </c>
      <c r="F306" s="36" t="str">
        <f>IFERROR(VLOOKUP(D306,'CAT 2019-20'!$C$2:$G$492,3,0),"")</f>
        <v>B</v>
      </c>
      <c r="G306" s="28">
        <f>IFERROR(VLOOKUP(D306,'CAT 2019-20'!$C$2:$G$492,4,0),"")</f>
        <v>13</v>
      </c>
      <c r="H306" s="37" t="str">
        <f>IFERROR(VLOOKUP(D306,'CAT 2019-20'!$C$2:$G$492,5,0),"")</f>
        <v/>
      </c>
      <c r="I306" s="36" t="str">
        <f>IFERROR(VLOOKUP(D306,IES!$D$3:$P$375,13,0),VLOOKUP(D306,'EOI-FPA-CONSERV. 09-11-2020'!$D$2:$J$123,7,0))</f>
        <v>B</v>
      </c>
      <c r="J306" s="28">
        <f>IFERROR(VLOOKUP(D306,IES!$D$3:$P$375,12,0),"")</f>
        <v>12</v>
      </c>
      <c r="K306" s="37" t="str">
        <f>IFERROR(VLOOKUP(D306,'EOI-FPA-CONSERV. 09-11-2020'!$D$2:$I$123,5,0),"")</f>
        <v/>
      </c>
      <c r="L306" s="39" t="str">
        <f t="shared" si="4"/>
        <v/>
      </c>
    </row>
    <row r="307" spans="1:12" hidden="1" x14ac:dyDescent="0.25">
      <c r="A307" s="61">
        <v>2020</v>
      </c>
      <c r="B307" s="61" t="s">
        <v>814</v>
      </c>
      <c r="C307" s="61" t="s">
        <v>409</v>
      </c>
      <c r="D307" s="62">
        <v>46023250</v>
      </c>
      <c r="E307" s="61" t="s">
        <v>410</v>
      </c>
      <c r="F307" s="36" t="str">
        <f>IFERROR(VLOOKUP(D307,'CAT 2019-20'!$C$2:$G$492,3,0),"")</f>
        <v>B</v>
      </c>
      <c r="G307" s="28">
        <f>IFERROR(VLOOKUP(D307,'CAT 2019-20'!$C$2:$G$492,4,0),"")</f>
        <v>17</v>
      </c>
      <c r="H307" s="37" t="str">
        <f>IFERROR(VLOOKUP(D307,'CAT 2019-20'!$C$2:$G$492,5,0),"")</f>
        <v/>
      </c>
      <c r="I307" s="36" t="str">
        <f>IFERROR(VLOOKUP(D307,IES!$D$3:$P$375,13,0),VLOOKUP(D307,'EOI-FPA-CONSERV. 09-11-2020'!$D$2:$J$123,7,0))</f>
        <v>B</v>
      </c>
      <c r="J307" s="28">
        <f>IFERROR(VLOOKUP(D307,IES!$D$3:$P$375,12,0),"")</f>
        <v>17</v>
      </c>
      <c r="K307" s="37" t="str">
        <f>IFERROR(VLOOKUP(D307,'EOI-FPA-CONSERV. 09-11-2020'!$D$2:$I$123,5,0),"")</f>
        <v/>
      </c>
      <c r="L307" s="39" t="str">
        <f t="shared" si="4"/>
        <v/>
      </c>
    </row>
    <row r="308" spans="1:12" hidden="1" x14ac:dyDescent="0.25">
      <c r="A308" s="61">
        <v>2020</v>
      </c>
      <c r="B308" s="61" t="s">
        <v>814</v>
      </c>
      <c r="C308" s="61" t="s">
        <v>411</v>
      </c>
      <c r="D308" s="62">
        <v>46002969</v>
      </c>
      <c r="E308" s="61" t="s">
        <v>412</v>
      </c>
      <c r="F308" s="36" t="str">
        <f>IFERROR(VLOOKUP(D308,'CAT 2019-20'!$C$2:$G$492,3,0),"")</f>
        <v>A</v>
      </c>
      <c r="G308" s="28">
        <f>IFERROR(VLOOKUP(D308,'CAT 2019-20'!$C$2:$G$492,4,0),"")</f>
        <v>43</v>
      </c>
      <c r="H308" s="37" t="str">
        <f>IFERROR(VLOOKUP(D308,'CAT 2019-20'!$C$2:$G$492,5,0),"")</f>
        <v/>
      </c>
      <c r="I308" s="36" t="str">
        <f>IFERROR(VLOOKUP(D308,IES!$D$3:$P$375,13,0),VLOOKUP(D308,'EOI-FPA-CONSERV. 09-11-2020'!$D$2:$J$123,7,0))</f>
        <v>A</v>
      </c>
      <c r="J308" s="28">
        <f>IFERROR(VLOOKUP(D308,IES!$D$3:$P$375,12,0),"")</f>
        <v>44</v>
      </c>
      <c r="K308" s="37" t="str">
        <f>IFERROR(VLOOKUP(D308,'EOI-FPA-CONSERV. 09-11-2020'!$D$2:$I$123,5,0),"")</f>
        <v/>
      </c>
      <c r="L308" s="39" t="str">
        <f t="shared" si="4"/>
        <v/>
      </c>
    </row>
    <row r="309" spans="1:12" hidden="1" x14ac:dyDescent="0.25">
      <c r="A309" s="61">
        <v>2020</v>
      </c>
      <c r="B309" s="61" t="s">
        <v>814</v>
      </c>
      <c r="C309" s="61" t="s">
        <v>411</v>
      </c>
      <c r="D309" s="63">
        <v>46018199</v>
      </c>
      <c r="E309" s="61" t="s">
        <v>413</v>
      </c>
      <c r="F309" s="36" t="str">
        <f>IFERROR(VLOOKUP(D309,'CAT 2019-20'!$C$2:$G$492,3,0),"")</f>
        <v>C</v>
      </c>
      <c r="G309" s="28" t="str">
        <f>IFERROR(VLOOKUP(D309,'CAT 2019-20'!$C$2:$G$492,4,0),"")</f>
        <v/>
      </c>
      <c r="H309" s="37">
        <f>IFERROR(VLOOKUP(D309,'CAT 2019-20'!$C$2:$G$492,5,0),"")</f>
        <v>438</v>
      </c>
      <c r="I309" s="36" t="str">
        <f>IFERROR(VLOOKUP(D309,IES!$D$3:$P$375,13,0),VLOOKUP(D309,'EOI-FPA-CONSERV. 09-11-2020'!$D$2:$J$123,7,0))</f>
        <v>C</v>
      </c>
      <c r="J309" s="28" t="str">
        <f>IFERROR(VLOOKUP(D309,IES!$D$3:$P$375,12,0),"")</f>
        <v/>
      </c>
      <c r="K309" s="37">
        <f>IFERROR(VLOOKUP(D309,'EOI-FPA-CONSERV. 09-11-2020'!$D$2:$I$123,5,0),"")</f>
        <v>399</v>
      </c>
      <c r="L309" s="39" t="str">
        <f t="shared" si="4"/>
        <v/>
      </c>
    </row>
    <row r="310" spans="1:12" hidden="1" x14ac:dyDescent="0.25">
      <c r="A310" s="61">
        <v>2020</v>
      </c>
      <c r="B310" s="61" t="s">
        <v>814</v>
      </c>
      <c r="C310" s="61" t="s">
        <v>411</v>
      </c>
      <c r="D310" s="62">
        <v>46031672</v>
      </c>
      <c r="E310" s="61" t="s">
        <v>414</v>
      </c>
      <c r="F310" s="36" t="str">
        <f>IFERROR(VLOOKUP(D310,'CAT 2019-20'!$C$2:$G$492,3,0),"")</f>
        <v>B</v>
      </c>
      <c r="G310" s="28">
        <f>IFERROR(VLOOKUP(D310,'CAT 2019-20'!$C$2:$G$492,4,0),"")</f>
        <v>16</v>
      </c>
      <c r="H310" s="37" t="str">
        <f>IFERROR(VLOOKUP(D310,'CAT 2019-20'!$C$2:$G$492,5,0),"")</f>
        <v/>
      </c>
      <c r="I310" s="36" t="str">
        <f>IFERROR(VLOOKUP(D310,IES!$D$3:$P$375,13,0),VLOOKUP(D310,'EOI-FPA-CONSERV. 09-11-2020'!$D$2:$J$123,7,0))</f>
        <v>B</v>
      </c>
      <c r="J310" s="28">
        <f>IFERROR(VLOOKUP(D310,IES!$D$3:$P$375,12,0),"")</f>
        <v>17</v>
      </c>
      <c r="K310" s="37" t="str">
        <f>IFERROR(VLOOKUP(D310,'EOI-FPA-CONSERV. 09-11-2020'!$D$2:$I$123,5,0),"")</f>
        <v/>
      </c>
      <c r="L310" s="39" t="str">
        <f t="shared" si="4"/>
        <v/>
      </c>
    </row>
    <row r="311" spans="1:12" hidden="1" x14ac:dyDescent="0.25">
      <c r="A311" s="61">
        <v>2020</v>
      </c>
      <c r="B311" s="61" t="s">
        <v>814</v>
      </c>
      <c r="C311" s="61" t="s">
        <v>415</v>
      </c>
      <c r="D311" s="62">
        <v>46022130</v>
      </c>
      <c r="E311" s="61" t="s">
        <v>416</v>
      </c>
      <c r="F311" s="36" t="str">
        <f>IFERROR(VLOOKUP(D311,'CAT 2019-20'!$C$2:$G$492,3,0),"")</f>
        <v>C</v>
      </c>
      <c r="G311" s="28">
        <f>IFERROR(VLOOKUP(D311,'CAT 2019-20'!$C$2:$G$492,4,0),"")</f>
        <v>9</v>
      </c>
      <c r="H311" s="37" t="str">
        <f>IFERROR(VLOOKUP(D311,'CAT 2019-20'!$C$2:$G$492,5,0),"")</f>
        <v/>
      </c>
      <c r="I311" s="36" t="str">
        <f>IFERROR(VLOOKUP(D311,IES!$D$3:$P$375,13,0),VLOOKUP(D311,'EOI-FPA-CONSERV. 09-11-2020'!$D$2:$J$123,7,0))</f>
        <v>B</v>
      </c>
      <c r="J311" s="28">
        <f>IFERROR(VLOOKUP(D311,IES!$D$3:$P$375,12,0),"")</f>
        <v>12</v>
      </c>
      <c r="K311" s="37" t="str">
        <f>IFERROR(VLOOKUP(D311,'EOI-FPA-CONSERV. 09-11-2020'!$D$2:$I$123,5,0),"")</f>
        <v/>
      </c>
      <c r="L311" s="39" t="str">
        <f t="shared" si="4"/>
        <v>PUJA</v>
      </c>
    </row>
    <row r="312" spans="1:12" hidden="1" x14ac:dyDescent="0.25">
      <c r="A312" s="61">
        <v>2020</v>
      </c>
      <c r="B312" s="61" t="s">
        <v>814</v>
      </c>
      <c r="C312" s="61" t="s">
        <v>417</v>
      </c>
      <c r="D312" s="62">
        <v>46003512</v>
      </c>
      <c r="E312" s="61" t="s">
        <v>418</v>
      </c>
      <c r="F312" s="36" t="str">
        <f>IFERROR(VLOOKUP(D312,'CAT 2019-20'!$C$2:$G$492,3,0),"")</f>
        <v>B</v>
      </c>
      <c r="G312" s="28">
        <f>IFERROR(VLOOKUP(D312,'CAT 2019-20'!$C$2:$G$492,4,0),"")</f>
        <v>19</v>
      </c>
      <c r="H312" s="37" t="str">
        <f>IFERROR(VLOOKUP(D312,'CAT 2019-20'!$C$2:$G$492,5,0),"")</f>
        <v/>
      </c>
      <c r="I312" s="36" t="str">
        <f>IFERROR(VLOOKUP(D312,IES!$D$3:$P$375,13,0),VLOOKUP(D312,'EOI-FPA-CONSERV. 09-11-2020'!$D$2:$J$123,7,0))</f>
        <v>B</v>
      </c>
      <c r="J312" s="28">
        <f>IFERROR(VLOOKUP(D312,IES!$D$3:$P$375,12,0),"")</f>
        <v>19</v>
      </c>
      <c r="K312" s="37" t="str">
        <f>IFERROR(VLOOKUP(D312,'EOI-FPA-CONSERV. 09-11-2020'!$D$2:$I$123,5,0),"")</f>
        <v/>
      </c>
      <c r="L312" s="39" t="str">
        <f t="shared" si="4"/>
        <v/>
      </c>
    </row>
    <row r="313" spans="1:12" hidden="1" x14ac:dyDescent="0.25">
      <c r="A313" s="61">
        <v>2020</v>
      </c>
      <c r="B313" s="61" t="s">
        <v>814</v>
      </c>
      <c r="C313" s="61" t="s">
        <v>417</v>
      </c>
      <c r="D313" s="62">
        <v>46018761</v>
      </c>
      <c r="E313" s="61" t="s">
        <v>419</v>
      </c>
      <c r="F313" s="36" t="str">
        <f>IFERROR(VLOOKUP(D313,'CAT 2019-20'!$C$2:$G$492,3,0),"")</f>
        <v>A</v>
      </c>
      <c r="G313" s="28">
        <f>IFERROR(VLOOKUP(D313,'CAT 2019-20'!$C$2:$G$492,4,0),"")</f>
        <v>88</v>
      </c>
      <c r="H313" s="37" t="str">
        <f>IFERROR(VLOOKUP(D313,'CAT 2019-20'!$C$2:$G$492,5,0),"")</f>
        <v/>
      </c>
      <c r="I313" s="36" t="str">
        <f>IFERROR(VLOOKUP(D313,IES!$D$3:$P$375,13,0),VLOOKUP(D313,'EOI-FPA-CONSERV. 09-11-2020'!$D$2:$J$123,7,0))</f>
        <v>A</v>
      </c>
      <c r="J313" s="28">
        <f>IFERROR(VLOOKUP(D313,IES!$D$3:$P$375,12,0),"")</f>
        <v>94</v>
      </c>
      <c r="K313" s="37" t="str">
        <f>IFERROR(VLOOKUP(D313,'EOI-FPA-CONSERV. 09-11-2020'!$D$2:$I$123,5,0),"")</f>
        <v/>
      </c>
      <c r="L313" s="39" t="str">
        <f t="shared" si="4"/>
        <v/>
      </c>
    </row>
    <row r="314" spans="1:12" hidden="1" x14ac:dyDescent="0.25">
      <c r="A314" s="61">
        <v>2020</v>
      </c>
      <c r="B314" s="61" t="s">
        <v>814</v>
      </c>
      <c r="C314" s="61" t="s">
        <v>417</v>
      </c>
      <c r="D314" s="62">
        <v>46021630</v>
      </c>
      <c r="E314" s="61" t="s">
        <v>227</v>
      </c>
      <c r="F314" s="36" t="str">
        <f>IFERROR(VLOOKUP(D314,'CAT 2019-20'!$C$2:$G$492,3,0),"")</f>
        <v>B</v>
      </c>
      <c r="G314" s="28">
        <f>IFERROR(VLOOKUP(D314,'CAT 2019-20'!$C$2:$G$492,4,0),"")</f>
        <v>14</v>
      </c>
      <c r="H314" s="37" t="str">
        <f>IFERROR(VLOOKUP(D314,'CAT 2019-20'!$C$2:$G$492,5,0),"")</f>
        <v/>
      </c>
      <c r="I314" s="36" t="str">
        <f>IFERROR(VLOOKUP(D314,IES!$D$3:$P$375,13,0),VLOOKUP(D314,'EOI-FPA-CONSERV. 09-11-2020'!$D$2:$J$123,7,0))</f>
        <v>B</v>
      </c>
      <c r="J314" s="28">
        <f>IFERROR(VLOOKUP(D314,IES!$D$3:$P$375,12,0),"")</f>
        <v>13</v>
      </c>
      <c r="K314" s="37" t="str">
        <f>IFERROR(VLOOKUP(D314,'EOI-FPA-CONSERV. 09-11-2020'!$D$2:$I$123,5,0),"")</f>
        <v/>
      </c>
      <c r="L314" s="39" t="str">
        <f t="shared" si="4"/>
        <v/>
      </c>
    </row>
    <row r="315" spans="1:12" x14ac:dyDescent="0.25">
      <c r="A315" s="61">
        <v>2020</v>
      </c>
      <c r="B315" s="61" t="s">
        <v>814</v>
      </c>
      <c r="C315" s="61" t="s">
        <v>420</v>
      </c>
      <c r="D315" s="63">
        <v>46019246</v>
      </c>
      <c r="E315" s="61" t="s">
        <v>421</v>
      </c>
      <c r="F315" s="36" t="str">
        <f>IFERROR(VLOOKUP(D315,'CAT 2019-20'!$C$2:$G$492,3,0),"")</f>
        <v>B</v>
      </c>
      <c r="G315" s="28" t="str">
        <f>IFERROR(VLOOKUP(D315,'CAT 2019-20'!$C$2:$G$492,4,0),"")</f>
        <v/>
      </c>
      <c r="H315" s="37">
        <f>IFERROR(VLOOKUP(D315,'CAT 2019-20'!$C$2:$G$492,5,0),"")</f>
        <v>671</v>
      </c>
      <c r="I315" s="36" t="str">
        <f>IFERROR(VLOOKUP(D315,IES!$D$3:$P$375,13,0),VLOOKUP(D315,'EOI-FPA-CONSERV. 09-11-2020'!$D$2:$J$123,7,0))</f>
        <v>C</v>
      </c>
      <c r="J315" s="28" t="str">
        <f>IFERROR(VLOOKUP(D315,IES!$D$3:$P$375,12,0),"")</f>
        <v/>
      </c>
      <c r="K315" s="37">
        <f>IFERROR(VLOOKUP(D315,'EOI-FPA-CONSERV. 09-11-2020'!$D$2:$I$123,5,0),"")</f>
        <v>233</v>
      </c>
      <c r="L315" s="39" t="str">
        <f t="shared" si="4"/>
        <v>BAIXA</v>
      </c>
    </row>
    <row r="316" spans="1:12" hidden="1" x14ac:dyDescent="0.25">
      <c r="A316" s="61">
        <v>2020</v>
      </c>
      <c r="B316" s="61" t="s">
        <v>814</v>
      </c>
      <c r="C316" s="61" t="s">
        <v>420</v>
      </c>
      <c r="D316" s="62">
        <v>46022211</v>
      </c>
      <c r="E316" s="61" t="s">
        <v>422</v>
      </c>
      <c r="F316" s="36" t="str">
        <f>IFERROR(VLOOKUP(D316,'CAT 2019-20'!$C$2:$G$492,3,0),"")</f>
        <v>A</v>
      </c>
      <c r="G316" s="28">
        <f>IFERROR(VLOOKUP(D316,'CAT 2019-20'!$C$2:$G$492,4,0),"")</f>
        <v>27</v>
      </c>
      <c r="H316" s="37" t="str">
        <f>IFERROR(VLOOKUP(D316,'CAT 2019-20'!$C$2:$G$492,5,0),"")</f>
        <v/>
      </c>
      <c r="I316" s="36" t="str">
        <f>IFERROR(VLOOKUP(D316,IES!$D$3:$P$375,13,0),VLOOKUP(D316,'EOI-FPA-CONSERV. 09-11-2020'!$D$2:$J$123,7,0))</f>
        <v>A</v>
      </c>
      <c r="J316" s="28">
        <f>IFERROR(VLOOKUP(D316,IES!$D$3:$P$375,12,0),"")</f>
        <v>29</v>
      </c>
      <c r="K316" s="37" t="str">
        <f>IFERROR(VLOOKUP(D316,'EOI-FPA-CONSERV. 09-11-2020'!$D$2:$I$123,5,0),"")</f>
        <v/>
      </c>
      <c r="L316" s="39" t="str">
        <f t="shared" si="4"/>
        <v/>
      </c>
    </row>
    <row r="317" spans="1:12" hidden="1" x14ac:dyDescent="0.25">
      <c r="A317" s="61">
        <v>2020</v>
      </c>
      <c r="B317" s="61" t="s">
        <v>814</v>
      </c>
      <c r="C317" s="61" t="s">
        <v>423</v>
      </c>
      <c r="D317" s="62">
        <v>46003408</v>
      </c>
      <c r="E317" s="61" t="s">
        <v>424</v>
      </c>
      <c r="F317" s="36" t="str">
        <f>IFERROR(VLOOKUP(D317,'CAT 2019-20'!$C$2:$G$492,3,0),"")</f>
        <v>B</v>
      </c>
      <c r="G317" s="28">
        <f>IFERROR(VLOOKUP(D317,'CAT 2019-20'!$C$2:$G$492,4,0),"")</f>
        <v>20</v>
      </c>
      <c r="H317" s="37" t="str">
        <f>IFERROR(VLOOKUP(D317,'CAT 2019-20'!$C$2:$G$492,5,0),"")</f>
        <v/>
      </c>
      <c r="I317" s="36" t="str">
        <f>IFERROR(VLOOKUP(D317,IES!$D$3:$P$375,13,0),VLOOKUP(D317,'EOI-FPA-CONSERV. 09-11-2020'!$D$2:$J$123,7,0))</f>
        <v>B</v>
      </c>
      <c r="J317" s="28">
        <f>IFERROR(VLOOKUP(D317,IES!$D$3:$P$375,12,0),"")</f>
        <v>21</v>
      </c>
      <c r="K317" s="37" t="str">
        <f>IFERROR(VLOOKUP(D317,'EOI-FPA-CONSERV. 09-11-2020'!$D$2:$I$123,5,0),"")</f>
        <v/>
      </c>
      <c r="L317" s="39" t="str">
        <f t="shared" si="4"/>
        <v/>
      </c>
    </row>
    <row r="318" spans="1:12" hidden="1" x14ac:dyDescent="0.25">
      <c r="A318" s="61">
        <v>2020</v>
      </c>
      <c r="B318" s="61" t="s">
        <v>814</v>
      </c>
      <c r="C318" s="61" t="s">
        <v>423</v>
      </c>
      <c r="D318" s="63">
        <v>46017894</v>
      </c>
      <c r="E318" s="61" t="s">
        <v>425</v>
      </c>
      <c r="F318" s="36" t="str">
        <f>IFERROR(VLOOKUP(D318,'CAT 2019-20'!$C$2:$G$492,3,0),"")</f>
        <v>C</v>
      </c>
      <c r="G318" s="28" t="str">
        <f>IFERROR(VLOOKUP(D318,'CAT 2019-20'!$C$2:$G$492,4,0),"")</f>
        <v/>
      </c>
      <c r="H318" s="37">
        <f>IFERROR(VLOOKUP(D318,'CAT 2019-20'!$C$2:$G$492,5,0),"")</f>
        <v>335</v>
      </c>
      <c r="I318" s="36" t="str">
        <f>IFERROR(VLOOKUP(D318,IES!$D$3:$P$375,13,0),VLOOKUP(D318,'EOI-FPA-CONSERV. 09-11-2020'!$D$2:$J$123,7,0))</f>
        <v>C</v>
      </c>
      <c r="J318" s="28" t="str">
        <f>IFERROR(VLOOKUP(D318,IES!$D$3:$P$375,12,0),"")</f>
        <v/>
      </c>
      <c r="K318" s="37">
        <f>IFERROR(VLOOKUP(D318,'EOI-FPA-CONSERV. 09-11-2020'!$D$2:$I$123,5,0),"")</f>
        <v>310</v>
      </c>
      <c r="L318" s="39" t="str">
        <f t="shared" si="4"/>
        <v/>
      </c>
    </row>
    <row r="319" spans="1:12" hidden="1" x14ac:dyDescent="0.25">
      <c r="A319" s="61">
        <v>2020</v>
      </c>
      <c r="B319" s="61" t="s">
        <v>814</v>
      </c>
      <c r="C319" s="61" t="s">
        <v>423</v>
      </c>
      <c r="D319" s="62">
        <v>46020492</v>
      </c>
      <c r="E319" s="61" t="s">
        <v>426</v>
      </c>
      <c r="F319" s="36" t="str">
        <f>IFERROR(VLOOKUP(D319,'CAT 2019-20'!$C$2:$G$492,3,0),"")</f>
        <v>B</v>
      </c>
      <c r="G319" s="28">
        <f>IFERROR(VLOOKUP(D319,'CAT 2019-20'!$C$2:$G$492,4,0),"")</f>
        <v>20</v>
      </c>
      <c r="H319" s="37" t="str">
        <f>IFERROR(VLOOKUP(D319,'CAT 2019-20'!$C$2:$G$492,5,0),"")</f>
        <v/>
      </c>
      <c r="I319" s="36" t="str">
        <f>IFERROR(VLOOKUP(D319,IES!$D$3:$P$375,13,0),VLOOKUP(D319,'EOI-FPA-CONSERV. 09-11-2020'!$D$2:$J$123,7,0))</f>
        <v>B</v>
      </c>
      <c r="J319" s="28">
        <f>IFERROR(VLOOKUP(D319,IES!$D$3:$P$375,12,0),"")</f>
        <v>23</v>
      </c>
      <c r="K319" s="37" t="str">
        <f>IFERROR(VLOOKUP(D319,'EOI-FPA-CONSERV. 09-11-2020'!$D$2:$I$123,5,0),"")</f>
        <v/>
      </c>
      <c r="L319" s="39" t="str">
        <f t="shared" si="4"/>
        <v/>
      </c>
    </row>
    <row r="320" spans="1:12" hidden="1" x14ac:dyDescent="0.25">
      <c r="A320" s="61">
        <v>2020</v>
      </c>
      <c r="B320" s="61" t="s">
        <v>814</v>
      </c>
      <c r="C320" s="61" t="s">
        <v>427</v>
      </c>
      <c r="D320" s="62">
        <v>46022221</v>
      </c>
      <c r="E320" s="61" t="s">
        <v>428</v>
      </c>
      <c r="F320" s="36" t="str">
        <f>IFERROR(VLOOKUP(D320,'CAT 2019-20'!$C$2:$G$492,3,0),"")</f>
        <v>A</v>
      </c>
      <c r="G320" s="28">
        <f>IFERROR(VLOOKUP(D320,'CAT 2019-20'!$C$2:$G$492,4,0),"")</f>
        <v>40</v>
      </c>
      <c r="H320" s="37" t="str">
        <f>IFERROR(VLOOKUP(D320,'CAT 2019-20'!$C$2:$G$492,5,0),"")</f>
        <v/>
      </c>
      <c r="I320" s="36" t="str">
        <f>IFERROR(VLOOKUP(D320,IES!$D$3:$P$375,13,0),VLOOKUP(D320,'EOI-FPA-CONSERV. 09-11-2020'!$D$2:$J$123,7,0))</f>
        <v>A</v>
      </c>
      <c r="J320" s="28">
        <f>IFERROR(VLOOKUP(D320,IES!$D$3:$P$375,12,0),"")</f>
        <v>40</v>
      </c>
      <c r="K320" s="37" t="str">
        <f>IFERROR(VLOOKUP(D320,'EOI-FPA-CONSERV. 09-11-2020'!$D$2:$I$123,5,0),"")</f>
        <v/>
      </c>
      <c r="L320" s="39" t="str">
        <f t="shared" si="4"/>
        <v/>
      </c>
    </row>
    <row r="321" spans="1:12" hidden="1" x14ac:dyDescent="0.25">
      <c r="A321" s="61">
        <v>2020</v>
      </c>
      <c r="B321" s="61" t="s">
        <v>814</v>
      </c>
      <c r="C321" s="61" t="s">
        <v>429</v>
      </c>
      <c r="D321" s="63">
        <v>46019258</v>
      </c>
      <c r="E321" s="61" t="s">
        <v>430</v>
      </c>
      <c r="F321" s="36" t="str">
        <f>IFERROR(VLOOKUP(D321,'CAT 2019-20'!$C$2:$G$492,3,0),"")</f>
        <v>C</v>
      </c>
      <c r="G321" s="28" t="str">
        <f>IFERROR(VLOOKUP(D321,'CAT 2019-20'!$C$2:$G$492,4,0),"")</f>
        <v/>
      </c>
      <c r="H321" s="37">
        <f>IFERROR(VLOOKUP(D321,'CAT 2019-20'!$C$2:$G$492,5,0),"")</f>
        <v>255</v>
      </c>
      <c r="I321" s="36" t="str">
        <f>IFERROR(VLOOKUP(D321,IES!$D$3:$P$375,13,0),VLOOKUP(D321,'EOI-FPA-CONSERV. 09-11-2020'!$D$2:$J$123,7,0))</f>
        <v>C</v>
      </c>
      <c r="J321" s="28" t="str">
        <f>IFERROR(VLOOKUP(D321,IES!$D$3:$P$375,12,0),"")</f>
        <v/>
      </c>
      <c r="K321" s="37">
        <f>IFERROR(VLOOKUP(D321,'EOI-FPA-CONSERV. 09-11-2020'!$D$2:$I$123,5,0),"")</f>
        <v>155</v>
      </c>
      <c r="L321" s="39" t="str">
        <f t="shared" ref="L321:L384" si="5">IF(F321="","NOU",IF(I321=F321,"",IF(OR(J321&lt;G321,K321&lt;H321),"BAIXA",IF(OR(J321&gt;G321,K321&gt;H321),"PUJA",""))))</f>
        <v/>
      </c>
    </row>
    <row r="322" spans="1:12" hidden="1" x14ac:dyDescent="0.25">
      <c r="A322" s="61">
        <v>2020</v>
      </c>
      <c r="B322" s="61" t="s">
        <v>814</v>
      </c>
      <c r="C322" s="61" t="s">
        <v>429</v>
      </c>
      <c r="D322" s="62">
        <v>46020297</v>
      </c>
      <c r="E322" s="61" t="s">
        <v>431</v>
      </c>
      <c r="F322" s="36" t="str">
        <f>IFERROR(VLOOKUP(D322,'CAT 2019-20'!$C$2:$G$492,3,0),"")</f>
        <v>B</v>
      </c>
      <c r="G322" s="28">
        <f>IFERROR(VLOOKUP(D322,'CAT 2019-20'!$C$2:$G$492,4,0),"")</f>
        <v>21</v>
      </c>
      <c r="H322" s="37" t="str">
        <f>IFERROR(VLOOKUP(D322,'CAT 2019-20'!$C$2:$G$492,5,0),"")</f>
        <v/>
      </c>
      <c r="I322" s="36" t="str">
        <f>IFERROR(VLOOKUP(D322,IES!$D$3:$P$375,13,0),VLOOKUP(D322,'EOI-FPA-CONSERV. 09-11-2020'!$D$2:$J$123,7,0))</f>
        <v>B</v>
      </c>
      <c r="J322" s="28">
        <f>IFERROR(VLOOKUP(D322,IES!$D$3:$P$375,12,0),"")</f>
        <v>22</v>
      </c>
      <c r="K322" s="37" t="str">
        <f>IFERROR(VLOOKUP(D322,'EOI-FPA-CONSERV. 09-11-2020'!$D$2:$I$123,5,0),"")</f>
        <v/>
      </c>
      <c r="L322" s="39" t="str">
        <f t="shared" si="5"/>
        <v/>
      </c>
    </row>
    <row r="323" spans="1:12" hidden="1" x14ac:dyDescent="0.25">
      <c r="A323" s="61">
        <v>2020</v>
      </c>
      <c r="B323" s="61" t="s">
        <v>814</v>
      </c>
      <c r="C323" s="61" t="s">
        <v>432</v>
      </c>
      <c r="D323" s="62">
        <v>46023936</v>
      </c>
      <c r="E323" s="61" t="s">
        <v>433</v>
      </c>
      <c r="F323" s="36" t="str">
        <f>IFERROR(VLOOKUP(D323,'CAT 2019-20'!$C$2:$G$492,3,0),"")</f>
        <v>A</v>
      </c>
      <c r="G323" s="28">
        <f>IFERROR(VLOOKUP(D323,'CAT 2019-20'!$C$2:$G$492,4,0),"")</f>
        <v>28</v>
      </c>
      <c r="H323" s="37" t="str">
        <f>IFERROR(VLOOKUP(D323,'CAT 2019-20'!$C$2:$G$492,5,0),"")</f>
        <v/>
      </c>
      <c r="I323" s="36" t="str">
        <f>IFERROR(VLOOKUP(D323,IES!$D$3:$P$375,13,0),VLOOKUP(D323,'EOI-FPA-CONSERV. 09-11-2020'!$D$2:$J$123,7,0))</f>
        <v>A</v>
      </c>
      <c r="J323" s="28">
        <f>IFERROR(VLOOKUP(D323,IES!$D$3:$P$375,12,0),"")</f>
        <v>28</v>
      </c>
      <c r="K323" s="37" t="str">
        <f>IFERROR(VLOOKUP(D323,'EOI-FPA-CONSERV. 09-11-2020'!$D$2:$I$123,5,0),"")</f>
        <v/>
      </c>
      <c r="L323" s="39" t="str">
        <f t="shared" si="5"/>
        <v/>
      </c>
    </row>
    <row r="324" spans="1:12" hidden="1" x14ac:dyDescent="0.25">
      <c r="A324" s="61">
        <v>2020</v>
      </c>
      <c r="B324" s="61" t="s">
        <v>814</v>
      </c>
      <c r="C324" s="61" t="s">
        <v>434</v>
      </c>
      <c r="D324" s="62">
        <v>46004206</v>
      </c>
      <c r="E324" s="61" t="s">
        <v>435</v>
      </c>
      <c r="F324" s="36" t="str">
        <f>IFERROR(VLOOKUP(D324,'CAT 2019-20'!$C$2:$G$492,3,0),"")</f>
        <v>B</v>
      </c>
      <c r="G324" s="28">
        <f>IFERROR(VLOOKUP(D324,'CAT 2019-20'!$C$2:$G$492,4,0),"")</f>
        <v>22</v>
      </c>
      <c r="H324" s="37" t="str">
        <f>IFERROR(VLOOKUP(D324,'CAT 2019-20'!$C$2:$G$492,5,0),"")</f>
        <v/>
      </c>
      <c r="I324" s="36" t="str">
        <f>IFERROR(VLOOKUP(D324,IES!$D$3:$P$375,13,0),VLOOKUP(D324,'EOI-FPA-CONSERV. 09-11-2020'!$D$2:$J$123,7,0))</f>
        <v>B</v>
      </c>
      <c r="J324" s="28">
        <f>IFERROR(VLOOKUP(D324,IES!$D$3:$P$375,12,0),"")</f>
        <v>23</v>
      </c>
      <c r="K324" s="37" t="str">
        <f>IFERROR(VLOOKUP(D324,'EOI-FPA-CONSERV. 09-11-2020'!$D$2:$I$123,5,0),"")</f>
        <v/>
      </c>
      <c r="L324" s="39" t="str">
        <f t="shared" si="5"/>
        <v/>
      </c>
    </row>
    <row r="325" spans="1:12" hidden="1" x14ac:dyDescent="0.25">
      <c r="A325" s="61">
        <v>2020</v>
      </c>
      <c r="B325" s="61" t="s">
        <v>814</v>
      </c>
      <c r="C325" s="61" t="s">
        <v>434</v>
      </c>
      <c r="D325" s="62">
        <v>46004221</v>
      </c>
      <c r="E325" s="61" t="s">
        <v>436</v>
      </c>
      <c r="F325" s="36" t="str">
        <f>IFERROR(VLOOKUP(D325,'CAT 2019-20'!$C$2:$G$492,3,0),"")</f>
        <v>A</v>
      </c>
      <c r="G325" s="28">
        <f>IFERROR(VLOOKUP(D325,'CAT 2019-20'!$C$2:$G$492,4,0),"")</f>
        <v>42</v>
      </c>
      <c r="H325" s="37" t="str">
        <f>IFERROR(VLOOKUP(D325,'CAT 2019-20'!$C$2:$G$492,5,0),"")</f>
        <v/>
      </c>
      <c r="I325" s="36" t="str">
        <f>IFERROR(VLOOKUP(D325,IES!$D$3:$P$375,13,0),VLOOKUP(D325,'EOI-FPA-CONSERV. 09-11-2020'!$D$2:$J$123,7,0))</f>
        <v>A</v>
      </c>
      <c r="J325" s="28">
        <f>IFERROR(VLOOKUP(D325,IES!$D$3:$P$375,12,0),"")</f>
        <v>42</v>
      </c>
      <c r="K325" s="37" t="str">
        <f>IFERROR(VLOOKUP(D325,'EOI-FPA-CONSERV. 09-11-2020'!$D$2:$I$123,5,0),"")</f>
        <v/>
      </c>
      <c r="L325" s="39" t="str">
        <f t="shared" si="5"/>
        <v/>
      </c>
    </row>
    <row r="326" spans="1:12" hidden="1" x14ac:dyDescent="0.25">
      <c r="A326" s="61">
        <v>2020</v>
      </c>
      <c r="B326" s="61" t="s">
        <v>814</v>
      </c>
      <c r="C326" s="61" t="s">
        <v>434</v>
      </c>
      <c r="D326" s="62">
        <v>46015587</v>
      </c>
      <c r="E326" s="61" t="s">
        <v>121</v>
      </c>
      <c r="F326" s="36" t="str">
        <f>IFERROR(VLOOKUP(D326,'CAT 2019-20'!$C$2:$G$492,3,0),"")</f>
        <v>A</v>
      </c>
      <c r="G326" s="28">
        <f>IFERROR(VLOOKUP(D326,'CAT 2019-20'!$C$2:$G$492,4,0),"")</f>
        <v>72</v>
      </c>
      <c r="H326" s="37" t="str">
        <f>IFERROR(VLOOKUP(D326,'CAT 2019-20'!$C$2:$G$492,5,0),"")</f>
        <v/>
      </c>
      <c r="I326" s="36" t="str">
        <f>IFERROR(VLOOKUP(D326,IES!$D$3:$P$375,13,0),VLOOKUP(D326,'EOI-FPA-CONSERV. 09-11-2020'!$D$2:$J$123,7,0))</f>
        <v>A</v>
      </c>
      <c r="J326" s="28">
        <f>IFERROR(VLOOKUP(D326,IES!$D$3:$P$375,12,0),"")</f>
        <v>74</v>
      </c>
      <c r="K326" s="37" t="str">
        <f>IFERROR(VLOOKUP(D326,'EOI-FPA-CONSERV. 09-11-2020'!$D$2:$I$123,5,0),"")</f>
        <v/>
      </c>
      <c r="L326" s="39" t="str">
        <f t="shared" si="5"/>
        <v/>
      </c>
    </row>
    <row r="327" spans="1:12" hidden="1" x14ac:dyDescent="0.25">
      <c r="A327" s="61">
        <v>2020</v>
      </c>
      <c r="B327" s="61" t="s">
        <v>814</v>
      </c>
      <c r="C327" s="61" t="s">
        <v>434</v>
      </c>
      <c r="D327" s="63">
        <v>46018394</v>
      </c>
      <c r="E327" s="61" t="s">
        <v>35</v>
      </c>
      <c r="F327" s="36" t="str">
        <f>IFERROR(VLOOKUP(D327,'CAT 2019-20'!$C$2:$G$492,3,0),"")</f>
        <v>A</v>
      </c>
      <c r="G327" s="28" t="str">
        <f>IFERROR(VLOOKUP(D327,'CAT 2019-20'!$C$2:$G$492,4,0),"")</f>
        <v/>
      </c>
      <c r="H327" s="37">
        <f>IFERROR(VLOOKUP(D327,'CAT 2019-20'!$C$2:$G$492,5,0),"")</f>
        <v>3098</v>
      </c>
      <c r="I327" s="36" t="str">
        <f>IFERROR(VLOOKUP(D327,IES!$D$3:$P$375,13,0),VLOOKUP(D327,'EOI-FPA-CONSERV. 09-11-2020'!$D$2:$J$123,7,0))</f>
        <v>A</v>
      </c>
      <c r="J327" s="28" t="str">
        <f>IFERROR(VLOOKUP(D327,IES!$D$3:$P$375,12,0),"")</f>
        <v/>
      </c>
      <c r="K327" s="37">
        <f>IFERROR(VLOOKUP(D327,'EOI-FPA-CONSERV. 09-11-2020'!$D$2:$I$123,5,0),"")</f>
        <v>2717</v>
      </c>
      <c r="L327" s="39" t="str">
        <f t="shared" si="5"/>
        <v/>
      </c>
    </row>
    <row r="328" spans="1:12" hidden="1" x14ac:dyDescent="0.25">
      <c r="A328" s="61">
        <v>2020</v>
      </c>
      <c r="B328" s="61" t="s">
        <v>814</v>
      </c>
      <c r="C328" s="61" t="s">
        <v>434</v>
      </c>
      <c r="D328" s="63">
        <v>46019261</v>
      </c>
      <c r="E328" s="61" t="s">
        <v>354</v>
      </c>
      <c r="F328" s="36" t="str">
        <f>IFERROR(VLOOKUP(D328,'CAT 2019-20'!$C$2:$G$492,3,0),"")</f>
        <v>B</v>
      </c>
      <c r="G328" s="28" t="str">
        <f>IFERROR(VLOOKUP(D328,'CAT 2019-20'!$C$2:$G$492,4,0),"")</f>
        <v/>
      </c>
      <c r="H328" s="37">
        <f>IFERROR(VLOOKUP(D328,'CAT 2019-20'!$C$2:$G$492,5,0),"")</f>
        <v>694</v>
      </c>
      <c r="I328" s="36" t="str">
        <f>IFERROR(VLOOKUP(D328,IES!$D$3:$P$375,13,0),VLOOKUP(D328,'EOI-FPA-CONSERV. 09-11-2020'!$D$2:$J$123,7,0))</f>
        <v>B</v>
      </c>
      <c r="J328" s="28" t="str">
        <f>IFERROR(VLOOKUP(D328,IES!$D$3:$P$375,12,0),"")</f>
        <v/>
      </c>
      <c r="K328" s="37">
        <f>IFERROR(VLOOKUP(D328,'EOI-FPA-CONSERV. 09-11-2020'!$D$2:$I$123,5,0),"")</f>
        <v>566</v>
      </c>
      <c r="L328" s="39" t="str">
        <f t="shared" si="5"/>
        <v/>
      </c>
    </row>
    <row r="329" spans="1:12" hidden="1" x14ac:dyDescent="0.25">
      <c r="A329" s="61">
        <v>2020</v>
      </c>
      <c r="B329" s="61" t="s">
        <v>814</v>
      </c>
      <c r="C329" s="61" t="s">
        <v>434</v>
      </c>
      <c r="D329" s="62">
        <v>46022181</v>
      </c>
      <c r="E329" s="61" t="s">
        <v>438</v>
      </c>
      <c r="F329" s="36" t="str">
        <f>IFERROR(VLOOKUP(D329,'CAT 2019-20'!$C$2:$G$492,3,0),"")</f>
        <v>A</v>
      </c>
      <c r="G329" s="28">
        <f>IFERROR(VLOOKUP(D329,'CAT 2019-20'!$C$2:$G$492,4,0),"")</f>
        <v>39</v>
      </c>
      <c r="H329" s="37" t="str">
        <f>IFERROR(VLOOKUP(D329,'CAT 2019-20'!$C$2:$G$492,5,0),"")</f>
        <v/>
      </c>
      <c r="I329" s="36" t="str">
        <f>IFERROR(VLOOKUP(D329,IES!$D$3:$P$375,13,0),VLOOKUP(D329,'EOI-FPA-CONSERV. 09-11-2020'!$D$2:$J$123,7,0))</f>
        <v>A</v>
      </c>
      <c r="J329" s="28">
        <f>IFERROR(VLOOKUP(D329,IES!$D$3:$P$375,12,0),"")</f>
        <v>41</v>
      </c>
      <c r="K329" s="37" t="str">
        <f>IFERROR(VLOOKUP(D329,'EOI-FPA-CONSERV. 09-11-2020'!$D$2:$I$123,5,0),"")</f>
        <v/>
      </c>
      <c r="L329" s="39" t="str">
        <f t="shared" si="5"/>
        <v/>
      </c>
    </row>
    <row r="330" spans="1:12" x14ac:dyDescent="0.25">
      <c r="A330" s="61">
        <v>2020</v>
      </c>
      <c r="B330" s="61" t="s">
        <v>814</v>
      </c>
      <c r="C330" s="61" t="s">
        <v>437</v>
      </c>
      <c r="D330" s="63">
        <v>46019271</v>
      </c>
      <c r="E330" s="61" t="s">
        <v>228</v>
      </c>
      <c r="F330" s="36" t="str">
        <f>IFERROR(VLOOKUP(D330,'CAT 2019-20'!$C$2:$G$492,3,0),"")</f>
        <v>B</v>
      </c>
      <c r="G330" s="28" t="str">
        <f>IFERROR(VLOOKUP(D330,'CAT 2019-20'!$C$2:$G$492,4,0),"")</f>
        <v/>
      </c>
      <c r="H330" s="37">
        <f>IFERROR(VLOOKUP(D330,'CAT 2019-20'!$C$2:$G$492,5,0),"")</f>
        <v>614</v>
      </c>
      <c r="I330" s="36" t="str">
        <f>IFERROR(VLOOKUP(D330,IES!$D$3:$P$375,13,0),VLOOKUP(D330,'EOI-FPA-CONSERV. 09-11-2020'!$D$2:$J$123,7,0))</f>
        <v>C</v>
      </c>
      <c r="J330" s="28" t="str">
        <f>IFERROR(VLOOKUP(D330,IES!$D$3:$P$375,12,0),"")</f>
        <v/>
      </c>
      <c r="K330" s="37">
        <f>IFERROR(VLOOKUP(D330,'EOI-FPA-CONSERV. 09-11-2020'!$D$2:$I$123,5,0),"")</f>
        <v>453</v>
      </c>
      <c r="L330" s="39" t="str">
        <f t="shared" si="5"/>
        <v>BAIXA</v>
      </c>
    </row>
    <row r="331" spans="1:12" hidden="1" x14ac:dyDescent="0.25">
      <c r="A331" s="61">
        <v>2020</v>
      </c>
      <c r="B331" s="61" t="s">
        <v>814</v>
      </c>
      <c r="C331" s="61" t="s">
        <v>439</v>
      </c>
      <c r="D331" s="62">
        <v>46022142</v>
      </c>
      <c r="E331" s="61" t="s">
        <v>440</v>
      </c>
      <c r="F331" s="36" t="str">
        <f>IFERROR(VLOOKUP(D331,'CAT 2019-20'!$C$2:$G$492,3,0),"")</f>
        <v>B</v>
      </c>
      <c r="G331" s="28">
        <f>IFERROR(VLOOKUP(D331,'CAT 2019-20'!$C$2:$G$492,4,0),"")</f>
        <v>15</v>
      </c>
      <c r="H331" s="37" t="str">
        <f>IFERROR(VLOOKUP(D331,'CAT 2019-20'!$C$2:$G$492,5,0),"")</f>
        <v/>
      </c>
      <c r="I331" s="36" t="str">
        <f>IFERROR(VLOOKUP(D331,IES!$D$3:$P$375,13,0),VLOOKUP(D331,'EOI-FPA-CONSERV. 09-11-2020'!$D$2:$J$123,7,0))</f>
        <v>B</v>
      </c>
      <c r="J331" s="28">
        <f>IFERROR(VLOOKUP(D331,IES!$D$3:$P$375,12,0),"")</f>
        <v>17</v>
      </c>
      <c r="K331" s="37" t="str">
        <f>IFERROR(VLOOKUP(D331,'EOI-FPA-CONSERV. 09-11-2020'!$D$2:$I$123,5,0),"")</f>
        <v/>
      </c>
      <c r="L331" s="39" t="str">
        <f t="shared" si="5"/>
        <v/>
      </c>
    </row>
    <row r="332" spans="1:12" hidden="1" x14ac:dyDescent="0.25">
      <c r="A332" s="61">
        <v>2020</v>
      </c>
      <c r="B332" s="61" t="s">
        <v>814</v>
      </c>
      <c r="C332" s="61" t="s">
        <v>441</v>
      </c>
      <c r="D332" s="62">
        <v>46022154</v>
      </c>
      <c r="E332" s="61" t="s">
        <v>442</v>
      </c>
      <c r="F332" s="36" t="str">
        <f>IFERROR(VLOOKUP(D332,'CAT 2019-20'!$C$2:$G$492,3,0),"")</f>
        <v>C</v>
      </c>
      <c r="G332" s="28">
        <f>IFERROR(VLOOKUP(D332,'CAT 2019-20'!$C$2:$G$492,4,0),"")</f>
        <v>6</v>
      </c>
      <c r="H332" s="37" t="str">
        <f>IFERROR(VLOOKUP(D332,'CAT 2019-20'!$C$2:$G$492,5,0),"")</f>
        <v/>
      </c>
      <c r="I332" s="36" t="str">
        <f>IFERROR(VLOOKUP(D332,IES!$D$3:$P$375,13,0),VLOOKUP(D332,'EOI-FPA-CONSERV. 09-11-2020'!$D$2:$J$123,7,0))</f>
        <v>C</v>
      </c>
      <c r="J332" s="28">
        <f>IFERROR(VLOOKUP(D332,IES!$D$3:$P$375,12,0),"")</f>
        <v>6</v>
      </c>
      <c r="K332" s="37" t="str">
        <f>IFERROR(VLOOKUP(D332,'EOI-FPA-CONSERV. 09-11-2020'!$D$2:$I$123,5,0),"")</f>
        <v/>
      </c>
      <c r="L332" s="39" t="str">
        <f t="shared" si="5"/>
        <v/>
      </c>
    </row>
    <row r="333" spans="1:12" hidden="1" x14ac:dyDescent="0.25">
      <c r="A333" s="61">
        <v>2020</v>
      </c>
      <c r="B333" s="61" t="s">
        <v>814</v>
      </c>
      <c r="C333" s="61" t="s">
        <v>443</v>
      </c>
      <c r="D333" s="62">
        <v>46004841</v>
      </c>
      <c r="E333" s="61" t="s">
        <v>444</v>
      </c>
      <c r="F333" s="36" t="str">
        <f>IFERROR(VLOOKUP(D333,'CAT 2019-20'!$C$2:$G$492,3,0),"")</f>
        <v>A</v>
      </c>
      <c r="G333" s="28">
        <f>IFERROR(VLOOKUP(D333,'CAT 2019-20'!$C$2:$G$492,4,0),"")</f>
        <v>27</v>
      </c>
      <c r="H333" s="37" t="str">
        <f>IFERROR(VLOOKUP(D333,'CAT 2019-20'!$C$2:$G$492,5,0),"")</f>
        <v/>
      </c>
      <c r="I333" s="36" t="str">
        <f>IFERROR(VLOOKUP(D333,IES!$D$3:$P$375,13,0),VLOOKUP(D333,'EOI-FPA-CONSERV. 09-11-2020'!$D$2:$J$123,7,0))</f>
        <v>A</v>
      </c>
      <c r="J333" s="28">
        <f>IFERROR(VLOOKUP(D333,IES!$D$3:$P$375,12,0),"")</f>
        <v>30</v>
      </c>
      <c r="K333" s="37" t="str">
        <f>IFERROR(VLOOKUP(D333,'EOI-FPA-CONSERV. 09-11-2020'!$D$2:$I$123,5,0),"")</f>
        <v/>
      </c>
      <c r="L333" s="39" t="str">
        <f t="shared" si="5"/>
        <v/>
      </c>
    </row>
    <row r="334" spans="1:12" hidden="1" x14ac:dyDescent="0.25">
      <c r="A334" s="61">
        <v>2020</v>
      </c>
      <c r="B334" s="61" t="s">
        <v>814</v>
      </c>
      <c r="C334" s="61" t="s">
        <v>443</v>
      </c>
      <c r="D334" s="62">
        <v>46018621</v>
      </c>
      <c r="E334" s="61" t="s">
        <v>445</v>
      </c>
      <c r="F334" s="36" t="str">
        <f>IFERROR(VLOOKUP(D334,'CAT 2019-20'!$C$2:$G$492,3,0),"")</f>
        <v>A</v>
      </c>
      <c r="G334" s="28">
        <f>IFERROR(VLOOKUP(D334,'CAT 2019-20'!$C$2:$G$492,4,0),"")</f>
        <v>32</v>
      </c>
      <c r="H334" s="37" t="str">
        <f>IFERROR(VLOOKUP(D334,'CAT 2019-20'!$C$2:$G$492,5,0),"")</f>
        <v/>
      </c>
      <c r="I334" s="36" t="str">
        <f>IFERROR(VLOOKUP(D334,IES!$D$3:$P$375,13,0),VLOOKUP(D334,'EOI-FPA-CONSERV. 09-11-2020'!$D$2:$J$123,7,0))</f>
        <v>A</v>
      </c>
      <c r="J334" s="28">
        <f>IFERROR(VLOOKUP(D334,IES!$D$3:$P$375,12,0),"")</f>
        <v>31</v>
      </c>
      <c r="K334" s="37" t="str">
        <f>IFERROR(VLOOKUP(D334,'EOI-FPA-CONSERV. 09-11-2020'!$D$2:$I$123,5,0),"")</f>
        <v/>
      </c>
      <c r="L334" s="39" t="str">
        <f t="shared" si="5"/>
        <v/>
      </c>
    </row>
    <row r="335" spans="1:12" x14ac:dyDescent="0.25">
      <c r="A335" s="61">
        <v>2020</v>
      </c>
      <c r="B335" s="61" t="s">
        <v>814</v>
      </c>
      <c r="C335" s="61" t="s">
        <v>443</v>
      </c>
      <c r="D335" s="63">
        <v>46019295</v>
      </c>
      <c r="E335" s="61" t="s">
        <v>446</v>
      </c>
      <c r="F335" s="36" t="str">
        <f>IFERROR(VLOOKUP(D335,'CAT 2019-20'!$C$2:$G$492,3,0),"")</f>
        <v>A</v>
      </c>
      <c r="G335" s="28" t="str">
        <f>IFERROR(VLOOKUP(D335,'CAT 2019-20'!$C$2:$G$492,4,0),"")</f>
        <v/>
      </c>
      <c r="H335" s="37">
        <f>IFERROR(VLOOKUP(D335,'CAT 2019-20'!$C$2:$G$492,5,0),"")</f>
        <v>1552</v>
      </c>
      <c r="I335" s="36" t="str">
        <f>IFERROR(VLOOKUP(D335,IES!$D$3:$P$375,13,0),VLOOKUP(D335,'EOI-FPA-CONSERV. 09-11-2020'!$D$2:$J$123,7,0))</f>
        <v>B</v>
      </c>
      <c r="J335" s="28" t="str">
        <f>IFERROR(VLOOKUP(D335,IES!$D$3:$P$375,12,0),"")</f>
        <v/>
      </c>
      <c r="K335" s="37">
        <f>IFERROR(VLOOKUP(D335,'EOI-FPA-CONSERV. 09-11-2020'!$D$2:$I$123,5,0),"")</f>
        <v>736</v>
      </c>
      <c r="L335" s="39" t="str">
        <f t="shared" si="5"/>
        <v>BAIXA</v>
      </c>
    </row>
    <row r="336" spans="1:12" hidden="1" x14ac:dyDescent="0.25">
      <c r="A336" s="61">
        <v>2020</v>
      </c>
      <c r="B336" s="61" t="s">
        <v>814</v>
      </c>
      <c r="C336" s="61" t="s">
        <v>443</v>
      </c>
      <c r="D336" s="63">
        <v>46031313</v>
      </c>
      <c r="E336" s="61" t="s">
        <v>35</v>
      </c>
      <c r="F336" s="36" t="str">
        <f>IFERROR(VLOOKUP(D336,'CAT 2019-20'!$C$2:$G$492,3,0),"")</f>
        <v>A</v>
      </c>
      <c r="G336" s="28" t="str">
        <f>IFERROR(VLOOKUP(D336,'CAT 2019-20'!$C$2:$G$492,4,0),"")</f>
        <v/>
      </c>
      <c r="H336" s="37">
        <f>IFERROR(VLOOKUP(D336,'CAT 2019-20'!$C$2:$G$492,5,0),"")</f>
        <v>1441</v>
      </c>
      <c r="I336" s="36" t="str">
        <f>IFERROR(VLOOKUP(D336,IES!$D$3:$P$375,13,0),VLOOKUP(D336,'EOI-FPA-CONSERV. 09-11-2020'!$D$2:$J$123,7,0))</f>
        <v>A</v>
      </c>
      <c r="J336" s="28" t="str">
        <f>IFERROR(VLOOKUP(D336,IES!$D$3:$P$375,12,0),"")</f>
        <v/>
      </c>
      <c r="K336" s="37">
        <f>IFERROR(VLOOKUP(D336,'EOI-FPA-CONSERV. 09-11-2020'!$D$2:$I$123,5,0),"")</f>
        <v>1290</v>
      </c>
      <c r="L336" s="39" t="str">
        <f t="shared" si="5"/>
        <v/>
      </c>
    </row>
    <row r="337" spans="1:12" hidden="1" x14ac:dyDescent="0.25">
      <c r="A337" s="61">
        <v>2020</v>
      </c>
      <c r="B337" s="61" t="s">
        <v>814</v>
      </c>
      <c r="C337" s="61" t="s">
        <v>447</v>
      </c>
      <c r="D337" s="62">
        <v>46022877</v>
      </c>
      <c r="E337" s="61" t="s">
        <v>448</v>
      </c>
      <c r="F337" s="36" t="str">
        <f>IFERROR(VLOOKUP(D337,'CAT 2019-20'!$C$2:$G$492,3,0),"")</f>
        <v>C</v>
      </c>
      <c r="G337" s="28">
        <f>IFERROR(VLOOKUP(D337,'CAT 2019-20'!$C$2:$G$492,4,0),"")</f>
        <v>7</v>
      </c>
      <c r="H337" s="37" t="str">
        <f>IFERROR(VLOOKUP(D337,'CAT 2019-20'!$C$2:$G$492,5,0),"")</f>
        <v/>
      </c>
      <c r="I337" s="36" t="str">
        <f>IFERROR(VLOOKUP(D337,IES!$D$3:$P$375,13,0),VLOOKUP(D337,'EOI-FPA-CONSERV. 09-11-2020'!$D$2:$J$123,7,0))</f>
        <v>C</v>
      </c>
      <c r="J337" s="28">
        <f>IFERROR(VLOOKUP(D337,IES!$D$3:$P$375,12,0),"")</f>
        <v>8</v>
      </c>
      <c r="K337" s="37" t="str">
        <f>IFERROR(VLOOKUP(D337,'EOI-FPA-CONSERV. 09-11-2020'!$D$2:$I$123,5,0),"")</f>
        <v/>
      </c>
      <c r="L337" s="39" t="str">
        <f t="shared" si="5"/>
        <v/>
      </c>
    </row>
    <row r="338" spans="1:12" hidden="1" x14ac:dyDescent="0.25">
      <c r="A338" s="61">
        <v>2020</v>
      </c>
      <c r="B338" s="61" t="s">
        <v>814</v>
      </c>
      <c r="C338" s="61" t="s">
        <v>449</v>
      </c>
      <c r="D338" s="62">
        <v>46005132</v>
      </c>
      <c r="E338" s="61" t="s">
        <v>450</v>
      </c>
      <c r="F338" s="36" t="str">
        <f>IFERROR(VLOOKUP(D338,'CAT 2019-20'!$C$2:$G$492,3,0),"")</f>
        <v>A</v>
      </c>
      <c r="G338" s="28">
        <f>IFERROR(VLOOKUP(D338,'CAT 2019-20'!$C$2:$G$492,4,0),"")</f>
        <v>25</v>
      </c>
      <c r="H338" s="37" t="str">
        <f>IFERROR(VLOOKUP(D338,'CAT 2019-20'!$C$2:$G$492,5,0),"")</f>
        <v/>
      </c>
      <c r="I338" s="36" t="str">
        <f>IFERROR(VLOOKUP(D338,IES!$D$3:$P$375,13,0),VLOOKUP(D338,'EOI-FPA-CONSERV. 09-11-2020'!$D$2:$J$123,7,0))</f>
        <v>A</v>
      </c>
      <c r="J338" s="28">
        <f>IFERROR(VLOOKUP(D338,IES!$D$3:$P$375,12,0),"")</f>
        <v>25</v>
      </c>
      <c r="K338" s="37" t="str">
        <f>IFERROR(VLOOKUP(D338,'EOI-FPA-CONSERV. 09-11-2020'!$D$2:$I$123,5,0),"")</f>
        <v/>
      </c>
      <c r="L338" s="39" t="str">
        <f t="shared" si="5"/>
        <v/>
      </c>
    </row>
    <row r="339" spans="1:12" hidden="1" x14ac:dyDescent="0.25">
      <c r="A339" s="61">
        <v>2020</v>
      </c>
      <c r="B339" s="61" t="s">
        <v>814</v>
      </c>
      <c r="C339" s="61" t="s">
        <v>449</v>
      </c>
      <c r="D339" s="62">
        <v>46017535</v>
      </c>
      <c r="E339" s="61" t="s">
        <v>451</v>
      </c>
      <c r="F339" s="36" t="str">
        <f>IFERROR(VLOOKUP(D339,'CAT 2019-20'!$C$2:$G$492,3,0),"")</f>
        <v>A</v>
      </c>
      <c r="G339" s="28">
        <f>IFERROR(VLOOKUP(D339,'CAT 2019-20'!$C$2:$G$492,4,0),"")</f>
        <v>31</v>
      </c>
      <c r="H339" s="37" t="str">
        <f>IFERROR(VLOOKUP(D339,'CAT 2019-20'!$C$2:$G$492,5,0),"")</f>
        <v/>
      </c>
      <c r="I339" s="36" t="str">
        <f>IFERROR(VLOOKUP(D339,IES!$D$3:$P$375,13,0),VLOOKUP(D339,'EOI-FPA-CONSERV. 09-11-2020'!$D$2:$J$123,7,0))</f>
        <v>A</v>
      </c>
      <c r="J339" s="28">
        <f>IFERROR(VLOOKUP(D339,IES!$D$3:$P$375,12,0),"")</f>
        <v>33</v>
      </c>
      <c r="K339" s="37" t="str">
        <f>IFERROR(VLOOKUP(D339,'EOI-FPA-CONSERV. 09-11-2020'!$D$2:$I$123,5,0),"")</f>
        <v/>
      </c>
      <c r="L339" s="39" t="str">
        <f t="shared" si="5"/>
        <v/>
      </c>
    </row>
    <row r="340" spans="1:12" x14ac:dyDescent="0.25">
      <c r="A340" s="61">
        <v>2020</v>
      </c>
      <c r="B340" s="61" t="s">
        <v>814</v>
      </c>
      <c r="C340" s="61" t="s">
        <v>449</v>
      </c>
      <c r="D340" s="63">
        <v>46019301</v>
      </c>
      <c r="E340" s="61" t="s">
        <v>452</v>
      </c>
      <c r="F340" s="36" t="str">
        <f>IFERROR(VLOOKUP(D340,'CAT 2019-20'!$C$2:$G$492,3,0),"")</f>
        <v>B</v>
      </c>
      <c r="G340" s="28" t="str">
        <f>IFERROR(VLOOKUP(D340,'CAT 2019-20'!$C$2:$G$492,4,0),"")</f>
        <v/>
      </c>
      <c r="H340" s="37">
        <f>IFERROR(VLOOKUP(D340,'CAT 2019-20'!$C$2:$G$492,5,0),"")</f>
        <v>546</v>
      </c>
      <c r="I340" s="36" t="str">
        <f>IFERROR(VLOOKUP(D340,IES!$D$3:$P$375,13,0),VLOOKUP(D340,'EOI-FPA-CONSERV. 09-11-2020'!$D$2:$J$123,7,0))</f>
        <v>C</v>
      </c>
      <c r="J340" s="28" t="str">
        <f>IFERROR(VLOOKUP(D340,IES!$D$3:$P$375,12,0),"")</f>
        <v/>
      </c>
      <c r="K340" s="37">
        <f>IFERROR(VLOOKUP(D340,'EOI-FPA-CONSERV. 09-11-2020'!$D$2:$I$123,5,0),"")</f>
        <v>407</v>
      </c>
      <c r="L340" s="39" t="str">
        <f t="shared" si="5"/>
        <v>BAIXA</v>
      </c>
    </row>
    <row r="341" spans="1:12" hidden="1" x14ac:dyDescent="0.25">
      <c r="A341" s="61">
        <v>2020</v>
      </c>
      <c r="B341" s="61" t="s">
        <v>814</v>
      </c>
      <c r="C341" s="61" t="s">
        <v>449</v>
      </c>
      <c r="D341" s="62">
        <v>46022580</v>
      </c>
      <c r="E341" s="61" t="s">
        <v>435</v>
      </c>
      <c r="F341" s="36" t="str">
        <f>IFERROR(VLOOKUP(D341,'CAT 2019-20'!$C$2:$G$492,3,0),"")</f>
        <v>B</v>
      </c>
      <c r="G341" s="28">
        <f>IFERROR(VLOOKUP(D341,'CAT 2019-20'!$C$2:$G$492,4,0),"")</f>
        <v>21</v>
      </c>
      <c r="H341" s="37" t="str">
        <f>IFERROR(VLOOKUP(D341,'CAT 2019-20'!$C$2:$G$492,5,0),"")</f>
        <v/>
      </c>
      <c r="I341" s="36" t="str">
        <f>IFERROR(VLOOKUP(D341,IES!$D$3:$P$375,13,0),VLOOKUP(D341,'EOI-FPA-CONSERV. 09-11-2020'!$D$2:$J$123,7,0))</f>
        <v>B</v>
      </c>
      <c r="J341" s="28">
        <f>IFERROR(VLOOKUP(D341,IES!$D$3:$P$375,12,0),"")</f>
        <v>20</v>
      </c>
      <c r="K341" s="37" t="str">
        <f>IFERROR(VLOOKUP(D341,'EOI-FPA-CONSERV. 09-11-2020'!$D$2:$I$123,5,0),"")</f>
        <v/>
      </c>
      <c r="L341" s="39" t="str">
        <f t="shared" si="5"/>
        <v/>
      </c>
    </row>
    <row r="342" spans="1:12" hidden="1" x14ac:dyDescent="0.25">
      <c r="A342" s="61">
        <v>2020</v>
      </c>
      <c r="B342" s="61" t="s">
        <v>814</v>
      </c>
      <c r="C342" s="61" t="s">
        <v>453</v>
      </c>
      <c r="D342" s="62">
        <v>46022233</v>
      </c>
      <c r="E342" s="61" t="s">
        <v>454</v>
      </c>
      <c r="F342" s="36" t="str">
        <f>IFERROR(VLOOKUP(D342,'CAT 2019-20'!$C$2:$G$492,3,0),"")</f>
        <v>A</v>
      </c>
      <c r="G342" s="28">
        <f>IFERROR(VLOOKUP(D342,'CAT 2019-20'!$C$2:$G$492,4,0),"")</f>
        <v>39</v>
      </c>
      <c r="H342" s="37" t="str">
        <f>IFERROR(VLOOKUP(D342,'CAT 2019-20'!$C$2:$G$492,5,0),"")</f>
        <v/>
      </c>
      <c r="I342" s="36" t="str">
        <f>IFERROR(VLOOKUP(D342,IES!$D$3:$P$375,13,0),VLOOKUP(D342,'EOI-FPA-CONSERV. 09-11-2020'!$D$2:$J$123,7,0))</f>
        <v>A</v>
      </c>
      <c r="J342" s="28">
        <f>IFERROR(VLOOKUP(D342,IES!$D$3:$P$375,12,0),"")</f>
        <v>40</v>
      </c>
      <c r="K342" s="37" t="str">
        <f>IFERROR(VLOOKUP(D342,'EOI-FPA-CONSERV. 09-11-2020'!$D$2:$I$123,5,0),"")</f>
        <v/>
      </c>
      <c r="L342" s="39" t="str">
        <f t="shared" si="5"/>
        <v/>
      </c>
    </row>
    <row r="343" spans="1:12" hidden="1" x14ac:dyDescent="0.25">
      <c r="A343" s="61">
        <v>2020</v>
      </c>
      <c r="B343" s="61" t="s">
        <v>814</v>
      </c>
      <c r="C343" s="61" t="s">
        <v>455</v>
      </c>
      <c r="D343" s="62">
        <v>46022610</v>
      </c>
      <c r="E343" s="61" t="s">
        <v>456</v>
      </c>
      <c r="F343" s="36" t="str">
        <f>IFERROR(VLOOKUP(D343,'CAT 2019-20'!$C$2:$G$492,3,0),"")</f>
        <v>B</v>
      </c>
      <c r="G343" s="28">
        <f>IFERROR(VLOOKUP(D343,'CAT 2019-20'!$C$2:$G$492,4,0),"")</f>
        <v>17</v>
      </c>
      <c r="H343" s="37" t="str">
        <f>IFERROR(VLOOKUP(D343,'CAT 2019-20'!$C$2:$G$492,5,0),"")</f>
        <v/>
      </c>
      <c r="I343" s="36" t="str">
        <f>IFERROR(VLOOKUP(D343,IES!$D$3:$P$375,13,0),VLOOKUP(D343,'EOI-FPA-CONSERV. 09-11-2020'!$D$2:$J$123,7,0))</f>
        <v>B</v>
      </c>
      <c r="J343" s="28">
        <f>IFERROR(VLOOKUP(D343,IES!$D$3:$P$375,12,0),"")</f>
        <v>17</v>
      </c>
      <c r="K343" s="37" t="str">
        <f>IFERROR(VLOOKUP(D343,'EOI-FPA-CONSERV. 09-11-2020'!$D$2:$I$123,5,0),"")</f>
        <v/>
      </c>
      <c r="L343" s="39" t="str">
        <f t="shared" si="5"/>
        <v/>
      </c>
    </row>
    <row r="344" spans="1:12" hidden="1" x14ac:dyDescent="0.25">
      <c r="A344" s="61">
        <v>2020</v>
      </c>
      <c r="B344" s="61" t="s">
        <v>814</v>
      </c>
      <c r="C344" s="61" t="s">
        <v>457</v>
      </c>
      <c r="D344" s="62">
        <v>46018989</v>
      </c>
      <c r="E344" s="61" t="s">
        <v>458</v>
      </c>
      <c r="F344" s="36" t="str">
        <f>IFERROR(VLOOKUP(D344,'CAT 2019-20'!$C$2:$G$492,3,0),"")</f>
        <v>B</v>
      </c>
      <c r="G344" s="28">
        <f>IFERROR(VLOOKUP(D344,'CAT 2019-20'!$C$2:$G$492,4,0),"")</f>
        <v>18</v>
      </c>
      <c r="H344" s="37" t="str">
        <f>IFERROR(VLOOKUP(D344,'CAT 2019-20'!$C$2:$G$492,5,0),"")</f>
        <v/>
      </c>
      <c r="I344" s="36" t="str">
        <f>IFERROR(VLOOKUP(D344,IES!$D$3:$P$375,13,0),VLOOKUP(D344,'EOI-FPA-CONSERV. 09-11-2020'!$D$2:$J$123,7,0))</f>
        <v>B</v>
      </c>
      <c r="J344" s="28">
        <f>IFERROR(VLOOKUP(D344,IES!$D$3:$P$375,12,0),"")</f>
        <v>19</v>
      </c>
      <c r="K344" s="37" t="str">
        <f>IFERROR(VLOOKUP(D344,'EOI-FPA-CONSERV. 09-11-2020'!$D$2:$I$123,5,0),"")</f>
        <v/>
      </c>
      <c r="L344" s="39" t="str">
        <f t="shared" si="5"/>
        <v/>
      </c>
    </row>
    <row r="345" spans="1:12" hidden="1" x14ac:dyDescent="0.25">
      <c r="A345" s="61">
        <v>2020</v>
      </c>
      <c r="B345" s="61" t="s">
        <v>814</v>
      </c>
      <c r="C345" s="61" t="s">
        <v>459</v>
      </c>
      <c r="D345" s="62">
        <v>46016361</v>
      </c>
      <c r="E345" s="61" t="s">
        <v>460</v>
      </c>
      <c r="F345" s="36" t="str">
        <f>IFERROR(VLOOKUP(D345,'CAT 2019-20'!$C$2:$G$492,3,0),"")</f>
        <v>B</v>
      </c>
      <c r="G345" s="28">
        <f>IFERROR(VLOOKUP(D345,'CAT 2019-20'!$C$2:$G$492,4,0),"")</f>
        <v>23</v>
      </c>
      <c r="H345" s="37" t="str">
        <f>IFERROR(VLOOKUP(D345,'CAT 2019-20'!$C$2:$G$492,5,0),"")</f>
        <v/>
      </c>
      <c r="I345" s="36" t="str">
        <f>IFERROR(VLOOKUP(D345,IES!$D$3:$P$375,13,0),VLOOKUP(D345,'EOI-FPA-CONSERV. 09-11-2020'!$D$2:$J$123,7,0))</f>
        <v>B</v>
      </c>
      <c r="J345" s="28">
        <f>IFERROR(VLOOKUP(D345,IES!$D$3:$P$375,12,0),"")</f>
        <v>23</v>
      </c>
      <c r="K345" s="37" t="str">
        <f>IFERROR(VLOOKUP(D345,'EOI-FPA-CONSERV. 09-11-2020'!$D$2:$I$123,5,0),"")</f>
        <v/>
      </c>
      <c r="L345" s="39" t="str">
        <f t="shared" si="5"/>
        <v/>
      </c>
    </row>
    <row r="346" spans="1:12" hidden="1" x14ac:dyDescent="0.25">
      <c r="A346" s="61">
        <v>2020</v>
      </c>
      <c r="B346" s="61" t="s">
        <v>814</v>
      </c>
      <c r="C346" s="61" t="s">
        <v>459</v>
      </c>
      <c r="D346" s="63">
        <v>46017651</v>
      </c>
      <c r="E346" s="61" t="s">
        <v>228</v>
      </c>
      <c r="F346" s="36" t="str">
        <f>IFERROR(VLOOKUP(D346,'CAT 2019-20'!$C$2:$G$492,3,0),"")</f>
        <v>B</v>
      </c>
      <c r="G346" s="28" t="str">
        <f>IFERROR(VLOOKUP(D346,'CAT 2019-20'!$C$2:$G$492,4,0),"")</f>
        <v/>
      </c>
      <c r="H346" s="37">
        <f>IFERROR(VLOOKUP(D346,'CAT 2019-20'!$C$2:$G$492,5,0),"")</f>
        <v>977</v>
      </c>
      <c r="I346" s="36" t="str">
        <f>IFERROR(VLOOKUP(D346,IES!$D$3:$P$375,13,0),VLOOKUP(D346,'EOI-FPA-CONSERV. 09-11-2020'!$D$2:$J$123,7,0))</f>
        <v>B</v>
      </c>
      <c r="J346" s="28" t="str">
        <f>IFERROR(VLOOKUP(D346,IES!$D$3:$P$375,12,0),"")</f>
        <v/>
      </c>
      <c r="K346" s="37">
        <f>IFERROR(VLOOKUP(D346,'EOI-FPA-CONSERV. 09-11-2020'!$D$2:$I$123,5,0),"")</f>
        <v>680</v>
      </c>
      <c r="L346" s="39" t="str">
        <f t="shared" si="5"/>
        <v/>
      </c>
    </row>
    <row r="347" spans="1:12" hidden="1" x14ac:dyDescent="0.25">
      <c r="A347" s="61">
        <v>2020</v>
      </c>
      <c r="B347" s="61" t="s">
        <v>814</v>
      </c>
      <c r="C347" s="61" t="s">
        <v>459</v>
      </c>
      <c r="D347" s="62">
        <v>46019660</v>
      </c>
      <c r="E347" s="61" t="s">
        <v>461</v>
      </c>
      <c r="F347" s="36" t="str">
        <f>IFERROR(VLOOKUP(D347,'CAT 2019-20'!$C$2:$G$492,3,0),"")</f>
        <v>A</v>
      </c>
      <c r="G347" s="28">
        <f>IFERROR(VLOOKUP(D347,'CAT 2019-20'!$C$2:$G$492,4,0),"")</f>
        <v>35</v>
      </c>
      <c r="H347" s="37" t="str">
        <f>IFERROR(VLOOKUP(D347,'CAT 2019-20'!$C$2:$G$492,5,0),"")</f>
        <v/>
      </c>
      <c r="I347" s="36" t="str">
        <f>IFERROR(VLOOKUP(D347,IES!$D$3:$P$375,13,0),VLOOKUP(D347,'EOI-FPA-CONSERV. 09-11-2020'!$D$2:$J$123,7,0))</f>
        <v>A</v>
      </c>
      <c r="J347" s="28">
        <f>IFERROR(VLOOKUP(D347,IES!$D$3:$P$375,12,0),"")</f>
        <v>35</v>
      </c>
      <c r="K347" s="37" t="str">
        <f>IFERROR(VLOOKUP(D347,'EOI-FPA-CONSERV. 09-11-2020'!$D$2:$I$123,5,0),"")</f>
        <v/>
      </c>
      <c r="L347" s="39" t="str">
        <f t="shared" si="5"/>
        <v/>
      </c>
    </row>
    <row r="348" spans="1:12" hidden="1" x14ac:dyDescent="0.25">
      <c r="A348" s="61">
        <v>2020</v>
      </c>
      <c r="B348" s="61" t="s">
        <v>814</v>
      </c>
      <c r="C348" s="61" t="s">
        <v>459</v>
      </c>
      <c r="D348" s="62">
        <v>46022889</v>
      </c>
      <c r="E348" s="61" t="s">
        <v>462</v>
      </c>
      <c r="F348" s="36" t="str">
        <f>IFERROR(VLOOKUP(D348,'CAT 2019-20'!$C$2:$G$492,3,0),"")</f>
        <v>B</v>
      </c>
      <c r="G348" s="28">
        <f>IFERROR(VLOOKUP(D348,'CAT 2019-20'!$C$2:$G$492,4,0),"")</f>
        <v>20</v>
      </c>
      <c r="H348" s="37" t="str">
        <f>IFERROR(VLOOKUP(D348,'CAT 2019-20'!$C$2:$G$492,5,0),"")</f>
        <v/>
      </c>
      <c r="I348" s="36" t="str">
        <f>IFERROR(VLOOKUP(D348,IES!$D$3:$P$375,13,0),VLOOKUP(D348,'EOI-FPA-CONSERV. 09-11-2020'!$D$2:$J$123,7,0))</f>
        <v>B</v>
      </c>
      <c r="J348" s="28">
        <f>IFERROR(VLOOKUP(D348,IES!$D$3:$P$375,12,0),"")</f>
        <v>20</v>
      </c>
      <c r="K348" s="37" t="str">
        <f>IFERROR(VLOOKUP(D348,'EOI-FPA-CONSERV. 09-11-2020'!$D$2:$I$123,5,0),"")</f>
        <v/>
      </c>
      <c r="L348" s="39" t="str">
        <f t="shared" si="5"/>
        <v/>
      </c>
    </row>
    <row r="349" spans="1:12" hidden="1" x14ac:dyDescent="0.25">
      <c r="A349" s="61">
        <v>2020</v>
      </c>
      <c r="B349" s="61" t="s">
        <v>814</v>
      </c>
      <c r="C349" s="61" t="s">
        <v>459</v>
      </c>
      <c r="D349" s="62">
        <v>46024151</v>
      </c>
      <c r="E349" s="61" t="s">
        <v>463</v>
      </c>
      <c r="F349" s="36" t="str">
        <f>IFERROR(VLOOKUP(D349,'CAT 2019-20'!$C$2:$G$492,3,0),"")</f>
        <v>A</v>
      </c>
      <c r="G349" s="28">
        <f>IFERROR(VLOOKUP(D349,'CAT 2019-20'!$C$2:$G$492,4,0),"")</f>
        <v>46</v>
      </c>
      <c r="H349" s="37" t="str">
        <f>IFERROR(VLOOKUP(D349,'CAT 2019-20'!$C$2:$G$492,5,0),"")</f>
        <v/>
      </c>
      <c r="I349" s="36" t="str">
        <f>IFERROR(VLOOKUP(D349,IES!$D$3:$P$375,13,0),VLOOKUP(D349,'EOI-FPA-CONSERV. 09-11-2020'!$D$2:$J$123,7,0))</f>
        <v>A</v>
      </c>
      <c r="J349" s="28">
        <f>IFERROR(VLOOKUP(D349,IES!$D$3:$P$375,12,0),"")</f>
        <v>48</v>
      </c>
      <c r="K349" s="37" t="str">
        <f>IFERROR(VLOOKUP(D349,'EOI-FPA-CONSERV. 09-11-2020'!$D$2:$I$123,5,0),"")</f>
        <v/>
      </c>
      <c r="L349" s="39" t="str">
        <f t="shared" si="5"/>
        <v/>
      </c>
    </row>
    <row r="350" spans="1:12" hidden="1" x14ac:dyDescent="0.25">
      <c r="A350" s="61">
        <v>2020</v>
      </c>
      <c r="B350" s="61" t="s">
        <v>814</v>
      </c>
      <c r="C350" s="61" t="s">
        <v>818</v>
      </c>
      <c r="D350" s="62">
        <v>46020431</v>
      </c>
      <c r="E350" s="61" t="s">
        <v>464</v>
      </c>
      <c r="F350" s="36" t="str">
        <f>IFERROR(VLOOKUP(D350,'CAT 2019-20'!$C$2:$G$492,3,0),"")</f>
        <v>B</v>
      </c>
      <c r="G350" s="28">
        <f>IFERROR(VLOOKUP(D350,'CAT 2019-20'!$C$2:$G$492,4,0),"")</f>
        <v>17</v>
      </c>
      <c r="H350" s="37" t="str">
        <f>IFERROR(VLOOKUP(D350,'CAT 2019-20'!$C$2:$G$492,5,0),"")</f>
        <v/>
      </c>
      <c r="I350" s="36" t="str">
        <f>IFERROR(VLOOKUP(D350,IES!$D$3:$P$375,13,0),VLOOKUP(D350,'EOI-FPA-CONSERV. 09-11-2020'!$D$2:$J$123,7,0))</f>
        <v>B</v>
      </c>
      <c r="J350" s="28">
        <f>IFERROR(VLOOKUP(D350,IES!$D$3:$P$375,12,0),"")</f>
        <v>17</v>
      </c>
      <c r="K350" s="37" t="str">
        <f>IFERROR(VLOOKUP(D350,'EOI-FPA-CONSERV. 09-11-2020'!$D$2:$I$123,5,0),"")</f>
        <v/>
      </c>
      <c r="L350" s="39" t="str">
        <f t="shared" si="5"/>
        <v/>
      </c>
    </row>
    <row r="351" spans="1:12" hidden="1" x14ac:dyDescent="0.25">
      <c r="A351" s="61">
        <v>2020</v>
      </c>
      <c r="B351" s="61" t="s">
        <v>814</v>
      </c>
      <c r="C351" s="61" t="s">
        <v>465</v>
      </c>
      <c r="D351" s="62">
        <v>46018631</v>
      </c>
      <c r="E351" s="61" t="s">
        <v>466</v>
      </c>
      <c r="F351" s="36" t="str">
        <f>IFERROR(VLOOKUP(D351,'CAT 2019-20'!$C$2:$G$492,3,0),"")</f>
        <v>A</v>
      </c>
      <c r="G351" s="28">
        <f>IFERROR(VLOOKUP(D351,'CAT 2019-20'!$C$2:$G$492,4,0),"")</f>
        <v>48</v>
      </c>
      <c r="H351" s="37" t="str">
        <f>IFERROR(VLOOKUP(D351,'CAT 2019-20'!$C$2:$G$492,5,0),"")</f>
        <v/>
      </c>
      <c r="I351" s="36" t="str">
        <f>IFERROR(VLOOKUP(D351,IES!$D$3:$P$375,13,0),VLOOKUP(D351,'EOI-FPA-CONSERV. 09-11-2020'!$D$2:$J$123,7,0))</f>
        <v>A</v>
      </c>
      <c r="J351" s="28">
        <f>IFERROR(VLOOKUP(D351,IES!$D$3:$P$375,12,0),"")</f>
        <v>50</v>
      </c>
      <c r="K351" s="37" t="str">
        <f>IFERROR(VLOOKUP(D351,'EOI-FPA-CONSERV. 09-11-2020'!$D$2:$I$123,5,0),"")</f>
        <v/>
      </c>
      <c r="L351" s="39" t="str">
        <f t="shared" si="5"/>
        <v/>
      </c>
    </row>
    <row r="352" spans="1:12" hidden="1" x14ac:dyDescent="0.25">
      <c r="A352" s="61">
        <v>2020</v>
      </c>
      <c r="B352" s="61" t="s">
        <v>814</v>
      </c>
      <c r="C352" s="61" t="s">
        <v>467</v>
      </c>
      <c r="D352" s="62">
        <v>46023924</v>
      </c>
      <c r="E352" s="61" t="s">
        <v>468</v>
      </c>
      <c r="F352" s="36" t="str">
        <f>IFERROR(VLOOKUP(D352,'CAT 2019-20'!$C$2:$G$492,3,0),"")</f>
        <v>B</v>
      </c>
      <c r="G352" s="28">
        <f>IFERROR(VLOOKUP(D352,'CAT 2019-20'!$C$2:$G$492,4,0),"")</f>
        <v>23</v>
      </c>
      <c r="H352" s="37" t="str">
        <f>IFERROR(VLOOKUP(D352,'CAT 2019-20'!$C$2:$G$492,5,0),"")</f>
        <v/>
      </c>
      <c r="I352" s="36" t="str">
        <f>IFERROR(VLOOKUP(D352,IES!$D$3:$P$375,13,0),VLOOKUP(D352,'EOI-FPA-CONSERV. 09-11-2020'!$D$2:$J$123,7,0))</f>
        <v>B</v>
      </c>
      <c r="J352" s="28">
        <f>IFERROR(VLOOKUP(D352,IES!$D$3:$P$375,12,0),"")</f>
        <v>23</v>
      </c>
      <c r="K352" s="37" t="str">
        <f>IFERROR(VLOOKUP(D352,'EOI-FPA-CONSERV. 09-11-2020'!$D$2:$I$123,5,0),"")</f>
        <v/>
      </c>
      <c r="L352" s="39" t="str">
        <f t="shared" si="5"/>
        <v/>
      </c>
    </row>
    <row r="353" spans="1:12" hidden="1" x14ac:dyDescent="0.25">
      <c r="A353" s="61">
        <v>2020</v>
      </c>
      <c r="B353" s="61" t="s">
        <v>814</v>
      </c>
      <c r="C353" s="61" t="s">
        <v>469</v>
      </c>
      <c r="D353" s="62">
        <v>46022890</v>
      </c>
      <c r="E353" s="61" t="s">
        <v>470</v>
      </c>
      <c r="F353" s="36" t="str">
        <f>IFERROR(VLOOKUP(D353,'CAT 2019-20'!$C$2:$G$492,3,0),"")</f>
        <v>C</v>
      </c>
      <c r="G353" s="28">
        <f>IFERROR(VLOOKUP(D353,'CAT 2019-20'!$C$2:$G$492,4,0),"")</f>
        <v>9</v>
      </c>
      <c r="H353" s="37" t="str">
        <f>IFERROR(VLOOKUP(D353,'CAT 2019-20'!$C$2:$G$492,5,0),"")</f>
        <v/>
      </c>
      <c r="I353" s="36" t="str">
        <f>IFERROR(VLOOKUP(D353,IES!$D$3:$P$375,13,0),VLOOKUP(D353,'EOI-FPA-CONSERV. 09-11-2020'!$D$2:$J$123,7,0))</f>
        <v>C</v>
      </c>
      <c r="J353" s="28">
        <f>IFERROR(VLOOKUP(D353,IES!$D$3:$P$375,12,0),"")</f>
        <v>10</v>
      </c>
      <c r="K353" s="37" t="str">
        <f>IFERROR(VLOOKUP(D353,'EOI-FPA-CONSERV. 09-11-2020'!$D$2:$I$123,5,0),"")</f>
        <v/>
      </c>
      <c r="L353" s="39" t="str">
        <f t="shared" si="5"/>
        <v/>
      </c>
    </row>
    <row r="354" spans="1:12" hidden="1" x14ac:dyDescent="0.25">
      <c r="A354" s="61">
        <v>2020</v>
      </c>
      <c r="B354" s="61" t="s">
        <v>814</v>
      </c>
      <c r="C354" s="61" t="s">
        <v>471</v>
      </c>
      <c r="D354" s="62">
        <v>46022178</v>
      </c>
      <c r="E354" s="61" t="s">
        <v>472</v>
      </c>
      <c r="F354" s="36" t="str">
        <f>IFERROR(VLOOKUP(D354,'CAT 2019-20'!$C$2:$G$492,3,0),"")</f>
        <v>B</v>
      </c>
      <c r="G354" s="28">
        <f>IFERROR(VLOOKUP(D354,'CAT 2019-20'!$C$2:$G$492,4,0),"")</f>
        <v>19</v>
      </c>
      <c r="H354" s="37" t="str">
        <f>IFERROR(VLOOKUP(D354,'CAT 2019-20'!$C$2:$G$492,5,0),"")</f>
        <v/>
      </c>
      <c r="I354" s="36" t="str">
        <f>IFERROR(VLOOKUP(D354,IES!$D$3:$P$375,13,0),VLOOKUP(D354,'EOI-FPA-CONSERV. 09-11-2020'!$D$2:$J$123,7,0))</f>
        <v>B</v>
      </c>
      <c r="J354" s="28">
        <f>IFERROR(VLOOKUP(D354,IES!$D$3:$P$375,12,0),"")</f>
        <v>20</v>
      </c>
      <c r="K354" s="37" t="str">
        <f>IFERROR(VLOOKUP(D354,'EOI-FPA-CONSERV. 09-11-2020'!$D$2:$I$123,5,0),"")</f>
        <v/>
      </c>
      <c r="L354" s="39" t="str">
        <f t="shared" si="5"/>
        <v/>
      </c>
    </row>
    <row r="355" spans="1:12" hidden="1" x14ac:dyDescent="0.25">
      <c r="A355" s="61">
        <v>2020</v>
      </c>
      <c r="B355" s="61" t="s">
        <v>814</v>
      </c>
      <c r="C355" s="61" t="s">
        <v>473</v>
      </c>
      <c r="D355" s="62">
        <v>46005934</v>
      </c>
      <c r="E355" s="61" t="s">
        <v>474</v>
      </c>
      <c r="F355" s="36" t="str">
        <f>IFERROR(VLOOKUP(D355,'CAT 2019-20'!$C$2:$G$492,3,0),"")</f>
        <v>A</v>
      </c>
      <c r="G355" s="28">
        <f>IFERROR(VLOOKUP(D355,'CAT 2019-20'!$C$2:$G$492,4,0),"")</f>
        <v>28</v>
      </c>
      <c r="H355" s="37" t="str">
        <f>IFERROR(VLOOKUP(D355,'CAT 2019-20'!$C$2:$G$492,5,0),"")</f>
        <v/>
      </c>
      <c r="I355" s="36" t="str">
        <f>IFERROR(VLOOKUP(D355,IES!$D$3:$P$375,13,0),VLOOKUP(D355,'EOI-FPA-CONSERV. 09-11-2020'!$D$2:$J$123,7,0))</f>
        <v>A</v>
      </c>
      <c r="J355" s="28">
        <f>IFERROR(VLOOKUP(D355,IES!$D$3:$P$375,12,0),"")</f>
        <v>31</v>
      </c>
      <c r="K355" s="37" t="str">
        <f>IFERROR(VLOOKUP(D355,'EOI-FPA-CONSERV. 09-11-2020'!$D$2:$I$123,5,0),"")</f>
        <v/>
      </c>
      <c r="L355" s="39" t="str">
        <f t="shared" si="5"/>
        <v/>
      </c>
    </row>
    <row r="356" spans="1:12" hidden="1" x14ac:dyDescent="0.25">
      <c r="A356" s="61">
        <v>2020</v>
      </c>
      <c r="B356" s="61" t="s">
        <v>814</v>
      </c>
      <c r="C356" s="61" t="s">
        <v>473</v>
      </c>
      <c r="D356" s="62">
        <v>46005946</v>
      </c>
      <c r="E356" s="61" t="s">
        <v>475</v>
      </c>
      <c r="F356" s="36" t="str">
        <f>IFERROR(VLOOKUP(D356,'CAT 2019-20'!$C$2:$G$492,3,0),"")</f>
        <v>A</v>
      </c>
      <c r="G356" s="28">
        <f>IFERROR(VLOOKUP(D356,'CAT 2019-20'!$C$2:$G$492,4,0),"")</f>
        <v>31</v>
      </c>
      <c r="H356" s="37" t="str">
        <f>IFERROR(VLOOKUP(D356,'CAT 2019-20'!$C$2:$G$492,5,0),"")</f>
        <v/>
      </c>
      <c r="I356" s="36" t="str">
        <f>IFERROR(VLOOKUP(D356,IES!$D$3:$P$375,13,0),VLOOKUP(D356,'EOI-FPA-CONSERV. 09-11-2020'!$D$2:$J$123,7,0))</f>
        <v>A</v>
      </c>
      <c r="J356" s="28">
        <f>IFERROR(VLOOKUP(D356,IES!$D$3:$P$375,12,0),"")</f>
        <v>33</v>
      </c>
      <c r="K356" s="37" t="str">
        <f>IFERROR(VLOOKUP(D356,'EOI-FPA-CONSERV. 09-11-2020'!$D$2:$I$123,5,0),"")</f>
        <v/>
      </c>
      <c r="L356" s="39" t="str">
        <f t="shared" si="5"/>
        <v/>
      </c>
    </row>
    <row r="357" spans="1:12" hidden="1" x14ac:dyDescent="0.25">
      <c r="A357" s="61">
        <v>2020</v>
      </c>
      <c r="B357" s="61" t="s">
        <v>814</v>
      </c>
      <c r="C357" s="61" t="s">
        <v>473</v>
      </c>
      <c r="D357" s="63">
        <v>46019313</v>
      </c>
      <c r="E357" s="61" t="s">
        <v>476</v>
      </c>
      <c r="F357" s="36" t="str">
        <f>IFERROR(VLOOKUP(D357,'CAT 2019-20'!$C$2:$G$492,3,0),"")</f>
        <v>C</v>
      </c>
      <c r="G357" s="28" t="str">
        <f>IFERROR(VLOOKUP(D357,'CAT 2019-20'!$C$2:$G$492,4,0),"")</f>
        <v/>
      </c>
      <c r="H357" s="37">
        <f>IFERROR(VLOOKUP(D357,'CAT 2019-20'!$C$2:$G$492,5,0),"")</f>
        <v>171</v>
      </c>
      <c r="I357" s="36" t="str">
        <f>IFERROR(VLOOKUP(D357,IES!$D$3:$P$375,13,0),VLOOKUP(D357,'EOI-FPA-CONSERV. 09-11-2020'!$D$2:$J$123,7,0))</f>
        <v>C</v>
      </c>
      <c r="J357" s="28" t="str">
        <f>IFERROR(VLOOKUP(D357,IES!$D$3:$P$375,12,0),"")</f>
        <v/>
      </c>
      <c r="K357" s="37">
        <f>IFERROR(VLOOKUP(D357,'EOI-FPA-CONSERV. 09-11-2020'!$D$2:$I$123,5,0),"")</f>
        <v>132</v>
      </c>
      <c r="L357" s="39" t="str">
        <f t="shared" si="5"/>
        <v/>
      </c>
    </row>
    <row r="358" spans="1:12" hidden="1" x14ac:dyDescent="0.25">
      <c r="A358" s="61">
        <v>2020</v>
      </c>
      <c r="B358" s="61" t="s">
        <v>814</v>
      </c>
      <c r="C358" s="61" t="s">
        <v>473</v>
      </c>
      <c r="D358" s="63">
        <v>46021782</v>
      </c>
      <c r="E358" s="61" t="s">
        <v>477</v>
      </c>
      <c r="F358" s="36" t="str">
        <f>IFERROR(VLOOKUP(D358,'CAT 2019-20'!$C$2:$G$492,3,0),"")</f>
        <v>C</v>
      </c>
      <c r="G358" s="28" t="str">
        <f>IFERROR(VLOOKUP(D358,'CAT 2019-20'!$C$2:$G$492,4,0),"")</f>
        <v/>
      </c>
      <c r="H358" s="37">
        <f>IFERROR(VLOOKUP(D358,'CAT 2019-20'!$C$2:$G$492,5,0),"")</f>
        <v>382</v>
      </c>
      <c r="I358" s="36" t="str">
        <f>IFERROR(VLOOKUP(D358,IES!$D$3:$P$375,13,0),VLOOKUP(D358,'EOI-FPA-CONSERV. 09-11-2020'!$D$2:$J$123,7,0))</f>
        <v>C</v>
      </c>
      <c r="J358" s="28" t="str">
        <f>IFERROR(VLOOKUP(D358,IES!$D$3:$P$375,12,0),"")</f>
        <v/>
      </c>
      <c r="K358" s="37">
        <f>IFERROR(VLOOKUP(D358,'EOI-FPA-CONSERV. 09-11-2020'!$D$2:$I$123,5,0),"")</f>
        <v>368</v>
      </c>
      <c r="L358" s="39" t="str">
        <f t="shared" si="5"/>
        <v/>
      </c>
    </row>
    <row r="359" spans="1:12" hidden="1" x14ac:dyDescent="0.25">
      <c r="A359" s="61">
        <v>2020</v>
      </c>
      <c r="B359" s="61" t="s">
        <v>814</v>
      </c>
      <c r="C359" s="61" t="s">
        <v>478</v>
      </c>
      <c r="D359" s="62">
        <v>46022555</v>
      </c>
      <c r="E359" s="61" t="s">
        <v>479</v>
      </c>
      <c r="F359" s="36" t="str">
        <f>IFERROR(VLOOKUP(D359,'CAT 2019-20'!$C$2:$G$492,3,0),"")</f>
        <v>B</v>
      </c>
      <c r="G359" s="28">
        <f>IFERROR(VLOOKUP(D359,'CAT 2019-20'!$C$2:$G$492,4,0),"")</f>
        <v>23</v>
      </c>
      <c r="H359" s="37" t="str">
        <f>IFERROR(VLOOKUP(D359,'CAT 2019-20'!$C$2:$G$492,5,0),"")</f>
        <v/>
      </c>
      <c r="I359" s="36" t="str">
        <f>IFERROR(VLOOKUP(D359,IES!$D$3:$P$375,13,0),VLOOKUP(D359,'EOI-FPA-CONSERV. 09-11-2020'!$D$2:$J$123,7,0))</f>
        <v>B</v>
      </c>
      <c r="J359" s="28">
        <f>IFERROR(VLOOKUP(D359,IES!$D$3:$P$375,12,0),"")</f>
        <v>24</v>
      </c>
      <c r="K359" s="37" t="str">
        <f>IFERROR(VLOOKUP(D359,'EOI-FPA-CONSERV. 09-11-2020'!$D$2:$I$123,5,0),"")</f>
        <v/>
      </c>
      <c r="L359" s="39" t="str">
        <f t="shared" si="5"/>
        <v/>
      </c>
    </row>
    <row r="360" spans="1:12" hidden="1" x14ac:dyDescent="0.25">
      <c r="A360" s="61">
        <v>2020</v>
      </c>
      <c r="B360" s="61" t="s">
        <v>814</v>
      </c>
      <c r="C360" s="61" t="s">
        <v>480</v>
      </c>
      <c r="D360" s="62">
        <v>46006100</v>
      </c>
      <c r="E360" s="61" t="s">
        <v>481</v>
      </c>
      <c r="F360" s="36" t="str">
        <f>IFERROR(VLOOKUP(D360,'CAT 2019-20'!$C$2:$G$492,3,0),"")</f>
        <v>A</v>
      </c>
      <c r="G360" s="28">
        <f>IFERROR(VLOOKUP(D360,'CAT 2019-20'!$C$2:$G$492,4,0),"")</f>
        <v>38</v>
      </c>
      <c r="H360" s="37" t="str">
        <f>IFERROR(VLOOKUP(D360,'CAT 2019-20'!$C$2:$G$492,5,0),"")</f>
        <v/>
      </c>
      <c r="I360" s="36" t="str">
        <f>IFERROR(VLOOKUP(D360,IES!$D$3:$P$375,13,0),VLOOKUP(D360,'EOI-FPA-CONSERV. 09-11-2020'!$D$2:$J$123,7,0))</f>
        <v>A</v>
      </c>
      <c r="J360" s="28">
        <f>IFERROR(VLOOKUP(D360,IES!$D$3:$P$375,12,0),"")</f>
        <v>38</v>
      </c>
      <c r="K360" s="37" t="str">
        <f>IFERROR(VLOOKUP(D360,'EOI-FPA-CONSERV. 09-11-2020'!$D$2:$I$123,5,0),"")</f>
        <v/>
      </c>
      <c r="L360" s="39" t="str">
        <f t="shared" si="5"/>
        <v/>
      </c>
    </row>
    <row r="361" spans="1:12" hidden="1" x14ac:dyDescent="0.25">
      <c r="A361" s="61">
        <v>2020</v>
      </c>
      <c r="B361" s="61" t="s">
        <v>814</v>
      </c>
      <c r="C361" s="61" t="s">
        <v>480</v>
      </c>
      <c r="D361" s="62">
        <v>46006112</v>
      </c>
      <c r="E361" s="61" t="s">
        <v>482</v>
      </c>
      <c r="F361" s="36" t="str">
        <f>IFERROR(VLOOKUP(D361,'CAT 2019-20'!$C$2:$G$492,3,0),"")</f>
        <v>B</v>
      </c>
      <c r="G361" s="28">
        <f>IFERROR(VLOOKUP(D361,'CAT 2019-20'!$C$2:$G$492,4,0),"")</f>
        <v>24</v>
      </c>
      <c r="H361" s="37" t="str">
        <f>IFERROR(VLOOKUP(D361,'CAT 2019-20'!$C$2:$G$492,5,0),"")</f>
        <v/>
      </c>
      <c r="I361" s="36" t="str">
        <f>IFERROR(VLOOKUP(D361,IES!$D$3:$P$375,13,0),VLOOKUP(D361,'EOI-FPA-CONSERV. 09-11-2020'!$D$2:$J$123,7,0))</f>
        <v>B</v>
      </c>
      <c r="J361" s="28">
        <f>IFERROR(VLOOKUP(D361,IES!$D$3:$P$375,12,0),"")</f>
        <v>24</v>
      </c>
      <c r="K361" s="37" t="str">
        <f>IFERROR(VLOOKUP(D361,'EOI-FPA-CONSERV. 09-11-2020'!$D$2:$I$123,5,0),"")</f>
        <v/>
      </c>
      <c r="L361" s="39" t="str">
        <f t="shared" si="5"/>
        <v/>
      </c>
    </row>
    <row r="362" spans="1:12" hidden="1" x14ac:dyDescent="0.25">
      <c r="A362" s="61">
        <v>2020</v>
      </c>
      <c r="B362" s="61" t="s">
        <v>814</v>
      </c>
      <c r="C362" s="61" t="s">
        <v>480</v>
      </c>
      <c r="D362" s="62">
        <v>46017201</v>
      </c>
      <c r="E362" s="61" t="s">
        <v>253</v>
      </c>
      <c r="F362" s="36" t="str">
        <f>IFERROR(VLOOKUP(D362,'CAT 2019-20'!$C$2:$G$492,3,0),"")</f>
        <v>A</v>
      </c>
      <c r="G362" s="28">
        <f>IFERROR(VLOOKUP(D362,'CAT 2019-20'!$C$2:$G$492,4,0),"")</f>
        <v>44</v>
      </c>
      <c r="H362" s="37" t="str">
        <f>IFERROR(VLOOKUP(D362,'CAT 2019-20'!$C$2:$G$492,5,0),"")</f>
        <v/>
      </c>
      <c r="I362" s="36" t="str">
        <f>IFERROR(VLOOKUP(D362,IES!$D$3:$P$375,13,0),VLOOKUP(D362,'EOI-FPA-CONSERV. 09-11-2020'!$D$2:$J$123,7,0))</f>
        <v>A</v>
      </c>
      <c r="J362" s="28">
        <f>IFERROR(VLOOKUP(D362,IES!$D$3:$P$375,12,0),"")</f>
        <v>43</v>
      </c>
      <c r="K362" s="37" t="str">
        <f>IFERROR(VLOOKUP(D362,'EOI-FPA-CONSERV. 09-11-2020'!$D$2:$I$123,5,0),"")</f>
        <v/>
      </c>
      <c r="L362" s="39" t="str">
        <f t="shared" si="5"/>
        <v/>
      </c>
    </row>
    <row r="363" spans="1:12" x14ac:dyDescent="0.25">
      <c r="A363" s="61">
        <v>2020</v>
      </c>
      <c r="B363" s="61" t="s">
        <v>814</v>
      </c>
      <c r="C363" s="61" t="s">
        <v>480</v>
      </c>
      <c r="D363" s="63">
        <v>46019325</v>
      </c>
      <c r="E363" s="61" t="s">
        <v>483</v>
      </c>
      <c r="F363" s="36" t="str">
        <f>IFERROR(VLOOKUP(D363,'CAT 2019-20'!$C$2:$G$492,3,0),"")</f>
        <v>A</v>
      </c>
      <c r="G363" s="28" t="str">
        <f>IFERROR(VLOOKUP(D363,'CAT 2019-20'!$C$2:$G$492,4,0),"")</f>
        <v/>
      </c>
      <c r="H363" s="37">
        <f>IFERROR(VLOOKUP(D363,'CAT 2019-20'!$C$2:$G$492,5,0),"")</f>
        <v>1078</v>
      </c>
      <c r="I363" s="36" t="str">
        <f>IFERROR(VLOOKUP(D363,IES!$D$3:$P$375,13,0),VLOOKUP(D363,'EOI-FPA-CONSERV. 09-11-2020'!$D$2:$J$123,7,0))</f>
        <v>B</v>
      </c>
      <c r="J363" s="28" t="str">
        <f>IFERROR(VLOOKUP(D363,IES!$D$3:$P$375,12,0),"")</f>
        <v/>
      </c>
      <c r="K363" s="37">
        <f>IFERROR(VLOOKUP(D363,'EOI-FPA-CONSERV. 09-11-2020'!$D$2:$I$123,5,0),"")</f>
        <v>983</v>
      </c>
      <c r="L363" s="39" t="str">
        <f t="shared" si="5"/>
        <v>BAIXA</v>
      </c>
    </row>
    <row r="364" spans="1:12" hidden="1" x14ac:dyDescent="0.25">
      <c r="A364" s="61">
        <v>2020</v>
      </c>
      <c r="B364" s="61" t="s">
        <v>814</v>
      </c>
      <c r="C364" s="61" t="s">
        <v>480</v>
      </c>
      <c r="D364" s="63">
        <v>46021861</v>
      </c>
      <c r="E364" s="61" t="s">
        <v>484</v>
      </c>
      <c r="F364" s="36" t="str">
        <f>IFERROR(VLOOKUP(D364,'CAT 2019-20'!$C$2:$G$492,3,0),"")</f>
        <v>C</v>
      </c>
      <c r="G364" s="28" t="str">
        <f>IFERROR(VLOOKUP(D364,'CAT 2019-20'!$C$2:$G$492,4,0),"")</f>
        <v/>
      </c>
      <c r="H364" s="37">
        <f>IFERROR(VLOOKUP(D364,'CAT 2019-20'!$C$2:$G$492,5,0),"")</f>
        <v>420</v>
      </c>
      <c r="I364" s="36" t="str">
        <f>IFERROR(VLOOKUP(D364,IES!$D$3:$P$375,13,0),VLOOKUP(D364,'EOI-FPA-CONSERV. 09-11-2020'!$D$2:$J$123,7,0))</f>
        <v>C</v>
      </c>
      <c r="J364" s="28" t="str">
        <f>IFERROR(VLOOKUP(D364,IES!$D$3:$P$375,12,0),"")</f>
        <v/>
      </c>
      <c r="K364" s="37">
        <f>IFERROR(VLOOKUP(D364,'EOI-FPA-CONSERV. 09-11-2020'!$D$2:$I$123,5,0),"")</f>
        <v>404</v>
      </c>
      <c r="L364" s="39" t="str">
        <f t="shared" si="5"/>
        <v/>
      </c>
    </row>
    <row r="365" spans="1:12" hidden="1" x14ac:dyDescent="0.25">
      <c r="A365" s="61">
        <v>2020</v>
      </c>
      <c r="B365" s="61" t="s">
        <v>814</v>
      </c>
      <c r="C365" s="61" t="s">
        <v>485</v>
      </c>
      <c r="D365" s="62">
        <v>46017675</v>
      </c>
      <c r="E365" s="61" t="s">
        <v>486</v>
      </c>
      <c r="F365" s="36" t="str">
        <f>IFERROR(VLOOKUP(D365,'CAT 2019-20'!$C$2:$G$492,3,0),"")</f>
        <v>A</v>
      </c>
      <c r="G365" s="28">
        <f>IFERROR(VLOOKUP(D365,'CAT 2019-20'!$C$2:$G$492,4,0),"")</f>
        <v>28</v>
      </c>
      <c r="H365" s="37" t="str">
        <f>IFERROR(VLOOKUP(D365,'CAT 2019-20'!$C$2:$G$492,5,0),"")</f>
        <v/>
      </c>
      <c r="I365" s="36" t="str">
        <f>IFERROR(VLOOKUP(D365,IES!$D$3:$P$375,13,0),VLOOKUP(D365,'EOI-FPA-CONSERV. 09-11-2020'!$D$2:$J$123,7,0))</f>
        <v>A</v>
      </c>
      <c r="J365" s="28">
        <f>IFERROR(VLOOKUP(D365,IES!$D$3:$P$375,12,0),"")</f>
        <v>31</v>
      </c>
      <c r="K365" s="37" t="str">
        <f>IFERROR(VLOOKUP(D365,'EOI-FPA-CONSERV. 09-11-2020'!$D$2:$I$123,5,0),"")</f>
        <v/>
      </c>
      <c r="L365" s="39" t="str">
        <f t="shared" si="5"/>
        <v/>
      </c>
    </row>
    <row r="366" spans="1:12" hidden="1" x14ac:dyDescent="0.25">
      <c r="A366" s="61">
        <v>2020</v>
      </c>
      <c r="B366" s="61" t="s">
        <v>814</v>
      </c>
      <c r="C366" s="61" t="s">
        <v>485</v>
      </c>
      <c r="D366" s="62">
        <v>46026779</v>
      </c>
      <c r="E366" s="61" t="s">
        <v>487</v>
      </c>
      <c r="F366" s="36" t="str">
        <f>IFERROR(VLOOKUP(D366,'CAT 2019-20'!$C$2:$G$492,3,0),"")</f>
        <v>A</v>
      </c>
      <c r="G366" s="28">
        <f>IFERROR(VLOOKUP(D366,'CAT 2019-20'!$C$2:$G$492,4,0),"")</f>
        <v>30</v>
      </c>
      <c r="H366" s="37" t="str">
        <f>IFERROR(VLOOKUP(D366,'CAT 2019-20'!$C$2:$G$492,5,0),"")</f>
        <v/>
      </c>
      <c r="I366" s="36" t="str">
        <f>IFERROR(VLOOKUP(D366,IES!$D$3:$P$375,13,0),VLOOKUP(D366,'EOI-FPA-CONSERV. 09-11-2020'!$D$2:$J$123,7,0))</f>
        <v>A</v>
      </c>
      <c r="J366" s="28">
        <f>IFERROR(VLOOKUP(D366,IES!$D$3:$P$375,12,0),"")</f>
        <v>32</v>
      </c>
      <c r="K366" s="37" t="str">
        <f>IFERROR(VLOOKUP(D366,'EOI-FPA-CONSERV. 09-11-2020'!$D$2:$I$123,5,0),"")</f>
        <v/>
      </c>
      <c r="L366" s="39" t="str">
        <f t="shared" si="5"/>
        <v/>
      </c>
    </row>
    <row r="367" spans="1:12" hidden="1" x14ac:dyDescent="0.25">
      <c r="A367" s="61">
        <v>2020</v>
      </c>
      <c r="B367" s="61" t="s">
        <v>814</v>
      </c>
      <c r="C367" s="61" t="s">
        <v>488</v>
      </c>
      <c r="D367" s="62">
        <v>46006495</v>
      </c>
      <c r="E367" s="61" t="s">
        <v>489</v>
      </c>
      <c r="F367" s="36" t="str">
        <f>IFERROR(VLOOKUP(D367,'CAT 2019-20'!$C$2:$G$492,3,0),"")</f>
        <v>A</v>
      </c>
      <c r="G367" s="28">
        <f>IFERROR(VLOOKUP(D367,'CAT 2019-20'!$C$2:$G$492,4,0),"")</f>
        <v>28</v>
      </c>
      <c r="H367" s="37" t="str">
        <f>IFERROR(VLOOKUP(D367,'CAT 2019-20'!$C$2:$G$492,5,0),"")</f>
        <v/>
      </c>
      <c r="I367" s="36" t="str">
        <f>IFERROR(VLOOKUP(D367,IES!$D$3:$P$375,13,0),VLOOKUP(D367,'EOI-FPA-CONSERV. 09-11-2020'!$D$2:$J$123,7,0))</f>
        <v>A</v>
      </c>
      <c r="J367" s="28">
        <f>IFERROR(VLOOKUP(D367,IES!$D$3:$P$375,12,0),"")</f>
        <v>30</v>
      </c>
      <c r="K367" s="37" t="str">
        <f>IFERROR(VLOOKUP(D367,'EOI-FPA-CONSERV. 09-11-2020'!$D$2:$I$123,5,0),"")</f>
        <v/>
      </c>
      <c r="L367" s="39" t="str">
        <f t="shared" si="5"/>
        <v/>
      </c>
    </row>
    <row r="368" spans="1:12" x14ac:dyDescent="0.25">
      <c r="A368" s="61">
        <v>2020</v>
      </c>
      <c r="B368" s="61" t="s">
        <v>814</v>
      </c>
      <c r="C368" s="61" t="s">
        <v>488</v>
      </c>
      <c r="D368" s="63">
        <v>46019337</v>
      </c>
      <c r="E368" s="61" t="s">
        <v>228</v>
      </c>
      <c r="F368" s="36" t="str">
        <f>IFERROR(VLOOKUP(D368,'CAT 2019-20'!$C$2:$G$492,3,0),"")</f>
        <v>B</v>
      </c>
      <c r="G368" s="28" t="str">
        <f>IFERROR(VLOOKUP(D368,'CAT 2019-20'!$C$2:$G$492,4,0),"")</f>
        <v/>
      </c>
      <c r="H368" s="37">
        <f>IFERROR(VLOOKUP(D368,'CAT 2019-20'!$C$2:$G$492,5,0),"")</f>
        <v>961</v>
      </c>
      <c r="I368" s="36" t="str">
        <f>IFERROR(VLOOKUP(D368,IES!$D$3:$P$375,13,0),VLOOKUP(D368,'EOI-FPA-CONSERV. 09-11-2020'!$D$2:$J$123,7,0))</f>
        <v>B</v>
      </c>
      <c r="J368" s="28" t="str">
        <f>IFERROR(VLOOKUP(D368,IES!$D$3:$P$375,12,0),"")</f>
        <v/>
      </c>
      <c r="K368" s="37">
        <f>IFERROR(VLOOKUP(D368,'EOI-FPA-CONSERV. 09-11-2020'!$D$2:$I$123,5,0),"")</f>
        <v>504</v>
      </c>
      <c r="L368" s="39" t="str">
        <f t="shared" si="5"/>
        <v/>
      </c>
    </row>
    <row r="369" spans="1:12" hidden="1" x14ac:dyDescent="0.25">
      <c r="A369" s="61">
        <v>2020</v>
      </c>
      <c r="B369" s="61" t="s">
        <v>814</v>
      </c>
      <c r="C369" s="61" t="s">
        <v>488</v>
      </c>
      <c r="D369" s="62">
        <v>46022403</v>
      </c>
      <c r="E369" s="61" t="s">
        <v>490</v>
      </c>
      <c r="F369" s="36" t="str">
        <f>IFERROR(VLOOKUP(D369,'CAT 2019-20'!$C$2:$G$492,3,0),"")</f>
        <v>C</v>
      </c>
      <c r="G369" s="28">
        <f>IFERROR(VLOOKUP(D369,'CAT 2019-20'!$C$2:$G$492,4,0),"")</f>
        <v>14</v>
      </c>
      <c r="H369" s="37" t="str">
        <f>IFERROR(VLOOKUP(D369,'CAT 2019-20'!$C$2:$G$492,5,0),"")</f>
        <v/>
      </c>
      <c r="I369" s="36" t="str">
        <f>IFERROR(VLOOKUP(D369,IES!$D$3:$P$375,13,0),VLOOKUP(D369,'EOI-FPA-CONSERV. 09-11-2020'!$D$2:$J$123,7,0))</f>
        <v>C</v>
      </c>
      <c r="J369" s="28">
        <f>IFERROR(VLOOKUP(D369,IES!$D$3:$P$375,12,0),"")</f>
        <v>14</v>
      </c>
      <c r="K369" s="37" t="str">
        <f>IFERROR(VLOOKUP(D369,'EOI-FPA-CONSERV. 09-11-2020'!$D$2:$I$123,5,0),"")</f>
        <v/>
      </c>
      <c r="L369" s="39" t="str">
        <f t="shared" si="5"/>
        <v/>
      </c>
    </row>
    <row r="370" spans="1:12" hidden="1" x14ac:dyDescent="0.25">
      <c r="A370" s="61">
        <v>2020</v>
      </c>
      <c r="B370" s="61" t="s">
        <v>814</v>
      </c>
      <c r="C370" s="61" t="s">
        <v>488</v>
      </c>
      <c r="D370" s="62">
        <v>46022622</v>
      </c>
      <c r="E370" s="61" t="s">
        <v>491</v>
      </c>
      <c r="F370" s="36" t="str">
        <f>IFERROR(VLOOKUP(D370,'CAT 2019-20'!$C$2:$G$492,3,0),"")</f>
        <v>A</v>
      </c>
      <c r="G370" s="28">
        <f>IFERROR(VLOOKUP(D370,'CAT 2019-20'!$C$2:$G$492,4,0),"")</f>
        <v>32</v>
      </c>
      <c r="H370" s="37" t="str">
        <f>IFERROR(VLOOKUP(D370,'CAT 2019-20'!$C$2:$G$492,5,0),"")</f>
        <v/>
      </c>
      <c r="I370" s="36" t="str">
        <f>IFERROR(VLOOKUP(D370,IES!$D$3:$P$375,13,0),VLOOKUP(D370,'EOI-FPA-CONSERV. 09-11-2020'!$D$2:$J$123,7,0))</f>
        <v>A</v>
      </c>
      <c r="J370" s="28">
        <f>IFERROR(VLOOKUP(D370,IES!$D$3:$P$375,12,0),"")</f>
        <v>36</v>
      </c>
      <c r="K370" s="37" t="str">
        <f>IFERROR(VLOOKUP(D370,'EOI-FPA-CONSERV. 09-11-2020'!$D$2:$I$123,5,0),"")</f>
        <v/>
      </c>
      <c r="L370" s="39" t="str">
        <f t="shared" si="5"/>
        <v/>
      </c>
    </row>
    <row r="371" spans="1:12" hidden="1" x14ac:dyDescent="0.25">
      <c r="A371" s="61">
        <v>2020</v>
      </c>
      <c r="B371" s="61" t="s">
        <v>814</v>
      </c>
      <c r="C371" s="61" t="s">
        <v>488</v>
      </c>
      <c r="D371" s="62">
        <v>46024965</v>
      </c>
      <c r="E371" s="61" t="s">
        <v>393</v>
      </c>
      <c r="F371" s="36" t="str">
        <f>IFERROR(VLOOKUP(D371,'CAT 2019-20'!$C$2:$G$492,3,0),"")</f>
        <v>B</v>
      </c>
      <c r="G371" s="28">
        <f>IFERROR(VLOOKUP(D371,'CAT 2019-20'!$C$2:$G$492,4,0),"")</f>
        <v>19</v>
      </c>
      <c r="H371" s="37" t="str">
        <f>IFERROR(VLOOKUP(D371,'CAT 2019-20'!$C$2:$G$492,5,0),"")</f>
        <v/>
      </c>
      <c r="I371" s="36" t="str">
        <f>IFERROR(VLOOKUP(D371,IES!$D$3:$P$375,13,0),VLOOKUP(D371,'EOI-FPA-CONSERV. 09-11-2020'!$D$2:$J$123,7,0))</f>
        <v>B</v>
      </c>
      <c r="J371" s="28">
        <f>IFERROR(VLOOKUP(D371,IES!$D$3:$P$375,12,0),"")</f>
        <v>19</v>
      </c>
      <c r="K371" s="37" t="str">
        <f>IFERROR(VLOOKUP(D371,'EOI-FPA-CONSERV. 09-11-2020'!$D$2:$I$123,5,0),"")</f>
        <v/>
      </c>
      <c r="L371" s="39" t="str">
        <f t="shared" si="5"/>
        <v/>
      </c>
    </row>
    <row r="372" spans="1:12" hidden="1" x14ac:dyDescent="0.25">
      <c r="A372" s="61">
        <v>2020</v>
      </c>
      <c r="B372" s="61" t="s">
        <v>814</v>
      </c>
      <c r="C372" s="61" t="s">
        <v>488</v>
      </c>
      <c r="D372" s="63">
        <v>46036426</v>
      </c>
      <c r="E372" s="61" t="s">
        <v>492</v>
      </c>
      <c r="F372" s="36" t="str">
        <f>IFERROR(VLOOKUP(D372,'CAT 2019-20'!$C$2:$G$492,3,0),"")</f>
        <v>A</v>
      </c>
      <c r="G372" s="28" t="str">
        <f>IFERROR(VLOOKUP(D372,'CAT 2019-20'!$C$2:$G$492,4,0),"")</f>
        <v/>
      </c>
      <c r="H372" s="37">
        <f>IFERROR(VLOOKUP(D372,'CAT 2019-20'!$C$2:$G$492,5,0),"")</f>
        <v>1223</v>
      </c>
      <c r="I372" s="36" t="str">
        <f>IFERROR(VLOOKUP(D372,IES!$D$3:$P$375,13,0),VLOOKUP(D372,'EOI-FPA-CONSERV. 09-11-2020'!$D$2:$J$123,7,0))</f>
        <v>A</v>
      </c>
      <c r="J372" s="28" t="str">
        <f>IFERROR(VLOOKUP(D372,IES!$D$3:$P$375,12,0),"")</f>
        <v/>
      </c>
      <c r="K372" s="37">
        <f>IFERROR(VLOOKUP(D372,'EOI-FPA-CONSERV. 09-11-2020'!$D$2:$I$123,5,0),"")</f>
        <v>1208</v>
      </c>
      <c r="L372" s="39" t="str">
        <f t="shared" si="5"/>
        <v/>
      </c>
    </row>
    <row r="373" spans="1:12" hidden="1" x14ac:dyDescent="0.25">
      <c r="A373" s="61">
        <v>2020</v>
      </c>
      <c r="B373" s="61" t="s">
        <v>814</v>
      </c>
      <c r="C373" s="61" t="s">
        <v>493</v>
      </c>
      <c r="D373" s="62">
        <v>46018047</v>
      </c>
      <c r="E373" s="61" t="s">
        <v>86</v>
      </c>
      <c r="F373" s="36" t="str">
        <f>IFERROR(VLOOKUP(D373,'CAT 2019-20'!$C$2:$G$492,3,0),"")</f>
        <v>B</v>
      </c>
      <c r="G373" s="28">
        <f>IFERROR(VLOOKUP(D373,'CAT 2019-20'!$C$2:$G$492,4,0),"")</f>
        <v>23</v>
      </c>
      <c r="H373" s="37" t="str">
        <f>IFERROR(VLOOKUP(D373,'CAT 2019-20'!$C$2:$G$492,5,0),"")</f>
        <v/>
      </c>
      <c r="I373" s="36" t="str">
        <f>IFERROR(VLOOKUP(D373,IES!$D$3:$P$375,13,0),VLOOKUP(D373,'EOI-FPA-CONSERV. 09-11-2020'!$D$2:$J$123,7,0))</f>
        <v>B</v>
      </c>
      <c r="J373" s="28">
        <f>IFERROR(VLOOKUP(D373,IES!$D$3:$P$375,12,0),"")</f>
        <v>24</v>
      </c>
      <c r="K373" s="37" t="str">
        <f>IFERROR(VLOOKUP(D373,'EOI-FPA-CONSERV. 09-11-2020'!$D$2:$I$123,5,0),"")</f>
        <v/>
      </c>
      <c r="L373" s="39" t="str">
        <f t="shared" si="5"/>
        <v/>
      </c>
    </row>
    <row r="374" spans="1:12" x14ac:dyDescent="0.25">
      <c r="A374" s="61">
        <v>2020</v>
      </c>
      <c r="B374" s="61" t="s">
        <v>814</v>
      </c>
      <c r="C374" s="61" t="s">
        <v>494</v>
      </c>
      <c r="D374" s="63">
        <v>46019349</v>
      </c>
      <c r="E374" s="61" t="s">
        <v>228</v>
      </c>
      <c r="F374" s="36" t="str">
        <f>IFERROR(VLOOKUP(D374,'CAT 2019-20'!$C$2:$G$492,3,0),"")</f>
        <v>A</v>
      </c>
      <c r="G374" s="28" t="str">
        <f>IFERROR(VLOOKUP(D374,'CAT 2019-20'!$C$2:$G$492,4,0),"")</f>
        <v/>
      </c>
      <c r="H374" s="37">
        <f>IFERROR(VLOOKUP(D374,'CAT 2019-20'!$C$2:$G$492,5,0),"")</f>
        <v>1193</v>
      </c>
      <c r="I374" s="36" t="str">
        <f>IFERROR(VLOOKUP(D374,IES!$D$3:$P$375,13,0),VLOOKUP(D374,'EOI-FPA-CONSERV. 09-11-2020'!$D$2:$J$123,7,0))</f>
        <v>B</v>
      </c>
      <c r="J374" s="28" t="str">
        <f>IFERROR(VLOOKUP(D374,IES!$D$3:$P$375,12,0),"")</f>
        <v/>
      </c>
      <c r="K374" s="37">
        <f>IFERROR(VLOOKUP(D374,'EOI-FPA-CONSERV. 09-11-2020'!$D$2:$I$123,5,0),"")</f>
        <v>725</v>
      </c>
      <c r="L374" s="39" t="str">
        <f t="shared" si="5"/>
        <v>BAIXA</v>
      </c>
    </row>
    <row r="375" spans="1:12" hidden="1" x14ac:dyDescent="0.25">
      <c r="A375" s="61">
        <v>2020</v>
      </c>
      <c r="B375" s="61" t="s">
        <v>814</v>
      </c>
      <c r="C375" s="61" t="s">
        <v>494</v>
      </c>
      <c r="D375" s="62">
        <v>46020078</v>
      </c>
      <c r="E375" s="61" t="s">
        <v>495</v>
      </c>
      <c r="F375" s="36" t="str">
        <f>IFERROR(VLOOKUP(D375,'CAT 2019-20'!$C$2:$G$492,3,0),"")</f>
        <v>C</v>
      </c>
      <c r="G375" s="28">
        <f>IFERROR(VLOOKUP(D375,'CAT 2019-20'!$C$2:$G$492,4,0),"")</f>
        <v>8</v>
      </c>
      <c r="H375" s="37" t="str">
        <f>IFERROR(VLOOKUP(D375,'CAT 2019-20'!$C$2:$G$492,5,0),"")</f>
        <v/>
      </c>
      <c r="I375" s="36" t="str">
        <f>IFERROR(VLOOKUP(D375,IES!$D$3:$P$375,13,0),VLOOKUP(D375,'EOI-FPA-CONSERV. 09-11-2020'!$D$2:$J$123,7,0))</f>
        <v>C</v>
      </c>
      <c r="J375" s="28">
        <f>IFERROR(VLOOKUP(D375,IES!$D$3:$P$375,12,0),"")</f>
        <v>8</v>
      </c>
      <c r="K375" s="37" t="str">
        <f>IFERROR(VLOOKUP(D375,'EOI-FPA-CONSERV. 09-11-2020'!$D$2:$I$123,5,0),"")</f>
        <v/>
      </c>
      <c r="L375" s="39" t="str">
        <f t="shared" si="5"/>
        <v/>
      </c>
    </row>
    <row r="376" spans="1:12" hidden="1" x14ac:dyDescent="0.25">
      <c r="A376" s="61">
        <v>2020</v>
      </c>
      <c r="B376" s="61" t="s">
        <v>814</v>
      </c>
      <c r="C376" s="61" t="s">
        <v>494</v>
      </c>
      <c r="D376" s="62">
        <v>46022245</v>
      </c>
      <c r="E376" s="61" t="s">
        <v>496</v>
      </c>
      <c r="F376" s="36" t="str">
        <f>IFERROR(VLOOKUP(D376,'CAT 2019-20'!$C$2:$G$492,3,0),"")</f>
        <v>A</v>
      </c>
      <c r="G376" s="28">
        <f>IFERROR(VLOOKUP(D376,'CAT 2019-20'!$C$2:$G$492,4,0),"")</f>
        <v>38</v>
      </c>
      <c r="H376" s="37" t="str">
        <f>IFERROR(VLOOKUP(D376,'CAT 2019-20'!$C$2:$G$492,5,0),"")</f>
        <v/>
      </c>
      <c r="I376" s="36" t="str">
        <f>IFERROR(VLOOKUP(D376,IES!$D$3:$P$375,13,0),VLOOKUP(D376,'EOI-FPA-CONSERV. 09-11-2020'!$D$2:$J$123,7,0))</f>
        <v>A</v>
      </c>
      <c r="J376" s="28">
        <f>IFERROR(VLOOKUP(D376,IES!$D$3:$P$375,12,0),"")</f>
        <v>41</v>
      </c>
      <c r="K376" s="37" t="str">
        <f>IFERROR(VLOOKUP(D376,'EOI-FPA-CONSERV. 09-11-2020'!$D$2:$I$123,5,0),"")</f>
        <v/>
      </c>
      <c r="L376" s="39" t="str">
        <f t="shared" si="5"/>
        <v/>
      </c>
    </row>
    <row r="377" spans="1:12" x14ac:dyDescent="0.25">
      <c r="A377" s="61">
        <v>2020</v>
      </c>
      <c r="B377" s="61" t="s">
        <v>814</v>
      </c>
      <c r="C377" s="61" t="s">
        <v>494</v>
      </c>
      <c r="D377" s="63">
        <v>46023951</v>
      </c>
      <c r="E377" s="61" t="s">
        <v>497</v>
      </c>
      <c r="F377" s="36" t="str">
        <f>IFERROR(VLOOKUP(D377,'CAT 2019-20'!$C$2:$G$492,3,0),"")</f>
        <v>B</v>
      </c>
      <c r="G377" s="28" t="str">
        <f>IFERROR(VLOOKUP(D377,'CAT 2019-20'!$C$2:$G$492,4,0),"")</f>
        <v/>
      </c>
      <c r="H377" s="37">
        <f>IFERROR(VLOOKUP(D377,'CAT 2019-20'!$C$2:$G$492,5,0),"")</f>
        <v>761</v>
      </c>
      <c r="I377" s="36" t="str">
        <f>IFERROR(VLOOKUP(D377,IES!$D$3:$P$375,13,0),VLOOKUP(D377,'EOI-FPA-CONSERV. 09-11-2020'!$D$2:$J$123,7,0))</f>
        <v>C</v>
      </c>
      <c r="J377" s="28" t="str">
        <f>IFERROR(VLOOKUP(D377,IES!$D$3:$P$375,12,0),"")</f>
        <v/>
      </c>
      <c r="K377" s="37">
        <f>IFERROR(VLOOKUP(D377,'EOI-FPA-CONSERV. 09-11-2020'!$D$2:$I$123,5,0),"")</f>
        <v>402</v>
      </c>
      <c r="L377" s="39" t="str">
        <f t="shared" si="5"/>
        <v>BAIXA</v>
      </c>
    </row>
    <row r="378" spans="1:12" x14ac:dyDescent="0.25">
      <c r="A378" s="61">
        <v>2020</v>
      </c>
      <c r="B378" s="61" t="s">
        <v>814</v>
      </c>
      <c r="C378" s="61" t="s">
        <v>494</v>
      </c>
      <c r="D378" s="63">
        <v>46023961</v>
      </c>
      <c r="E378" s="61" t="s">
        <v>498</v>
      </c>
      <c r="F378" s="36" t="str">
        <f>IFERROR(VLOOKUP(D378,'CAT 2019-20'!$C$2:$G$492,3,0),"")</f>
        <v>B</v>
      </c>
      <c r="G378" s="28" t="str">
        <f>IFERROR(VLOOKUP(D378,'CAT 2019-20'!$C$2:$G$492,4,0),"")</f>
        <v/>
      </c>
      <c r="H378" s="37">
        <f>IFERROR(VLOOKUP(D378,'CAT 2019-20'!$C$2:$G$492,5,0),"")</f>
        <v>500</v>
      </c>
      <c r="I378" s="36" t="str">
        <f>IFERROR(VLOOKUP(D378,IES!$D$3:$P$375,13,0),VLOOKUP(D378,'EOI-FPA-CONSERV. 09-11-2020'!$D$2:$J$123,7,0))</f>
        <v>C</v>
      </c>
      <c r="J378" s="28" t="str">
        <f>IFERROR(VLOOKUP(D378,IES!$D$3:$P$375,12,0),"")</f>
        <v/>
      </c>
      <c r="K378" s="37">
        <f>IFERROR(VLOOKUP(D378,'EOI-FPA-CONSERV. 09-11-2020'!$D$2:$I$123,5,0),"")</f>
        <v>264</v>
      </c>
      <c r="L378" s="39" t="str">
        <f t="shared" si="5"/>
        <v>BAIXA</v>
      </c>
    </row>
    <row r="379" spans="1:12" hidden="1" x14ac:dyDescent="0.25">
      <c r="A379" s="61">
        <v>2020</v>
      </c>
      <c r="B379" s="61" t="s">
        <v>814</v>
      </c>
      <c r="C379" s="61" t="s">
        <v>494</v>
      </c>
      <c r="D379" s="62">
        <v>46031301</v>
      </c>
      <c r="E379" s="61" t="s">
        <v>499</v>
      </c>
      <c r="F379" s="36" t="str">
        <f>IFERROR(VLOOKUP(D379,'CAT 2019-20'!$C$2:$G$492,3,0),"")</f>
        <v>C</v>
      </c>
      <c r="G379" s="28">
        <f>IFERROR(VLOOKUP(D379,'CAT 2019-20'!$C$2:$G$492,4,0),"")</f>
        <v>7</v>
      </c>
      <c r="H379" s="37" t="str">
        <f>IFERROR(VLOOKUP(D379,'CAT 2019-20'!$C$2:$G$492,5,0),"")</f>
        <v/>
      </c>
      <c r="I379" s="36" t="str">
        <f>IFERROR(VLOOKUP(D379,IES!$D$3:$P$375,13,0),VLOOKUP(D379,'EOI-FPA-CONSERV. 09-11-2020'!$D$2:$J$123,7,0))</f>
        <v>C</v>
      </c>
      <c r="J379" s="28">
        <f>IFERROR(VLOOKUP(D379,IES!$D$3:$P$375,12,0),"")</f>
        <v>7</v>
      </c>
      <c r="K379" s="37" t="str">
        <f>IFERROR(VLOOKUP(D379,'EOI-FPA-CONSERV. 09-11-2020'!$D$2:$I$123,5,0),"")</f>
        <v/>
      </c>
      <c r="L379" s="39" t="str">
        <f t="shared" si="5"/>
        <v/>
      </c>
    </row>
    <row r="380" spans="1:12" hidden="1" x14ac:dyDescent="0.25">
      <c r="A380" s="61">
        <v>2020</v>
      </c>
      <c r="B380" s="61" t="s">
        <v>814</v>
      </c>
      <c r="C380" s="61" t="s">
        <v>500</v>
      </c>
      <c r="D380" s="62">
        <v>46024229</v>
      </c>
      <c r="E380" s="61" t="s">
        <v>501</v>
      </c>
      <c r="F380" s="36" t="str">
        <f>IFERROR(VLOOKUP(D380,'CAT 2019-20'!$C$2:$G$492,3,0),"")</f>
        <v>A</v>
      </c>
      <c r="G380" s="28">
        <f>IFERROR(VLOOKUP(D380,'CAT 2019-20'!$C$2:$G$492,4,0),"")</f>
        <v>25</v>
      </c>
      <c r="H380" s="37" t="str">
        <f>IFERROR(VLOOKUP(D380,'CAT 2019-20'!$C$2:$G$492,5,0),"")</f>
        <v/>
      </c>
      <c r="I380" s="36" t="str">
        <f>IFERROR(VLOOKUP(D380,IES!$D$3:$P$375,13,0),VLOOKUP(D380,'EOI-FPA-CONSERV. 09-11-2020'!$D$2:$J$123,7,0))</f>
        <v>A</v>
      </c>
      <c r="J380" s="28">
        <f>IFERROR(VLOOKUP(D380,IES!$D$3:$P$375,12,0),"")</f>
        <v>28</v>
      </c>
      <c r="K380" s="37" t="str">
        <f>IFERROR(VLOOKUP(D380,'EOI-FPA-CONSERV. 09-11-2020'!$D$2:$I$123,5,0),"")</f>
        <v/>
      </c>
      <c r="L380" s="39" t="str">
        <f t="shared" si="5"/>
        <v/>
      </c>
    </row>
    <row r="381" spans="1:12" hidden="1" x14ac:dyDescent="0.25">
      <c r="A381" s="61">
        <v>2020</v>
      </c>
      <c r="B381" s="61" t="s">
        <v>814</v>
      </c>
      <c r="C381" s="61" t="s">
        <v>502</v>
      </c>
      <c r="D381" s="62">
        <v>46022543</v>
      </c>
      <c r="E381" s="61" t="s">
        <v>503</v>
      </c>
      <c r="F381" s="36" t="str">
        <f>IFERROR(VLOOKUP(D381,'CAT 2019-20'!$C$2:$G$492,3,0),"")</f>
        <v>A</v>
      </c>
      <c r="G381" s="28">
        <f>IFERROR(VLOOKUP(D381,'CAT 2019-20'!$C$2:$G$492,4,0),"")</f>
        <v>42</v>
      </c>
      <c r="H381" s="37" t="str">
        <f>IFERROR(VLOOKUP(D381,'CAT 2019-20'!$C$2:$G$492,5,0),"")</f>
        <v/>
      </c>
      <c r="I381" s="36" t="str">
        <f>IFERROR(VLOOKUP(D381,IES!$D$3:$P$375,13,0),VLOOKUP(D381,'EOI-FPA-CONSERV. 09-11-2020'!$D$2:$J$123,7,0))</f>
        <v>A</v>
      </c>
      <c r="J381" s="28">
        <f>IFERROR(VLOOKUP(D381,IES!$D$3:$P$375,12,0),"")</f>
        <v>46</v>
      </c>
      <c r="K381" s="37" t="str">
        <f>IFERROR(VLOOKUP(D381,'EOI-FPA-CONSERV. 09-11-2020'!$D$2:$I$123,5,0),"")</f>
        <v/>
      </c>
      <c r="L381" s="39" t="str">
        <f t="shared" si="5"/>
        <v/>
      </c>
    </row>
    <row r="382" spans="1:12" hidden="1" x14ac:dyDescent="0.25">
      <c r="A382" s="61">
        <v>2020</v>
      </c>
      <c r="B382" s="61" t="s">
        <v>814</v>
      </c>
      <c r="C382" s="61" t="s">
        <v>504</v>
      </c>
      <c r="D382" s="62">
        <v>46022166</v>
      </c>
      <c r="E382" s="61" t="s">
        <v>505</v>
      </c>
      <c r="F382" s="36" t="str">
        <f>IFERROR(VLOOKUP(D382,'CAT 2019-20'!$C$2:$G$492,3,0),"")</f>
        <v>C</v>
      </c>
      <c r="G382" s="28">
        <f>IFERROR(VLOOKUP(D382,'CAT 2019-20'!$C$2:$G$492,4,0),"")</f>
        <v>4</v>
      </c>
      <c r="H382" s="37" t="str">
        <f>IFERROR(VLOOKUP(D382,'CAT 2019-20'!$C$2:$G$492,5,0),"")</f>
        <v/>
      </c>
      <c r="I382" s="36" t="str">
        <f>IFERROR(VLOOKUP(D382,IES!$D$3:$P$375,13,0),VLOOKUP(D382,'EOI-FPA-CONSERV. 09-11-2020'!$D$2:$J$123,7,0))</f>
        <v>C</v>
      </c>
      <c r="J382" s="28">
        <f>IFERROR(VLOOKUP(D382,IES!$D$3:$P$375,12,0),"")</f>
        <v>4</v>
      </c>
      <c r="K382" s="37" t="str">
        <f>IFERROR(VLOOKUP(D382,'EOI-FPA-CONSERV. 09-11-2020'!$D$2:$I$123,5,0),"")</f>
        <v/>
      </c>
      <c r="L382" s="39" t="str">
        <f t="shared" si="5"/>
        <v/>
      </c>
    </row>
    <row r="383" spans="1:12" hidden="1" x14ac:dyDescent="0.25">
      <c r="A383" s="61">
        <v>2020</v>
      </c>
      <c r="B383" s="61" t="s">
        <v>814</v>
      </c>
      <c r="C383" s="61" t="s">
        <v>506</v>
      </c>
      <c r="D383" s="62">
        <v>46023948</v>
      </c>
      <c r="E383" s="61" t="s">
        <v>507</v>
      </c>
      <c r="F383" s="36" t="str">
        <f>IFERROR(VLOOKUP(D383,'CAT 2019-20'!$C$2:$G$492,3,0),"")</f>
        <v>B</v>
      </c>
      <c r="G383" s="28">
        <f>IFERROR(VLOOKUP(D383,'CAT 2019-20'!$C$2:$G$492,4,0),"")</f>
        <v>20</v>
      </c>
      <c r="H383" s="37" t="str">
        <f>IFERROR(VLOOKUP(D383,'CAT 2019-20'!$C$2:$G$492,5,0),"")</f>
        <v/>
      </c>
      <c r="I383" s="36" t="str">
        <f>IFERROR(VLOOKUP(D383,IES!$D$3:$P$375,13,0),VLOOKUP(D383,'EOI-FPA-CONSERV. 09-11-2020'!$D$2:$J$123,7,0))</f>
        <v>B</v>
      </c>
      <c r="J383" s="28">
        <f>IFERROR(VLOOKUP(D383,IES!$D$3:$P$375,12,0),"")</f>
        <v>20</v>
      </c>
      <c r="K383" s="37" t="str">
        <f>IFERROR(VLOOKUP(D383,'EOI-FPA-CONSERV. 09-11-2020'!$D$2:$I$123,5,0),"")</f>
        <v/>
      </c>
      <c r="L383" s="39" t="str">
        <f t="shared" si="5"/>
        <v/>
      </c>
    </row>
    <row r="384" spans="1:12" hidden="1" x14ac:dyDescent="0.25">
      <c r="A384" s="61">
        <v>2020</v>
      </c>
      <c r="B384" s="61" t="s">
        <v>814</v>
      </c>
      <c r="C384" s="61" t="s">
        <v>508</v>
      </c>
      <c r="D384" s="62">
        <v>46020315</v>
      </c>
      <c r="E384" s="61" t="s">
        <v>509</v>
      </c>
      <c r="F384" s="36" t="str">
        <f>IFERROR(VLOOKUP(D384,'CAT 2019-20'!$C$2:$G$492,3,0),"")</f>
        <v>A</v>
      </c>
      <c r="G384" s="28">
        <f>IFERROR(VLOOKUP(D384,'CAT 2019-20'!$C$2:$G$492,4,0),"")</f>
        <v>33</v>
      </c>
      <c r="H384" s="37" t="str">
        <f>IFERROR(VLOOKUP(D384,'CAT 2019-20'!$C$2:$G$492,5,0),"")</f>
        <v/>
      </c>
      <c r="I384" s="36" t="str">
        <f>IFERROR(VLOOKUP(D384,IES!$D$3:$P$375,13,0),VLOOKUP(D384,'EOI-FPA-CONSERV. 09-11-2020'!$D$2:$J$123,7,0))</f>
        <v>A</v>
      </c>
      <c r="J384" s="28">
        <f>IFERROR(VLOOKUP(D384,IES!$D$3:$P$375,12,0),"")</f>
        <v>35</v>
      </c>
      <c r="K384" s="37" t="str">
        <f>IFERROR(VLOOKUP(D384,'EOI-FPA-CONSERV. 09-11-2020'!$D$2:$I$123,5,0),"")</f>
        <v/>
      </c>
      <c r="L384" s="39" t="str">
        <f t="shared" si="5"/>
        <v/>
      </c>
    </row>
    <row r="385" spans="1:12" hidden="1" x14ac:dyDescent="0.25">
      <c r="A385" s="61">
        <v>2020</v>
      </c>
      <c r="B385" s="61" t="s">
        <v>814</v>
      </c>
      <c r="C385" s="61" t="s">
        <v>513</v>
      </c>
      <c r="D385" s="62">
        <v>46023894</v>
      </c>
      <c r="E385" s="61" t="s">
        <v>514</v>
      </c>
      <c r="F385" s="36" t="str">
        <f>IFERROR(VLOOKUP(D385,'CAT 2019-20'!$C$2:$G$492,3,0),"")</f>
        <v>B</v>
      </c>
      <c r="G385" s="28">
        <f>IFERROR(VLOOKUP(D385,'CAT 2019-20'!$C$2:$G$492,4,0),"")</f>
        <v>16</v>
      </c>
      <c r="H385" s="37" t="str">
        <f>IFERROR(VLOOKUP(D385,'CAT 2019-20'!$C$2:$G$492,5,0),"")</f>
        <v/>
      </c>
      <c r="I385" s="36" t="str">
        <f>IFERROR(VLOOKUP(D385,IES!$D$3:$P$375,13,0),VLOOKUP(D385,'EOI-FPA-CONSERV. 09-11-2020'!$D$2:$J$123,7,0))</f>
        <v>B</v>
      </c>
      <c r="J385" s="28">
        <f>IFERROR(VLOOKUP(D385,IES!$D$3:$P$375,12,0),"")</f>
        <v>18</v>
      </c>
      <c r="K385" s="37" t="str">
        <f>IFERROR(VLOOKUP(D385,'EOI-FPA-CONSERV. 09-11-2020'!$D$2:$I$123,5,0),"")</f>
        <v/>
      </c>
      <c r="L385" s="39" t="str">
        <f t="shared" ref="L385:L447" si="6">IF(F385="","NOU",IF(I385=F385,"",IF(OR(J385&lt;G385,K385&lt;H385),"BAIXA",IF(OR(J385&gt;G385,K385&gt;H385),"PUJA",""))))</f>
        <v/>
      </c>
    </row>
    <row r="386" spans="1:12" hidden="1" x14ac:dyDescent="0.25">
      <c r="A386" s="61">
        <v>2020</v>
      </c>
      <c r="B386" s="61" t="s">
        <v>814</v>
      </c>
      <c r="C386" s="61" t="s">
        <v>515</v>
      </c>
      <c r="D386" s="62">
        <v>46015538</v>
      </c>
      <c r="E386" s="61" t="s">
        <v>516</v>
      </c>
      <c r="F386" s="36" t="str">
        <f>IFERROR(VLOOKUP(D386,'CAT 2019-20'!$C$2:$G$492,3,0),"")</f>
        <v>B</v>
      </c>
      <c r="G386" s="28">
        <f>IFERROR(VLOOKUP(D386,'CAT 2019-20'!$C$2:$G$492,4,0),"")</f>
        <v>23</v>
      </c>
      <c r="H386" s="37" t="str">
        <f>IFERROR(VLOOKUP(D386,'CAT 2019-20'!$C$2:$G$492,5,0),"")</f>
        <v/>
      </c>
      <c r="I386" s="36" t="str">
        <f>IFERROR(VLOOKUP(D386,IES!$D$3:$P$375,13,0),VLOOKUP(D386,'EOI-FPA-CONSERV. 09-11-2020'!$D$2:$J$123,7,0))</f>
        <v>B</v>
      </c>
      <c r="J386" s="28">
        <f>IFERROR(VLOOKUP(D386,IES!$D$3:$P$375,12,0),"")</f>
        <v>24</v>
      </c>
      <c r="K386" s="37" t="str">
        <f>IFERROR(VLOOKUP(D386,'EOI-FPA-CONSERV. 09-11-2020'!$D$2:$I$123,5,0),"")</f>
        <v/>
      </c>
      <c r="L386" s="39" t="str">
        <f t="shared" si="6"/>
        <v/>
      </c>
    </row>
    <row r="387" spans="1:12" x14ac:dyDescent="0.25">
      <c r="A387" s="61">
        <v>2020</v>
      </c>
      <c r="B387" s="61" t="s">
        <v>814</v>
      </c>
      <c r="C387" s="61" t="s">
        <v>515</v>
      </c>
      <c r="D387" s="63">
        <v>46019222</v>
      </c>
      <c r="E387" s="61" t="s">
        <v>399</v>
      </c>
      <c r="F387" s="36" t="str">
        <f>IFERROR(VLOOKUP(D387,'CAT 2019-20'!$C$2:$G$492,3,0),"")</f>
        <v>B</v>
      </c>
      <c r="G387" s="28" t="str">
        <f>IFERROR(VLOOKUP(D387,'CAT 2019-20'!$C$2:$G$492,4,0),"")</f>
        <v/>
      </c>
      <c r="H387" s="37">
        <f>IFERROR(VLOOKUP(D387,'CAT 2019-20'!$C$2:$G$492,5,0),"")</f>
        <v>575</v>
      </c>
      <c r="I387" s="36" t="str">
        <f>IFERROR(VLOOKUP(D387,IES!$D$3:$P$375,13,0),VLOOKUP(D387,'EOI-FPA-CONSERV. 09-11-2020'!$D$2:$J$123,7,0))</f>
        <v>C</v>
      </c>
      <c r="J387" s="28" t="str">
        <f>IFERROR(VLOOKUP(D387,IES!$D$3:$P$375,12,0),"")</f>
        <v/>
      </c>
      <c r="K387" s="37">
        <f>IFERROR(VLOOKUP(D387,'EOI-FPA-CONSERV. 09-11-2020'!$D$2:$I$123,5,0),"")</f>
        <v>442</v>
      </c>
      <c r="L387" s="39" t="str">
        <f t="shared" si="6"/>
        <v>BAIXA</v>
      </c>
    </row>
    <row r="388" spans="1:12" hidden="1" x14ac:dyDescent="0.25">
      <c r="A388" s="61">
        <v>2020</v>
      </c>
      <c r="B388" s="61" t="s">
        <v>814</v>
      </c>
      <c r="C388" s="61" t="s">
        <v>515</v>
      </c>
      <c r="D388" s="62">
        <v>46019684</v>
      </c>
      <c r="E388" s="61" t="s">
        <v>517</v>
      </c>
      <c r="F388" s="36" t="str">
        <f>IFERROR(VLOOKUP(D388,'CAT 2019-20'!$C$2:$G$492,3,0),"")</f>
        <v>B</v>
      </c>
      <c r="G388" s="28">
        <f>IFERROR(VLOOKUP(D388,'CAT 2019-20'!$C$2:$G$492,4,0),"")</f>
        <v>14</v>
      </c>
      <c r="H388" s="37" t="str">
        <f>IFERROR(VLOOKUP(D388,'CAT 2019-20'!$C$2:$G$492,5,0),"")</f>
        <v/>
      </c>
      <c r="I388" s="36" t="str">
        <f>IFERROR(VLOOKUP(D388,IES!$D$3:$P$375,13,0),VLOOKUP(D388,'EOI-FPA-CONSERV. 09-11-2020'!$D$2:$J$123,7,0))</f>
        <v>B</v>
      </c>
      <c r="J388" s="28">
        <f>IFERROR(VLOOKUP(D388,IES!$D$3:$P$375,12,0),"")</f>
        <v>15</v>
      </c>
      <c r="K388" s="37" t="str">
        <f>IFERROR(VLOOKUP(D388,'EOI-FPA-CONSERV. 09-11-2020'!$D$2:$I$123,5,0),"")</f>
        <v/>
      </c>
      <c r="L388" s="39" t="str">
        <f t="shared" si="6"/>
        <v/>
      </c>
    </row>
    <row r="389" spans="1:12" hidden="1" x14ac:dyDescent="0.25">
      <c r="A389" s="61">
        <v>2020</v>
      </c>
      <c r="B389" s="61" t="s">
        <v>814</v>
      </c>
      <c r="C389" s="61" t="s">
        <v>515</v>
      </c>
      <c r="D389" s="63">
        <v>46020546</v>
      </c>
      <c r="E389" s="61" t="s">
        <v>35</v>
      </c>
      <c r="F389" s="36" t="str">
        <f>IFERROR(VLOOKUP(D389,'CAT 2019-20'!$C$2:$G$492,3,0),"")</f>
        <v>A</v>
      </c>
      <c r="G389" s="28" t="str">
        <f>IFERROR(VLOOKUP(D389,'CAT 2019-20'!$C$2:$G$492,4,0),"")</f>
        <v/>
      </c>
      <c r="H389" s="37">
        <f>IFERROR(VLOOKUP(D389,'CAT 2019-20'!$C$2:$G$492,5,0),"")</f>
        <v>3042</v>
      </c>
      <c r="I389" s="36" t="str">
        <f>IFERROR(VLOOKUP(D389,IES!$D$3:$P$375,13,0),VLOOKUP(D389,'EOI-FPA-CONSERV. 09-11-2020'!$D$2:$J$123,7,0))</f>
        <v>A</v>
      </c>
      <c r="J389" s="28" t="str">
        <f>IFERROR(VLOOKUP(D389,IES!$D$3:$P$375,12,0),"")</f>
        <v/>
      </c>
      <c r="K389" s="37">
        <f>IFERROR(VLOOKUP(D389,'EOI-FPA-CONSERV. 09-11-2020'!$D$2:$I$123,5,0),"")</f>
        <v>2706</v>
      </c>
      <c r="L389" s="39" t="str">
        <f t="shared" si="6"/>
        <v/>
      </c>
    </row>
    <row r="390" spans="1:12" hidden="1" x14ac:dyDescent="0.25">
      <c r="A390" s="61">
        <v>2020</v>
      </c>
      <c r="B390" s="61" t="s">
        <v>814</v>
      </c>
      <c r="C390" s="61" t="s">
        <v>515</v>
      </c>
      <c r="D390" s="62">
        <v>46022634</v>
      </c>
      <c r="E390" s="61" t="s">
        <v>518</v>
      </c>
      <c r="F390" s="36" t="str">
        <f>IFERROR(VLOOKUP(D390,'CAT 2019-20'!$C$2:$G$492,3,0),"")</f>
        <v>B</v>
      </c>
      <c r="G390" s="28">
        <f>IFERROR(VLOOKUP(D390,'CAT 2019-20'!$C$2:$G$492,4,0),"")</f>
        <v>20</v>
      </c>
      <c r="H390" s="37" t="str">
        <f>IFERROR(VLOOKUP(D390,'CAT 2019-20'!$C$2:$G$492,5,0),"")</f>
        <v/>
      </c>
      <c r="I390" s="36" t="str">
        <f>IFERROR(VLOOKUP(D390,IES!$D$3:$P$375,13,0),VLOOKUP(D390,'EOI-FPA-CONSERV. 09-11-2020'!$D$2:$J$123,7,0))</f>
        <v>B</v>
      </c>
      <c r="J390" s="28">
        <f>IFERROR(VLOOKUP(D390,IES!$D$3:$P$375,12,0),"")</f>
        <v>20</v>
      </c>
      <c r="K390" s="37" t="str">
        <f>IFERROR(VLOOKUP(D390,'EOI-FPA-CONSERV. 09-11-2020'!$D$2:$I$123,5,0),"")</f>
        <v/>
      </c>
      <c r="L390" s="39" t="str">
        <f t="shared" si="6"/>
        <v/>
      </c>
    </row>
    <row r="391" spans="1:12" hidden="1" x14ac:dyDescent="0.25">
      <c r="A391" s="61">
        <v>2020</v>
      </c>
      <c r="B391" s="61" t="s">
        <v>814</v>
      </c>
      <c r="C391" s="61" t="s">
        <v>519</v>
      </c>
      <c r="D391" s="62">
        <v>46022671</v>
      </c>
      <c r="E391" s="61" t="s">
        <v>520</v>
      </c>
      <c r="F391" s="36" t="str">
        <f>IFERROR(VLOOKUP(D391,'CAT 2019-20'!$C$2:$G$492,3,0),"")</f>
        <v>B</v>
      </c>
      <c r="G391" s="28">
        <f>IFERROR(VLOOKUP(D391,'CAT 2019-20'!$C$2:$G$492,4,0),"")</f>
        <v>17</v>
      </c>
      <c r="H391" s="37" t="str">
        <f>IFERROR(VLOOKUP(D391,'CAT 2019-20'!$C$2:$G$492,5,0),"")</f>
        <v/>
      </c>
      <c r="I391" s="36" t="str">
        <f>IFERROR(VLOOKUP(D391,IES!$D$3:$P$375,13,0),VLOOKUP(D391,'EOI-FPA-CONSERV. 09-11-2020'!$D$2:$J$123,7,0))</f>
        <v>B</v>
      </c>
      <c r="J391" s="28">
        <f>IFERROR(VLOOKUP(D391,IES!$D$3:$P$375,12,0),"")</f>
        <v>20</v>
      </c>
      <c r="K391" s="37" t="str">
        <f>IFERROR(VLOOKUP(D391,'EOI-FPA-CONSERV. 09-11-2020'!$D$2:$I$123,5,0),"")</f>
        <v/>
      </c>
      <c r="L391" s="39" t="str">
        <f t="shared" si="6"/>
        <v/>
      </c>
    </row>
    <row r="392" spans="1:12" hidden="1" x14ac:dyDescent="0.25">
      <c r="A392" s="61">
        <v>2020</v>
      </c>
      <c r="B392" s="61" t="s">
        <v>814</v>
      </c>
      <c r="C392" s="61" t="s">
        <v>521</v>
      </c>
      <c r="D392" s="62">
        <v>46007189</v>
      </c>
      <c r="E392" s="61" t="s">
        <v>522</v>
      </c>
      <c r="F392" s="36" t="str">
        <f>IFERROR(VLOOKUP(D392,'CAT 2019-20'!$C$2:$G$492,3,0),"")</f>
        <v>A</v>
      </c>
      <c r="G392" s="28">
        <f>IFERROR(VLOOKUP(D392,'CAT 2019-20'!$C$2:$G$492,4,0),"")</f>
        <v>31</v>
      </c>
      <c r="H392" s="37" t="str">
        <f>IFERROR(VLOOKUP(D392,'CAT 2019-20'!$C$2:$G$492,5,0),"")</f>
        <v/>
      </c>
      <c r="I392" s="36" t="str">
        <f>IFERROR(VLOOKUP(D392,IES!$D$3:$P$375,13,0),VLOOKUP(D392,'EOI-FPA-CONSERV. 09-11-2020'!$D$2:$J$123,7,0))</f>
        <v>A</v>
      </c>
      <c r="J392" s="28">
        <f>IFERROR(VLOOKUP(D392,IES!$D$3:$P$375,12,0),"")</f>
        <v>32</v>
      </c>
      <c r="K392" s="37" t="str">
        <f>IFERROR(VLOOKUP(D392,'EOI-FPA-CONSERV. 09-11-2020'!$D$2:$I$123,5,0),"")</f>
        <v/>
      </c>
      <c r="L392" s="39" t="str">
        <f t="shared" si="6"/>
        <v/>
      </c>
    </row>
    <row r="393" spans="1:12" hidden="1" x14ac:dyDescent="0.25">
      <c r="A393" s="61">
        <v>2020</v>
      </c>
      <c r="B393" s="61" t="s">
        <v>814</v>
      </c>
      <c r="C393" s="61" t="s">
        <v>521</v>
      </c>
      <c r="D393" s="62">
        <v>46007190</v>
      </c>
      <c r="E393" s="61" t="s">
        <v>227</v>
      </c>
      <c r="F393" s="36" t="str">
        <f>IFERROR(VLOOKUP(D393,'CAT 2019-20'!$C$2:$G$492,3,0),"")</f>
        <v>A</v>
      </c>
      <c r="G393" s="28">
        <f>IFERROR(VLOOKUP(D393,'CAT 2019-20'!$C$2:$G$492,4,0),"")</f>
        <v>31</v>
      </c>
      <c r="H393" s="37" t="str">
        <f>IFERROR(VLOOKUP(D393,'CAT 2019-20'!$C$2:$G$492,5,0),"")</f>
        <v/>
      </c>
      <c r="I393" s="36" t="str">
        <f>IFERROR(VLOOKUP(D393,IES!$D$3:$P$375,13,0),VLOOKUP(D393,'EOI-FPA-CONSERV. 09-11-2020'!$D$2:$J$123,7,0))</f>
        <v>A</v>
      </c>
      <c r="J393" s="28">
        <f>IFERROR(VLOOKUP(D393,IES!$D$3:$P$375,12,0),"")</f>
        <v>33</v>
      </c>
      <c r="K393" s="37" t="str">
        <f>IFERROR(VLOOKUP(D393,'EOI-FPA-CONSERV. 09-11-2020'!$D$2:$I$123,5,0),"")</f>
        <v/>
      </c>
      <c r="L393" s="39" t="str">
        <f t="shared" si="6"/>
        <v/>
      </c>
    </row>
    <row r="394" spans="1:12" hidden="1" x14ac:dyDescent="0.25">
      <c r="A394" s="61">
        <v>2020</v>
      </c>
      <c r="B394" s="61" t="s">
        <v>814</v>
      </c>
      <c r="C394" s="61" t="s">
        <v>521</v>
      </c>
      <c r="D394" s="63">
        <v>46019350</v>
      </c>
      <c r="E394" s="61" t="s">
        <v>523</v>
      </c>
      <c r="F394" s="36" t="str">
        <f>IFERROR(VLOOKUP(D394,'CAT 2019-20'!$C$2:$G$492,3,0),"")</f>
        <v>C</v>
      </c>
      <c r="G394" s="28" t="str">
        <f>IFERROR(VLOOKUP(D394,'CAT 2019-20'!$C$2:$G$492,4,0),"")</f>
        <v/>
      </c>
      <c r="H394" s="37">
        <f>IFERROR(VLOOKUP(D394,'CAT 2019-20'!$C$2:$G$492,5,0),"")</f>
        <v>333</v>
      </c>
      <c r="I394" s="36" t="str">
        <f>IFERROR(VLOOKUP(D394,IES!$D$3:$P$375,13,0),VLOOKUP(D394,'EOI-FPA-CONSERV. 09-11-2020'!$D$2:$J$123,7,0))</f>
        <v>C</v>
      </c>
      <c r="J394" s="28" t="str">
        <f>IFERROR(VLOOKUP(D394,IES!$D$3:$P$375,12,0),"")</f>
        <v/>
      </c>
      <c r="K394" s="37">
        <f>IFERROR(VLOOKUP(D394,'EOI-FPA-CONSERV. 09-11-2020'!$D$2:$I$123,5,0),"")</f>
        <v>298</v>
      </c>
      <c r="L394" s="39" t="str">
        <f t="shared" si="6"/>
        <v/>
      </c>
    </row>
    <row r="395" spans="1:12" hidden="1" x14ac:dyDescent="0.25">
      <c r="A395" s="61">
        <v>2020</v>
      </c>
      <c r="B395" s="61" t="s">
        <v>814</v>
      </c>
      <c r="C395" s="61" t="s">
        <v>521</v>
      </c>
      <c r="D395" s="63">
        <v>46019362</v>
      </c>
      <c r="E395" s="61" t="s">
        <v>524</v>
      </c>
      <c r="F395" s="36" t="str">
        <f>IFERROR(VLOOKUP(D395,'CAT 2019-20'!$C$2:$G$492,3,0),"")</f>
        <v>C</v>
      </c>
      <c r="G395" s="28" t="str">
        <f>IFERROR(VLOOKUP(D395,'CAT 2019-20'!$C$2:$G$492,4,0),"")</f>
        <v/>
      </c>
      <c r="H395" s="37">
        <f>IFERROR(VLOOKUP(D395,'CAT 2019-20'!$C$2:$G$492,5,0),"")</f>
        <v>450</v>
      </c>
      <c r="I395" s="36" t="str">
        <f>IFERROR(VLOOKUP(D395,IES!$D$3:$P$375,13,0),VLOOKUP(D395,'EOI-FPA-CONSERV. 09-11-2020'!$D$2:$J$123,7,0))</f>
        <v>C</v>
      </c>
      <c r="J395" s="28" t="str">
        <f>IFERROR(VLOOKUP(D395,IES!$D$3:$P$375,12,0),"")</f>
        <v/>
      </c>
      <c r="K395" s="37">
        <f>IFERROR(VLOOKUP(D395,'EOI-FPA-CONSERV. 09-11-2020'!$D$2:$I$123,5,0),"")</f>
        <v>252</v>
      </c>
      <c r="L395" s="39" t="str">
        <f t="shared" si="6"/>
        <v/>
      </c>
    </row>
    <row r="396" spans="1:12" hidden="1" x14ac:dyDescent="0.25">
      <c r="A396" s="61">
        <v>2020</v>
      </c>
      <c r="B396" s="61" t="s">
        <v>814</v>
      </c>
      <c r="C396" s="61" t="s">
        <v>525</v>
      </c>
      <c r="D396" s="62">
        <v>46020327</v>
      </c>
      <c r="E396" s="61" t="s">
        <v>526</v>
      </c>
      <c r="F396" s="36" t="str">
        <f>IFERROR(VLOOKUP(D396,'CAT 2019-20'!$C$2:$G$492,3,0),"")</f>
        <v>B</v>
      </c>
      <c r="G396" s="28">
        <f>IFERROR(VLOOKUP(D396,'CAT 2019-20'!$C$2:$G$492,4,0),"")</f>
        <v>21</v>
      </c>
      <c r="H396" s="37" t="str">
        <f>IFERROR(VLOOKUP(D396,'CAT 2019-20'!$C$2:$G$492,5,0),"")</f>
        <v/>
      </c>
      <c r="I396" s="36" t="str">
        <f>IFERROR(VLOOKUP(D396,IES!$D$3:$P$375,13,0),VLOOKUP(D396,'EOI-FPA-CONSERV. 09-11-2020'!$D$2:$J$123,7,0))</f>
        <v>B</v>
      </c>
      <c r="J396" s="28">
        <f>IFERROR(VLOOKUP(D396,IES!$D$3:$P$375,12,0),"")</f>
        <v>22</v>
      </c>
      <c r="K396" s="37" t="str">
        <f>IFERROR(VLOOKUP(D396,'EOI-FPA-CONSERV. 09-11-2020'!$D$2:$I$123,5,0),"")</f>
        <v/>
      </c>
      <c r="L396" s="39" t="str">
        <f t="shared" si="6"/>
        <v/>
      </c>
    </row>
    <row r="397" spans="1:12" hidden="1" x14ac:dyDescent="0.25">
      <c r="A397" s="61">
        <v>2020</v>
      </c>
      <c r="B397" s="61" t="s">
        <v>814</v>
      </c>
      <c r="C397" s="61" t="s">
        <v>525</v>
      </c>
      <c r="D397" s="62">
        <v>46024990</v>
      </c>
      <c r="E397" s="61" t="s">
        <v>527</v>
      </c>
      <c r="F397" s="36" t="str">
        <f>IFERROR(VLOOKUP(D397,'CAT 2019-20'!$C$2:$G$492,3,0),"")</f>
        <v>B</v>
      </c>
      <c r="G397" s="28">
        <f>IFERROR(VLOOKUP(D397,'CAT 2019-20'!$C$2:$G$492,4,0),"")</f>
        <v>23</v>
      </c>
      <c r="H397" s="37" t="str">
        <f>IFERROR(VLOOKUP(D397,'CAT 2019-20'!$C$2:$G$492,5,0),"")</f>
        <v/>
      </c>
      <c r="I397" s="36" t="str">
        <f>IFERROR(VLOOKUP(D397,IES!$D$3:$P$375,13,0),VLOOKUP(D397,'EOI-FPA-CONSERV. 09-11-2020'!$D$2:$J$123,7,0))</f>
        <v>B</v>
      </c>
      <c r="J397" s="28">
        <f>IFERROR(VLOOKUP(D397,IES!$D$3:$P$375,12,0),"")</f>
        <v>24</v>
      </c>
      <c r="K397" s="37" t="str">
        <f>IFERROR(VLOOKUP(D397,'EOI-FPA-CONSERV. 09-11-2020'!$D$2:$I$123,5,0),"")</f>
        <v/>
      </c>
      <c r="L397" s="39" t="str">
        <f t="shared" si="6"/>
        <v/>
      </c>
    </row>
    <row r="398" spans="1:12" hidden="1" x14ac:dyDescent="0.25">
      <c r="A398" s="61">
        <v>2020</v>
      </c>
      <c r="B398" s="61" t="s">
        <v>814</v>
      </c>
      <c r="C398" s="61" t="s">
        <v>820</v>
      </c>
      <c r="D398" s="62">
        <v>46007542</v>
      </c>
      <c r="E398" s="61" t="s">
        <v>510</v>
      </c>
      <c r="F398" s="36" t="str">
        <f>IFERROR(VLOOKUP(D398,'CAT 2019-20'!$C$2:$G$492,3,0),"")</f>
        <v>A</v>
      </c>
      <c r="G398" s="28">
        <f>IFERROR(VLOOKUP(D398,'CAT 2019-20'!$C$2:$G$492,4,0),"")</f>
        <v>31</v>
      </c>
      <c r="H398" s="37" t="str">
        <f>IFERROR(VLOOKUP(D398,'CAT 2019-20'!$C$2:$G$492,5,0),"")</f>
        <v/>
      </c>
      <c r="I398" s="36" t="str">
        <f>IFERROR(VLOOKUP(D398,IES!$D$3:$P$375,13,0),VLOOKUP(D398,'EOI-FPA-CONSERV. 09-11-2020'!$D$2:$J$123,7,0))</f>
        <v>A</v>
      </c>
      <c r="J398" s="28">
        <f>IFERROR(VLOOKUP(D398,IES!$D$3:$P$375,12,0),"")</f>
        <v>32</v>
      </c>
      <c r="K398" s="37" t="str">
        <f>IFERROR(VLOOKUP(D398,'EOI-FPA-CONSERV. 09-11-2020'!$D$2:$I$123,5,0),"")</f>
        <v/>
      </c>
      <c r="L398" s="39" t="str">
        <f t="shared" si="6"/>
        <v/>
      </c>
    </row>
    <row r="399" spans="1:12" hidden="1" x14ac:dyDescent="0.25">
      <c r="A399" s="61">
        <v>2020</v>
      </c>
      <c r="B399" s="61" t="s">
        <v>814</v>
      </c>
      <c r="C399" s="61" t="s">
        <v>820</v>
      </c>
      <c r="D399" s="62">
        <v>46007554</v>
      </c>
      <c r="E399" s="61" t="s">
        <v>11</v>
      </c>
      <c r="F399" s="36" t="str">
        <f>IFERROR(VLOOKUP(D399,'CAT 2019-20'!$C$2:$G$492,3,0),"")</f>
        <v>A</v>
      </c>
      <c r="G399" s="28">
        <f>IFERROR(VLOOKUP(D399,'CAT 2019-20'!$C$2:$G$492,4,0),"")</f>
        <v>56</v>
      </c>
      <c r="H399" s="37" t="str">
        <f>IFERROR(VLOOKUP(D399,'CAT 2019-20'!$C$2:$G$492,5,0),"")</f>
        <v/>
      </c>
      <c r="I399" s="36" t="str">
        <f>IFERROR(VLOOKUP(D399,IES!$D$3:$P$375,13,0),VLOOKUP(D399,'EOI-FPA-CONSERV. 09-11-2020'!$D$2:$J$123,7,0))</f>
        <v>A</v>
      </c>
      <c r="J399" s="28">
        <f>IFERROR(VLOOKUP(D399,IES!$D$3:$P$375,12,0),"")</f>
        <v>62</v>
      </c>
      <c r="K399" s="37" t="str">
        <f>IFERROR(VLOOKUP(D399,'EOI-FPA-CONSERV. 09-11-2020'!$D$2:$I$123,5,0),"")</f>
        <v/>
      </c>
      <c r="L399" s="39" t="str">
        <f t="shared" si="6"/>
        <v/>
      </c>
    </row>
    <row r="400" spans="1:12" hidden="1" x14ac:dyDescent="0.25">
      <c r="A400" s="61">
        <v>2020</v>
      </c>
      <c r="B400" s="61" t="s">
        <v>814</v>
      </c>
      <c r="C400" s="61" t="s">
        <v>820</v>
      </c>
      <c r="D400" s="62">
        <v>46007736</v>
      </c>
      <c r="E400" s="61" t="s">
        <v>528</v>
      </c>
      <c r="F400" s="36" t="str">
        <f>IFERROR(VLOOKUP(D400,'CAT 2019-20'!$C$2:$G$492,3,0),"")</f>
        <v>A</v>
      </c>
      <c r="G400" s="28">
        <f>IFERROR(VLOOKUP(D400,'CAT 2019-20'!$C$2:$G$492,4,0),"")</f>
        <v>36</v>
      </c>
      <c r="H400" s="37" t="str">
        <f>IFERROR(VLOOKUP(D400,'CAT 2019-20'!$C$2:$G$492,5,0),"")</f>
        <v/>
      </c>
      <c r="I400" s="36" t="str">
        <f>IFERROR(VLOOKUP(D400,IES!$D$3:$P$375,13,0),VLOOKUP(D400,'EOI-FPA-CONSERV. 09-11-2020'!$D$2:$J$123,7,0))</f>
        <v>A</v>
      </c>
      <c r="J400" s="28">
        <f>IFERROR(VLOOKUP(D400,IES!$D$3:$P$375,12,0),"")</f>
        <v>37</v>
      </c>
      <c r="K400" s="37" t="str">
        <f>IFERROR(VLOOKUP(D400,'EOI-FPA-CONSERV. 09-11-2020'!$D$2:$I$123,5,0),"")</f>
        <v/>
      </c>
      <c r="L400" s="39" t="str">
        <f t="shared" si="6"/>
        <v/>
      </c>
    </row>
    <row r="401" spans="1:12" hidden="1" x14ac:dyDescent="0.25">
      <c r="A401" s="61">
        <v>2020</v>
      </c>
      <c r="B401" s="61" t="s">
        <v>814</v>
      </c>
      <c r="C401" s="61" t="s">
        <v>820</v>
      </c>
      <c r="D401" s="62">
        <v>46007748</v>
      </c>
      <c r="E401" s="61" t="s">
        <v>511</v>
      </c>
      <c r="F401" s="36" t="str">
        <f>IFERROR(VLOOKUP(D401,'CAT 2019-20'!$C$2:$G$492,3,0),"")</f>
        <v>A</v>
      </c>
      <c r="G401" s="28">
        <f>IFERROR(VLOOKUP(D401,'CAT 2019-20'!$C$2:$G$492,4,0),"")</f>
        <v>45</v>
      </c>
      <c r="H401" s="37" t="str">
        <f>IFERROR(VLOOKUP(D401,'CAT 2019-20'!$C$2:$G$492,5,0),"")</f>
        <v/>
      </c>
      <c r="I401" s="36" t="str">
        <f>IFERROR(VLOOKUP(D401,IES!$D$3:$P$375,13,0),VLOOKUP(D401,'EOI-FPA-CONSERV. 09-11-2020'!$D$2:$J$123,7,0))</f>
        <v>A</v>
      </c>
      <c r="J401" s="28">
        <f>IFERROR(VLOOKUP(D401,IES!$D$3:$P$375,12,0),"")</f>
        <v>48</v>
      </c>
      <c r="K401" s="37" t="str">
        <f>IFERROR(VLOOKUP(D401,'EOI-FPA-CONSERV. 09-11-2020'!$D$2:$I$123,5,0),"")</f>
        <v/>
      </c>
      <c r="L401" s="39" t="str">
        <f t="shared" si="6"/>
        <v/>
      </c>
    </row>
    <row r="402" spans="1:12" hidden="1" x14ac:dyDescent="0.25">
      <c r="A402" s="61">
        <v>2020</v>
      </c>
      <c r="B402" s="61" t="s">
        <v>814</v>
      </c>
      <c r="C402" s="61" t="s">
        <v>820</v>
      </c>
      <c r="D402" s="63">
        <v>46019374</v>
      </c>
      <c r="E402" s="61" t="s">
        <v>529</v>
      </c>
      <c r="F402" s="36" t="str">
        <f>IFERROR(VLOOKUP(D402,'CAT 2019-20'!$C$2:$G$492,3,0),"")</f>
        <v>A</v>
      </c>
      <c r="G402" s="28" t="str">
        <f>IFERROR(VLOOKUP(D402,'CAT 2019-20'!$C$2:$G$492,4,0),"")</f>
        <v/>
      </c>
      <c r="H402" s="37">
        <f>IFERROR(VLOOKUP(D402,'CAT 2019-20'!$C$2:$G$492,5,0),"")</f>
        <v>2077</v>
      </c>
      <c r="I402" s="36" t="str">
        <f>IFERROR(VLOOKUP(D402,IES!$D$3:$P$375,13,0),VLOOKUP(D402,'EOI-FPA-CONSERV. 09-11-2020'!$D$2:$J$123,7,0))</f>
        <v>A</v>
      </c>
      <c r="J402" s="28" t="str">
        <f>IFERROR(VLOOKUP(D402,IES!$D$3:$P$375,12,0),"")</f>
        <v/>
      </c>
      <c r="K402" s="37">
        <f>IFERROR(VLOOKUP(D402,'EOI-FPA-CONSERV. 09-11-2020'!$D$2:$I$123,5,0),"")</f>
        <v>1151</v>
      </c>
      <c r="L402" s="39" t="str">
        <f t="shared" si="6"/>
        <v/>
      </c>
    </row>
    <row r="403" spans="1:12" hidden="1" x14ac:dyDescent="0.25">
      <c r="A403" s="61">
        <v>2020</v>
      </c>
      <c r="B403" s="61" t="s">
        <v>814</v>
      </c>
      <c r="C403" s="61" t="s">
        <v>820</v>
      </c>
      <c r="D403" s="62">
        <v>46019854</v>
      </c>
      <c r="E403" s="61" t="s">
        <v>512</v>
      </c>
      <c r="F403" s="36" t="str">
        <f>IFERROR(VLOOKUP(D403,'CAT 2019-20'!$C$2:$G$492,3,0),"")</f>
        <v>B</v>
      </c>
      <c r="G403" s="28">
        <f>IFERROR(VLOOKUP(D403,'CAT 2019-20'!$C$2:$G$492,4,0),"")</f>
        <v>18</v>
      </c>
      <c r="H403" s="37" t="str">
        <f>IFERROR(VLOOKUP(D403,'CAT 2019-20'!$C$2:$G$492,5,0),"")</f>
        <v/>
      </c>
      <c r="I403" s="36" t="str">
        <f>IFERROR(VLOOKUP(D403,IES!$D$3:$P$375,13,0),VLOOKUP(D403,'EOI-FPA-CONSERV. 09-11-2020'!$D$2:$J$123,7,0))</f>
        <v>B</v>
      </c>
      <c r="J403" s="28">
        <f>IFERROR(VLOOKUP(D403,IES!$D$3:$P$375,12,0),"")</f>
        <v>19</v>
      </c>
      <c r="K403" s="37" t="str">
        <f>IFERROR(VLOOKUP(D403,'EOI-FPA-CONSERV. 09-11-2020'!$D$2:$I$123,5,0),"")</f>
        <v/>
      </c>
      <c r="L403" s="39" t="str">
        <f t="shared" si="6"/>
        <v/>
      </c>
    </row>
    <row r="404" spans="1:12" hidden="1" x14ac:dyDescent="0.25">
      <c r="A404" s="61">
        <v>2020</v>
      </c>
      <c r="B404" s="61" t="s">
        <v>814</v>
      </c>
      <c r="C404" s="61" t="s">
        <v>820</v>
      </c>
      <c r="D404" s="63">
        <v>46020558</v>
      </c>
      <c r="E404" s="61" t="s">
        <v>35</v>
      </c>
      <c r="F404" s="36" t="str">
        <f>IFERROR(VLOOKUP(D404,'CAT 2019-20'!$C$2:$G$492,3,0),"")</f>
        <v>A</v>
      </c>
      <c r="G404" s="28" t="str">
        <f>IFERROR(VLOOKUP(D404,'CAT 2019-20'!$C$2:$G$492,4,0),"")</f>
        <v/>
      </c>
      <c r="H404" s="37">
        <f>IFERROR(VLOOKUP(D404,'CAT 2019-20'!$C$2:$G$492,5,0),"")</f>
        <v>2458</v>
      </c>
      <c r="I404" s="36" t="str">
        <f>IFERROR(VLOOKUP(D404,IES!$D$3:$P$375,13,0),VLOOKUP(D404,'EOI-FPA-CONSERV. 09-11-2020'!$D$2:$J$123,7,0))</f>
        <v>A</v>
      </c>
      <c r="J404" s="28" t="str">
        <f>IFERROR(VLOOKUP(D404,IES!$D$3:$P$375,12,0),"")</f>
        <v/>
      </c>
      <c r="K404" s="37">
        <f>IFERROR(VLOOKUP(D404,'EOI-FPA-CONSERV. 09-11-2020'!$D$2:$I$123,5,0),"")</f>
        <v>2260</v>
      </c>
      <c r="L404" s="39" t="str">
        <f t="shared" si="6"/>
        <v/>
      </c>
    </row>
    <row r="405" spans="1:12" hidden="1" x14ac:dyDescent="0.25">
      <c r="A405" s="61">
        <v>2020</v>
      </c>
      <c r="B405" s="61" t="s">
        <v>814</v>
      </c>
      <c r="C405" s="61" t="s">
        <v>820</v>
      </c>
      <c r="D405" s="62">
        <v>46023535</v>
      </c>
      <c r="E405" s="61" t="s">
        <v>530</v>
      </c>
      <c r="F405" s="36" t="str">
        <f>IFERROR(VLOOKUP(D405,'CAT 2019-20'!$C$2:$G$492,3,0),"")</f>
        <v>C</v>
      </c>
      <c r="G405" s="28">
        <f>IFERROR(VLOOKUP(D405,'CAT 2019-20'!$C$2:$G$492,4,0),"")</f>
        <v>11</v>
      </c>
      <c r="H405" s="37" t="str">
        <f>IFERROR(VLOOKUP(D405,'CAT 2019-20'!$C$2:$G$492,5,0),"")</f>
        <v/>
      </c>
      <c r="I405" s="36" t="str">
        <f>IFERROR(VLOOKUP(D405,IES!$D$3:$P$375,13,0),VLOOKUP(D405,'EOI-FPA-CONSERV. 09-11-2020'!$D$2:$J$123,7,0))</f>
        <v>C</v>
      </c>
      <c r="J405" s="28">
        <f>IFERROR(VLOOKUP(D405,IES!$D$3:$P$375,12,0),"")</f>
        <v>11</v>
      </c>
      <c r="K405" s="37" t="str">
        <f>IFERROR(VLOOKUP(D405,'EOI-FPA-CONSERV. 09-11-2020'!$D$2:$I$123,5,0),"")</f>
        <v/>
      </c>
      <c r="L405" s="39" t="str">
        <f t="shared" si="6"/>
        <v/>
      </c>
    </row>
    <row r="406" spans="1:12" hidden="1" x14ac:dyDescent="0.25">
      <c r="A406" s="61">
        <v>2020</v>
      </c>
      <c r="B406" s="61" t="s">
        <v>814</v>
      </c>
      <c r="C406" s="61" t="s">
        <v>532</v>
      </c>
      <c r="D406" s="62">
        <v>46029586</v>
      </c>
      <c r="E406" s="61" t="s">
        <v>533</v>
      </c>
      <c r="F406" s="36" t="str">
        <f>IFERROR(VLOOKUP(D406,'CAT 2019-20'!$C$2:$G$492,3,0),"")</f>
        <v>B</v>
      </c>
      <c r="G406" s="28">
        <f>IFERROR(VLOOKUP(D406,'CAT 2019-20'!$C$2:$G$492,4,0),"")</f>
        <v>19</v>
      </c>
      <c r="H406" s="37" t="str">
        <f>IFERROR(VLOOKUP(D406,'CAT 2019-20'!$C$2:$G$492,5,0),"")</f>
        <v/>
      </c>
      <c r="I406" s="36" t="str">
        <f>IFERROR(VLOOKUP(D406,IES!$D$3:$P$375,13,0),VLOOKUP(D406,'EOI-FPA-CONSERV. 09-11-2020'!$D$2:$J$123,7,0))</f>
        <v>B</v>
      </c>
      <c r="J406" s="28">
        <f>IFERROR(VLOOKUP(D406,IES!$D$3:$P$375,12,0),"")</f>
        <v>19</v>
      </c>
      <c r="K406" s="37" t="str">
        <f>IFERROR(VLOOKUP(D406,'EOI-FPA-CONSERV. 09-11-2020'!$D$2:$I$123,5,0),"")</f>
        <v/>
      </c>
      <c r="L406" s="39" t="str">
        <f t="shared" si="6"/>
        <v/>
      </c>
    </row>
    <row r="407" spans="1:12" hidden="1" x14ac:dyDescent="0.25">
      <c r="A407" s="61">
        <v>2020</v>
      </c>
      <c r="B407" s="61" t="s">
        <v>814</v>
      </c>
      <c r="C407" s="61" t="s">
        <v>534</v>
      </c>
      <c r="D407" s="62">
        <v>46019003</v>
      </c>
      <c r="E407" s="61" t="s">
        <v>535</v>
      </c>
      <c r="F407" s="36" t="str">
        <f>IFERROR(VLOOKUP(D407,'CAT 2019-20'!$C$2:$G$492,3,0),"")</f>
        <v>B</v>
      </c>
      <c r="G407" s="28">
        <f>IFERROR(VLOOKUP(D407,'CAT 2019-20'!$C$2:$G$492,4,0),"")</f>
        <v>18</v>
      </c>
      <c r="H407" s="37" t="str">
        <f>IFERROR(VLOOKUP(D407,'CAT 2019-20'!$C$2:$G$492,5,0),"")</f>
        <v/>
      </c>
      <c r="I407" s="36" t="str">
        <f>IFERROR(VLOOKUP(D407,IES!$D$3:$P$375,13,0),VLOOKUP(D407,'EOI-FPA-CONSERV. 09-11-2020'!$D$2:$J$123,7,0))</f>
        <v>B</v>
      </c>
      <c r="J407" s="28">
        <f>IFERROR(VLOOKUP(D407,IES!$D$3:$P$375,12,0),"")</f>
        <v>19</v>
      </c>
      <c r="K407" s="37" t="str">
        <f>IFERROR(VLOOKUP(D407,'EOI-FPA-CONSERV. 09-11-2020'!$D$2:$I$123,5,0),"")</f>
        <v/>
      </c>
      <c r="L407" s="39" t="str">
        <f t="shared" si="6"/>
        <v/>
      </c>
    </row>
    <row r="408" spans="1:12" hidden="1" x14ac:dyDescent="0.25">
      <c r="A408" s="61">
        <v>2020</v>
      </c>
      <c r="B408" s="61" t="s">
        <v>814</v>
      </c>
      <c r="C408" s="61" t="s">
        <v>536</v>
      </c>
      <c r="D408" s="62">
        <v>46007943</v>
      </c>
      <c r="E408" s="61" t="s">
        <v>408</v>
      </c>
      <c r="F408" s="36" t="str">
        <f>IFERROR(VLOOKUP(D408,'CAT 2019-20'!$C$2:$G$492,3,0),"")</f>
        <v>A</v>
      </c>
      <c r="G408" s="28">
        <f>IFERROR(VLOOKUP(D408,'CAT 2019-20'!$C$2:$G$492,4,0),"")</f>
        <v>28</v>
      </c>
      <c r="H408" s="37" t="str">
        <f>IFERROR(VLOOKUP(D408,'CAT 2019-20'!$C$2:$G$492,5,0),"")</f>
        <v/>
      </c>
      <c r="I408" s="36" t="str">
        <f>IFERROR(VLOOKUP(D408,IES!$D$3:$P$375,13,0),VLOOKUP(D408,'EOI-FPA-CONSERV. 09-11-2020'!$D$2:$J$123,7,0))</f>
        <v>A</v>
      </c>
      <c r="J408" s="28">
        <f>IFERROR(VLOOKUP(D408,IES!$D$3:$P$375,12,0),"")</f>
        <v>27</v>
      </c>
      <c r="K408" s="37" t="str">
        <f>IFERROR(VLOOKUP(D408,'EOI-FPA-CONSERV. 09-11-2020'!$D$2:$I$123,5,0),"")</f>
        <v/>
      </c>
      <c r="L408" s="39" t="str">
        <f t="shared" si="6"/>
        <v/>
      </c>
    </row>
    <row r="409" spans="1:12" hidden="1" x14ac:dyDescent="0.25">
      <c r="A409" s="61">
        <v>2020</v>
      </c>
      <c r="B409" s="61" t="s">
        <v>814</v>
      </c>
      <c r="C409" s="61" t="s">
        <v>536</v>
      </c>
      <c r="D409" s="62">
        <v>46007955</v>
      </c>
      <c r="E409" s="61" t="s">
        <v>86</v>
      </c>
      <c r="F409" s="36" t="str">
        <f>IFERROR(VLOOKUP(D409,'CAT 2019-20'!$C$2:$G$492,3,0),"")</f>
        <v>A</v>
      </c>
      <c r="G409" s="28">
        <f>IFERROR(VLOOKUP(D409,'CAT 2019-20'!$C$2:$G$492,4,0),"")</f>
        <v>33</v>
      </c>
      <c r="H409" s="37" t="str">
        <f>IFERROR(VLOOKUP(D409,'CAT 2019-20'!$C$2:$G$492,5,0),"")</f>
        <v/>
      </c>
      <c r="I409" s="36" t="str">
        <f>IFERROR(VLOOKUP(D409,IES!$D$3:$P$375,13,0),VLOOKUP(D409,'EOI-FPA-CONSERV. 09-11-2020'!$D$2:$J$123,7,0))</f>
        <v>A</v>
      </c>
      <c r="J409" s="28">
        <f>IFERROR(VLOOKUP(D409,IES!$D$3:$P$375,12,0),"")</f>
        <v>36</v>
      </c>
      <c r="K409" s="37" t="str">
        <f>IFERROR(VLOOKUP(D409,'EOI-FPA-CONSERV. 09-11-2020'!$D$2:$I$123,5,0),"")</f>
        <v/>
      </c>
      <c r="L409" s="39" t="str">
        <f t="shared" si="6"/>
        <v/>
      </c>
    </row>
    <row r="410" spans="1:12" hidden="1" x14ac:dyDescent="0.25">
      <c r="A410" s="61">
        <v>2020</v>
      </c>
      <c r="B410" s="61" t="s">
        <v>814</v>
      </c>
      <c r="C410" s="61" t="s">
        <v>537</v>
      </c>
      <c r="D410" s="62">
        <v>46022919</v>
      </c>
      <c r="E410" s="61" t="s">
        <v>538</v>
      </c>
      <c r="F410" s="36" t="str">
        <f>IFERROR(VLOOKUP(D410,'CAT 2019-20'!$C$2:$G$492,3,0),"")</f>
        <v>C</v>
      </c>
      <c r="G410" s="28">
        <f>IFERROR(VLOOKUP(D410,'CAT 2019-20'!$C$2:$G$492,4,0),"")</f>
        <v>10</v>
      </c>
      <c r="H410" s="37" t="str">
        <f>IFERROR(VLOOKUP(D410,'CAT 2019-20'!$C$2:$G$492,5,0),"")</f>
        <v/>
      </c>
      <c r="I410" s="36" t="str">
        <f>IFERROR(VLOOKUP(D410,IES!$D$3:$P$375,13,0),VLOOKUP(D410,'EOI-FPA-CONSERV. 09-11-2020'!$D$2:$J$123,7,0))</f>
        <v>C</v>
      </c>
      <c r="J410" s="28">
        <f>IFERROR(VLOOKUP(D410,IES!$D$3:$P$375,12,0),"")</f>
        <v>10</v>
      </c>
      <c r="K410" s="37" t="str">
        <f>IFERROR(VLOOKUP(D410,'EOI-FPA-CONSERV. 09-11-2020'!$D$2:$I$123,5,0),"")</f>
        <v/>
      </c>
      <c r="L410" s="39" t="str">
        <f t="shared" si="6"/>
        <v/>
      </c>
    </row>
    <row r="411" spans="1:12" x14ac:dyDescent="0.25">
      <c r="A411" s="61">
        <v>2020</v>
      </c>
      <c r="B411" s="61" t="s">
        <v>814</v>
      </c>
      <c r="C411" s="61" t="s">
        <v>539</v>
      </c>
      <c r="D411" s="63">
        <v>46019386</v>
      </c>
      <c r="E411" s="61" t="s">
        <v>540</v>
      </c>
      <c r="F411" s="36" t="str">
        <f>IFERROR(VLOOKUP(D411,'CAT 2019-20'!$C$2:$G$492,3,0),"")</f>
        <v>B</v>
      </c>
      <c r="G411" s="28" t="str">
        <f>IFERROR(VLOOKUP(D411,'CAT 2019-20'!$C$2:$G$492,4,0),"")</f>
        <v/>
      </c>
      <c r="H411" s="37">
        <f>IFERROR(VLOOKUP(D411,'CAT 2019-20'!$C$2:$G$492,5,0),"")</f>
        <v>680</v>
      </c>
      <c r="I411" s="36" t="str">
        <f>IFERROR(VLOOKUP(D411,IES!$D$3:$P$375,13,0),VLOOKUP(D411,'EOI-FPA-CONSERV. 09-11-2020'!$D$2:$J$123,7,0))</f>
        <v>C</v>
      </c>
      <c r="J411" s="28" t="str">
        <f>IFERROR(VLOOKUP(D411,IES!$D$3:$P$375,12,0),"")</f>
        <v/>
      </c>
      <c r="K411" s="37">
        <f>IFERROR(VLOOKUP(D411,'EOI-FPA-CONSERV. 09-11-2020'!$D$2:$I$123,5,0),"")</f>
        <v>335</v>
      </c>
      <c r="L411" s="39" t="str">
        <f t="shared" si="6"/>
        <v>BAIXA</v>
      </c>
    </row>
    <row r="412" spans="1:12" hidden="1" x14ac:dyDescent="0.25">
      <c r="A412" s="61">
        <v>2020</v>
      </c>
      <c r="B412" s="61" t="s">
        <v>814</v>
      </c>
      <c r="C412" s="61" t="s">
        <v>539</v>
      </c>
      <c r="D412" s="62">
        <v>46021617</v>
      </c>
      <c r="E412" s="61" t="s">
        <v>370</v>
      </c>
      <c r="F412" s="36" t="str">
        <f>IFERROR(VLOOKUP(D412,'CAT 2019-20'!$C$2:$G$492,3,0),"")</f>
        <v>A</v>
      </c>
      <c r="G412" s="28">
        <f>IFERROR(VLOOKUP(D412,'CAT 2019-20'!$C$2:$G$492,4,0),"")</f>
        <v>48</v>
      </c>
      <c r="H412" s="37" t="str">
        <f>IFERROR(VLOOKUP(D412,'CAT 2019-20'!$C$2:$G$492,5,0),"")</f>
        <v/>
      </c>
      <c r="I412" s="36" t="str">
        <f>IFERROR(VLOOKUP(D412,IES!$D$3:$P$375,13,0),VLOOKUP(D412,'EOI-FPA-CONSERV. 09-11-2020'!$D$2:$J$123,7,0))</f>
        <v>A</v>
      </c>
      <c r="J412" s="28">
        <f>IFERROR(VLOOKUP(D412,IES!$D$3:$P$375,12,0),"")</f>
        <v>49</v>
      </c>
      <c r="K412" s="37" t="str">
        <f>IFERROR(VLOOKUP(D412,'EOI-FPA-CONSERV. 09-11-2020'!$D$2:$I$123,5,0),"")</f>
        <v/>
      </c>
      <c r="L412" s="39" t="str">
        <f t="shared" si="6"/>
        <v/>
      </c>
    </row>
    <row r="413" spans="1:12" hidden="1" x14ac:dyDescent="0.25">
      <c r="A413" s="61">
        <v>2020</v>
      </c>
      <c r="B413" s="61" t="s">
        <v>814</v>
      </c>
      <c r="C413" s="61" t="s">
        <v>541</v>
      </c>
      <c r="D413" s="62">
        <v>46022191</v>
      </c>
      <c r="E413" s="61" t="s">
        <v>542</v>
      </c>
      <c r="F413" s="36" t="str">
        <f>IFERROR(VLOOKUP(D413,'CAT 2019-20'!$C$2:$G$492,3,0),"")</f>
        <v>A</v>
      </c>
      <c r="G413" s="28">
        <f>IFERROR(VLOOKUP(D413,'CAT 2019-20'!$C$2:$G$492,4,0),"")</f>
        <v>32</v>
      </c>
      <c r="H413" s="37" t="str">
        <f>IFERROR(VLOOKUP(D413,'CAT 2019-20'!$C$2:$G$492,5,0),"")</f>
        <v/>
      </c>
      <c r="I413" s="36" t="str">
        <f>IFERROR(VLOOKUP(D413,IES!$D$3:$P$375,13,0),VLOOKUP(D413,'EOI-FPA-CONSERV. 09-11-2020'!$D$2:$J$123,7,0))</f>
        <v>A</v>
      </c>
      <c r="J413" s="28">
        <f>IFERROR(VLOOKUP(D413,IES!$D$3:$P$375,12,0),"")</f>
        <v>35</v>
      </c>
      <c r="K413" s="37" t="str">
        <f>IFERROR(VLOOKUP(D413,'EOI-FPA-CONSERV. 09-11-2020'!$D$2:$I$123,5,0),"")</f>
        <v/>
      </c>
      <c r="L413" s="39" t="str">
        <f t="shared" si="6"/>
        <v/>
      </c>
    </row>
    <row r="414" spans="1:12" hidden="1" x14ac:dyDescent="0.25">
      <c r="A414" s="61">
        <v>2020</v>
      </c>
      <c r="B414" s="61" t="s">
        <v>814</v>
      </c>
      <c r="C414" s="61" t="s">
        <v>543</v>
      </c>
      <c r="D414" s="62">
        <v>46008340</v>
      </c>
      <c r="E414" s="61" t="s">
        <v>544</v>
      </c>
      <c r="F414" s="36" t="str">
        <f>IFERROR(VLOOKUP(D414,'CAT 2019-20'!$C$2:$G$492,3,0),"")</f>
        <v>A</v>
      </c>
      <c r="G414" s="28">
        <f>IFERROR(VLOOKUP(D414,'CAT 2019-20'!$C$2:$G$492,4,0),"")</f>
        <v>33</v>
      </c>
      <c r="H414" s="37" t="str">
        <f>IFERROR(VLOOKUP(D414,'CAT 2019-20'!$C$2:$G$492,5,0),"")</f>
        <v/>
      </c>
      <c r="I414" s="36" t="str">
        <f>IFERROR(VLOOKUP(D414,IES!$D$3:$P$375,13,0),VLOOKUP(D414,'EOI-FPA-CONSERV. 09-11-2020'!$D$2:$J$123,7,0))</f>
        <v>A</v>
      </c>
      <c r="J414" s="28">
        <f>IFERROR(VLOOKUP(D414,IES!$D$3:$P$375,12,0),"")</f>
        <v>34</v>
      </c>
      <c r="K414" s="37" t="str">
        <f>IFERROR(VLOOKUP(D414,'EOI-FPA-CONSERV. 09-11-2020'!$D$2:$I$123,5,0),"")</f>
        <v/>
      </c>
      <c r="L414" s="39" t="str">
        <f t="shared" si="6"/>
        <v/>
      </c>
    </row>
    <row r="415" spans="1:12" hidden="1" x14ac:dyDescent="0.25">
      <c r="A415" s="61">
        <v>2020</v>
      </c>
      <c r="B415" s="61" t="s">
        <v>814</v>
      </c>
      <c r="C415" s="61" t="s">
        <v>543</v>
      </c>
      <c r="D415" s="62">
        <v>46016385</v>
      </c>
      <c r="E415" s="61" t="s">
        <v>545</v>
      </c>
      <c r="F415" s="36" t="str">
        <f>IFERROR(VLOOKUP(D415,'CAT 2019-20'!$C$2:$G$492,3,0),"")</f>
        <v>B</v>
      </c>
      <c r="G415" s="28">
        <f>IFERROR(VLOOKUP(D415,'CAT 2019-20'!$C$2:$G$492,4,0),"")</f>
        <v>23</v>
      </c>
      <c r="H415" s="37" t="str">
        <f>IFERROR(VLOOKUP(D415,'CAT 2019-20'!$C$2:$G$492,5,0),"")</f>
        <v/>
      </c>
      <c r="I415" s="36" t="str">
        <f>IFERROR(VLOOKUP(D415,IES!$D$3:$P$375,13,0),VLOOKUP(D415,'EOI-FPA-CONSERV. 09-11-2020'!$D$2:$J$123,7,0))</f>
        <v>B</v>
      </c>
      <c r="J415" s="28">
        <f>IFERROR(VLOOKUP(D415,IES!$D$3:$P$375,12,0),"")</f>
        <v>24</v>
      </c>
      <c r="K415" s="37" t="str">
        <f>IFERROR(VLOOKUP(D415,'EOI-FPA-CONSERV. 09-11-2020'!$D$2:$I$123,5,0),"")</f>
        <v/>
      </c>
      <c r="L415" s="39" t="str">
        <f t="shared" si="6"/>
        <v/>
      </c>
    </row>
    <row r="416" spans="1:12" hidden="1" x14ac:dyDescent="0.25">
      <c r="A416" s="61">
        <v>2020</v>
      </c>
      <c r="B416" s="61" t="s">
        <v>814</v>
      </c>
      <c r="C416" s="61" t="s">
        <v>546</v>
      </c>
      <c r="D416" s="62">
        <v>46008753</v>
      </c>
      <c r="E416" s="61" t="s">
        <v>121</v>
      </c>
      <c r="F416" s="36" t="str">
        <f>IFERROR(VLOOKUP(D416,'CAT 2019-20'!$C$2:$G$492,3,0),"")</f>
        <v>A</v>
      </c>
      <c r="G416" s="28">
        <f>IFERROR(VLOOKUP(D416,'CAT 2019-20'!$C$2:$G$492,4,0),"")</f>
        <v>27</v>
      </c>
      <c r="H416" s="37" t="str">
        <f>IFERROR(VLOOKUP(D416,'CAT 2019-20'!$C$2:$G$492,5,0),"")</f>
        <v/>
      </c>
      <c r="I416" s="36" t="str">
        <f>IFERROR(VLOOKUP(D416,IES!$D$3:$P$375,13,0),VLOOKUP(D416,'EOI-FPA-CONSERV. 09-11-2020'!$D$2:$J$123,7,0))</f>
        <v>A</v>
      </c>
      <c r="J416" s="28">
        <f>IFERROR(VLOOKUP(D416,IES!$D$3:$P$375,12,0),"")</f>
        <v>26</v>
      </c>
      <c r="K416" s="37" t="str">
        <f>IFERROR(VLOOKUP(D416,'EOI-FPA-CONSERV. 09-11-2020'!$D$2:$I$123,5,0),"")</f>
        <v/>
      </c>
      <c r="L416" s="39" t="str">
        <f t="shared" si="6"/>
        <v/>
      </c>
    </row>
    <row r="417" spans="1:12" hidden="1" x14ac:dyDescent="0.25">
      <c r="A417" s="61">
        <v>2020</v>
      </c>
      <c r="B417" s="61" t="s">
        <v>814</v>
      </c>
      <c r="C417" s="61" t="s">
        <v>546</v>
      </c>
      <c r="D417" s="62">
        <v>46016397</v>
      </c>
      <c r="E417" s="61" t="s">
        <v>547</v>
      </c>
      <c r="F417" s="36" t="str">
        <f>IFERROR(VLOOKUP(D417,'CAT 2019-20'!$C$2:$G$492,3,0),"")</f>
        <v>A</v>
      </c>
      <c r="G417" s="28">
        <f>IFERROR(VLOOKUP(D417,'CAT 2019-20'!$C$2:$G$492,4,0),"")</f>
        <v>53</v>
      </c>
      <c r="H417" s="37" t="str">
        <f>IFERROR(VLOOKUP(D417,'CAT 2019-20'!$C$2:$G$492,5,0),"")</f>
        <v/>
      </c>
      <c r="I417" s="36" t="str">
        <f>IFERROR(VLOOKUP(D417,IES!$D$3:$P$375,13,0),VLOOKUP(D417,'EOI-FPA-CONSERV. 09-11-2020'!$D$2:$J$123,7,0))</f>
        <v>A</v>
      </c>
      <c r="J417" s="28">
        <f>IFERROR(VLOOKUP(D417,IES!$D$3:$P$375,12,0),"")</f>
        <v>53</v>
      </c>
      <c r="K417" s="37" t="str">
        <f>IFERROR(VLOOKUP(D417,'EOI-FPA-CONSERV. 09-11-2020'!$D$2:$I$123,5,0),"")</f>
        <v/>
      </c>
      <c r="L417" s="39" t="str">
        <f t="shared" si="6"/>
        <v/>
      </c>
    </row>
    <row r="418" spans="1:12" hidden="1" x14ac:dyDescent="0.25">
      <c r="A418" s="61">
        <v>2020</v>
      </c>
      <c r="B418" s="61" t="s">
        <v>814</v>
      </c>
      <c r="C418" s="61" t="s">
        <v>546</v>
      </c>
      <c r="D418" s="63">
        <v>46017663</v>
      </c>
      <c r="E418" s="61" t="s">
        <v>228</v>
      </c>
      <c r="F418" s="36" t="str">
        <f>IFERROR(VLOOKUP(D418,'CAT 2019-20'!$C$2:$G$492,3,0),"")</f>
        <v>A</v>
      </c>
      <c r="G418" s="28" t="str">
        <f>IFERROR(VLOOKUP(D418,'CAT 2019-20'!$C$2:$G$492,4,0),"")</f>
        <v/>
      </c>
      <c r="H418" s="37">
        <f>IFERROR(VLOOKUP(D418,'CAT 2019-20'!$C$2:$G$492,5,0),"")</f>
        <v>1551</v>
      </c>
      <c r="I418" s="36" t="str">
        <f>IFERROR(VLOOKUP(D418,IES!$D$3:$P$375,13,0),VLOOKUP(D418,'EOI-FPA-CONSERV. 09-11-2020'!$D$2:$J$123,7,0))</f>
        <v>A</v>
      </c>
      <c r="J418" s="28" t="str">
        <f>IFERROR(VLOOKUP(D418,IES!$D$3:$P$375,12,0),"")</f>
        <v/>
      </c>
      <c r="K418" s="37">
        <f>IFERROR(VLOOKUP(D418,'EOI-FPA-CONSERV. 09-11-2020'!$D$2:$I$123,5,0),"")</f>
        <v>1019</v>
      </c>
      <c r="L418" s="39" t="str">
        <f t="shared" si="6"/>
        <v/>
      </c>
    </row>
    <row r="419" spans="1:12" hidden="1" x14ac:dyDescent="0.25">
      <c r="A419" s="61">
        <v>2020</v>
      </c>
      <c r="B419" s="61" t="s">
        <v>814</v>
      </c>
      <c r="C419" s="61" t="s">
        <v>546</v>
      </c>
      <c r="D419" s="63">
        <v>46017912</v>
      </c>
      <c r="E419" s="61" t="s">
        <v>130</v>
      </c>
      <c r="F419" s="36" t="str">
        <f>IFERROR(VLOOKUP(D419,'CAT 2019-20'!$C$2:$G$492,3,0),"")</f>
        <v>B</v>
      </c>
      <c r="G419" s="28" t="str">
        <f>IFERROR(VLOOKUP(D419,'CAT 2019-20'!$C$2:$G$492,4,0),"")</f>
        <v/>
      </c>
      <c r="H419" s="37">
        <f>IFERROR(VLOOKUP(D419,'CAT 2019-20'!$C$2:$G$492,5,0),"")</f>
        <v>608</v>
      </c>
      <c r="I419" s="36" t="str">
        <f>IFERROR(VLOOKUP(D419,IES!$D$3:$P$375,13,0),VLOOKUP(D419,'EOI-FPA-CONSERV. 09-11-2020'!$D$2:$J$123,7,0))</f>
        <v>B</v>
      </c>
      <c r="J419" s="28" t="str">
        <f>IFERROR(VLOOKUP(D419,IES!$D$3:$P$375,12,0),"")</f>
        <v/>
      </c>
      <c r="K419" s="37">
        <f>IFERROR(VLOOKUP(D419,'EOI-FPA-CONSERV. 09-11-2020'!$D$2:$I$123,5,0),"")</f>
        <v>582</v>
      </c>
      <c r="L419" s="39" t="str">
        <f t="shared" si="6"/>
        <v/>
      </c>
    </row>
    <row r="420" spans="1:12" hidden="1" x14ac:dyDescent="0.25">
      <c r="A420" s="61">
        <v>2020</v>
      </c>
      <c r="B420" s="61" t="s">
        <v>814</v>
      </c>
      <c r="C420" s="61" t="s">
        <v>546</v>
      </c>
      <c r="D420" s="62">
        <v>46019015</v>
      </c>
      <c r="E420" s="61" t="s">
        <v>548</v>
      </c>
      <c r="F420" s="36" t="str">
        <f>IFERROR(VLOOKUP(D420,'CAT 2019-20'!$C$2:$G$492,3,0),"")</f>
        <v>A</v>
      </c>
      <c r="G420" s="28">
        <f>IFERROR(VLOOKUP(D420,'CAT 2019-20'!$C$2:$G$492,4,0),"")</f>
        <v>27</v>
      </c>
      <c r="H420" s="37" t="str">
        <f>IFERROR(VLOOKUP(D420,'CAT 2019-20'!$C$2:$G$492,5,0),"")</f>
        <v/>
      </c>
      <c r="I420" s="36" t="str">
        <f>IFERROR(VLOOKUP(D420,IES!$D$3:$P$375,13,0),VLOOKUP(D420,'EOI-FPA-CONSERV. 09-11-2020'!$D$2:$J$123,7,0))</f>
        <v>A</v>
      </c>
      <c r="J420" s="28">
        <f>IFERROR(VLOOKUP(D420,IES!$D$3:$P$375,12,0),"")</f>
        <v>30</v>
      </c>
      <c r="K420" s="37" t="str">
        <f>IFERROR(VLOOKUP(D420,'EOI-FPA-CONSERV. 09-11-2020'!$D$2:$I$123,5,0),"")</f>
        <v/>
      </c>
      <c r="L420" s="39" t="str">
        <f t="shared" si="6"/>
        <v/>
      </c>
    </row>
    <row r="421" spans="1:12" hidden="1" x14ac:dyDescent="0.25">
      <c r="A421" s="61">
        <v>2020</v>
      </c>
      <c r="B421" s="61" t="s">
        <v>814</v>
      </c>
      <c r="C421" s="61" t="s">
        <v>546</v>
      </c>
      <c r="D421" s="62">
        <v>46022920</v>
      </c>
      <c r="E421" s="61" t="s">
        <v>438</v>
      </c>
      <c r="F421" s="36" t="str">
        <f>IFERROR(VLOOKUP(D421,'CAT 2019-20'!$C$2:$G$492,3,0),"")</f>
        <v>A</v>
      </c>
      <c r="G421" s="28">
        <f>IFERROR(VLOOKUP(D421,'CAT 2019-20'!$C$2:$G$492,4,0),"")</f>
        <v>33</v>
      </c>
      <c r="H421" s="37" t="str">
        <f>IFERROR(VLOOKUP(D421,'CAT 2019-20'!$C$2:$G$492,5,0),"")</f>
        <v/>
      </c>
      <c r="I421" s="36" t="str">
        <f>IFERROR(VLOOKUP(D421,IES!$D$3:$P$375,13,0),VLOOKUP(D421,'EOI-FPA-CONSERV. 09-11-2020'!$D$2:$J$123,7,0))</f>
        <v>A</v>
      </c>
      <c r="J421" s="28">
        <f>IFERROR(VLOOKUP(D421,IES!$D$3:$P$375,12,0),"")</f>
        <v>36</v>
      </c>
      <c r="K421" s="37" t="str">
        <f>IFERROR(VLOOKUP(D421,'EOI-FPA-CONSERV. 09-11-2020'!$D$2:$I$123,5,0),"")</f>
        <v/>
      </c>
      <c r="L421" s="39" t="str">
        <f t="shared" si="6"/>
        <v/>
      </c>
    </row>
    <row r="422" spans="1:12" hidden="1" x14ac:dyDescent="0.25">
      <c r="A422" s="61">
        <v>2020</v>
      </c>
      <c r="B422" s="61" t="s">
        <v>814</v>
      </c>
      <c r="C422" s="61" t="s">
        <v>546</v>
      </c>
      <c r="D422" s="63">
        <v>46031337</v>
      </c>
      <c r="E422" s="61" t="s">
        <v>549</v>
      </c>
      <c r="F422" s="36" t="str">
        <f>IFERROR(VLOOKUP(D422,'CAT 2019-20'!$C$2:$G$492,3,0),"")</f>
        <v>A</v>
      </c>
      <c r="G422" s="28" t="str">
        <f>IFERROR(VLOOKUP(D422,'CAT 2019-20'!$C$2:$G$492,4,0),"")</f>
        <v/>
      </c>
      <c r="H422" s="37">
        <f>IFERROR(VLOOKUP(D422,'CAT 2019-20'!$C$2:$G$492,5,0),"")</f>
        <v>1295</v>
      </c>
      <c r="I422" s="36" t="str">
        <f>IFERROR(VLOOKUP(D422,IES!$D$3:$P$375,13,0),VLOOKUP(D422,'EOI-FPA-CONSERV. 09-11-2020'!$D$2:$J$123,7,0))</f>
        <v>A</v>
      </c>
      <c r="J422" s="28" t="str">
        <f>IFERROR(VLOOKUP(D422,IES!$D$3:$P$375,12,0),"")</f>
        <v/>
      </c>
      <c r="K422" s="37">
        <f>IFERROR(VLOOKUP(D422,'EOI-FPA-CONSERV. 09-11-2020'!$D$2:$I$123,5,0),"")</f>
        <v>1381</v>
      </c>
      <c r="L422" s="39" t="str">
        <f t="shared" si="6"/>
        <v/>
      </c>
    </row>
    <row r="423" spans="1:12" hidden="1" x14ac:dyDescent="0.25">
      <c r="A423" s="61">
        <v>2020</v>
      </c>
      <c r="B423" s="61" t="s">
        <v>814</v>
      </c>
      <c r="C423" s="61" t="s">
        <v>550</v>
      </c>
      <c r="D423" s="62">
        <v>46022567</v>
      </c>
      <c r="E423" s="61" t="s">
        <v>551</v>
      </c>
      <c r="F423" s="36" t="str">
        <f>IFERROR(VLOOKUP(D423,'CAT 2019-20'!$C$2:$G$492,3,0),"")</f>
        <v>A</v>
      </c>
      <c r="G423" s="28">
        <f>IFERROR(VLOOKUP(D423,'CAT 2019-20'!$C$2:$G$492,4,0),"")</f>
        <v>26</v>
      </c>
      <c r="H423" s="37" t="str">
        <f>IFERROR(VLOOKUP(D423,'CAT 2019-20'!$C$2:$G$492,5,0),"")</f>
        <v/>
      </c>
      <c r="I423" s="36" t="str">
        <f>IFERROR(VLOOKUP(D423,IES!$D$3:$P$375,13,0),VLOOKUP(D423,'EOI-FPA-CONSERV. 09-11-2020'!$D$2:$J$123,7,0))</f>
        <v>A</v>
      </c>
      <c r="J423" s="28">
        <f>IFERROR(VLOOKUP(D423,IES!$D$3:$P$375,12,0),"")</f>
        <v>28</v>
      </c>
      <c r="K423" s="37" t="str">
        <f>IFERROR(VLOOKUP(D423,'EOI-FPA-CONSERV. 09-11-2020'!$D$2:$I$123,5,0),"")</f>
        <v/>
      </c>
      <c r="L423" s="39" t="str">
        <f t="shared" si="6"/>
        <v/>
      </c>
    </row>
    <row r="424" spans="1:12" hidden="1" x14ac:dyDescent="0.25">
      <c r="A424" s="61">
        <v>2020</v>
      </c>
      <c r="B424" s="61" t="s">
        <v>814</v>
      </c>
      <c r="C424" s="61" t="s">
        <v>552</v>
      </c>
      <c r="D424" s="62">
        <v>46008972</v>
      </c>
      <c r="E424" s="61" t="s">
        <v>553</v>
      </c>
      <c r="F424" s="36" t="str">
        <f>IFERROR(VLOOKUP(D424,'CAT 2019-20'!$C$2:$G$492,3,0),"")</f>
        <v>A</v>
      </c>
      <c r="G424" s="28">
        <f>IFERROR(VLOOKUP(D424,'CAT 2019-20'!$C$2:$G$492,4,0),"")</f>
        <v>26</v>
      </c>
      <c r="H424" s="37" t="str">
        <f>IFERROR(VLOOKUP(D424,'CAT 2019-20'!$C$2:$G$492,5,0),"")</f>
        <v/>
      </c>
      <c r="I424" s="36" t="str">
        <f>IFERROR(VLOOKUP(D424,IES!$D$3:$P$375,13,0),VLOOKUP(D424,'EOI-FPA-CONSERV. 09-11-2020'!$D$2:$J$123,7,0))</f>
        <v>A</v>
      </c>
      <c r="J424" s="28">
        <f>IFERROR(VLOOKUP(D424,IES!$D$3:$P$375,12,0),"")</f>
        <v>26</v>
      </c>
      <c r="K424" s="37" t="str">
        <f>IFERROR(VLOOKUP(D424,'EOI-FPA-CONSERV. 09-11-2020'!$D$2:$I$123,5,0),"")</f>
        <v/>
      </c>
      <c r="L424" s="39" t="str">
        <f t="shared" si="6"/>
        <v/>
      </c>
    </row>
    <row r="425" spans="1:12" hidden="1" x14ac:dyDescent="0.25">
      <c r="A425" s="61">
        <v>2020</v>
      </c>
      <c r="B425" s="61" t="s">
        <v>814</v>
      </c>
      <c r="C425" s="61" t="s">
        <v>552</v>
      </c>
      <c r="D425" s="62">
        <v>46008984</v>
      </c>
      <c r="E425" s="61" t="s">
        <v>554</v>
      </c>
      <c r="F425" s="36" t="str">
        <f>IFERROR(VLOOKUP(D425,'CAT 2019-20'!$C$2:$G$492,3,0),"")</f>
        <v>B</v>
      </c>
      <c r="G425" s="28">
        <f>IFERROR(VLOOKUP(D425,'CAT 2019-20'!$C$2:$G$492,4,0),"")</f>
        <v>17</v>
      </c>
      <c r="H425" s="37" t="str">
        <f>IFERROR(VLOOKUP(D425,'CAT 2019-20'!$C$2:$G$492,5,0),"")</f>
        <v/>
      </c>
      <c r="I425" s="36" t="str">
        <f>IFERROR(VLOOKUP(D425,IES!$D$3:$P$375,13,0),VLOOKUP(D425,'EOI-FPA-CONSERV. 09-11-2020'!$D$2:$J$123,7,0))</f>
        <v>B</v>
      </c>
      <c r="J425" s="28">
        <f>IFERROR(VLOOKUP(D425,IES!$D$3:$P$375,12,0),"")</f>
        <v>18</v>
      </c>
      <c r="K425" s="37" t="str">
        <f>IFERROR(VLOOKUP(D425,'EOI-FPA-CONSERV. 09-11-2020'!$D$2:$I$123,5,0),"")</f>
        <v/>
      </c>
      <c r="L425" s="39" t="str">
        <f t="shared" si="6"/>
        <v/>
      </c>
    </row>
    <row r="426" spans="1:12" hidden="1" x14ac:dyDescent="0.25">
      <c r="A426" s="61">
        <v>2020</v>
      </c>
      <c r="B426" s="61" t="s">
        <v>814</v>
      </c>
      <c r="C426" s="61" t="s">
        <v>552</v>
      </c>
      <c r="D426" s="63">
        <v>46024217</v>
      </c>
      <c r="E426" s="61" t="s">
        <v>114</v>
      </c>
      <c r="F426" s="36" t="str">
        <f>IFERROR(VLOOKUP(D426,'CAT 2019-20'!$C$2:$G$492,3,0),"")</f>
        <v>B</v>
      </c>
      <c r="G426" s="28" t="str">
        <f>IFERROR(VLOOKUP(D426,'CAT 2019-20'!$C$2:$G$492,4,0),"")</f>
        <v/>
      </c>
      <c r="H426" s="37">
        <f>IFERROR(VLOOKUP(D426,'CAT 2019-20'!$C$2:$G$492,5,0),"")</f>
        <v>730</v>
      </c>
      <c r="I426" s="36" t="str">
        <f>IFERROR(VLOOKUP(D426,IES!$D$3:$P$375,13,0),VLOOKUP(D426,'EOI-FPA-CONSERV. 09-11-2020'!$D$2:$J$123,7,0))</f>
        <v>B</v>
      </c>
      <c r="J426" s="28" t="str">
        <f>IFERROR(VLOOKUP(D426,IES!$D$3:$P$375,12,0),"")</f>
        <v/>
      </c>
      <c r="K426" s="37">
        <f>IFERROR(VLOOKUP(D426,'EOI-FPA-CONSERV. 09-11-2020'!$D$2:$I$123,5,0),"")</f>
        <v>646</v>
      </c>
      <c r="L426" s="39" t="str">
        <f t="shared" si="6"/>
        <v/>
      </c>
    </row>
    <row r="427" spans="1:12" hidden="1" x14ac:dyDescent="0.25">
      <c r="A427" s="61">
        <v>2020</v>
      </c>
      <c r="B427" s="61" t="s">
        <v>814</v>
      </c>
      <c r="C427" s="61" t="s">
        <v>552</v>
      </c>
      <c r="D427" s="63">
        <v>46027115</v>
      </c>
      <c r="E427" s="61" t="s">
        <v>902</v>
      </c>
      <c r="F427" s="36" t="str">
        <f>IFERROR(VLOOKUP(D427,'CAT 2019-20'!$C$2:$G$492,3,0),"")</f>
        <v>C</v>
      </c>
      <c r="G427" s="28" t="str">
        <f>IFERROR(VLOOKUP(D427,'CAT 2019-20'!$C$2:$G$492,4,0),"")</f>
        <v/>
      </c>
      <c r="H427" s="37">
        <f>IFERROR(VLOOKUP(D427,'CAT 2019-20'!$C$2:$G$492,5,0),"")</f>
        <v>219</v>
      </c>
      <c r="I427" s="36" t="str">
        <f>IFERROR(VLOOKUP(D427,IES!$D$3:$P$375,13,0),VLOOKUP(D427,'EOI-FPA-CONSERV. 09-11-2020'!$D$2:$J$123,7,0))</f>
        <v>C</v>
      </c>
      <c r="J427" s="28" t="str">
        <f>IFERROR(VLOOKUP(D427,IES!$D$3:$P$375,12,0),"")</f>
        <v/>
      </c>
      <c r="K427" s="37">
        <f>IFERROR(VLOOKUP(D427,'EOI-FPA-CONSERV. 09-11-2020'!$D$2:$I$123,5,0),"")</f>
        <v>195</v>
      </c>
      <c r="L427" s="39" t="str">
        <f t="shared" si="6"/>
        <v/>
      </c>
    </row>
    <row r="428" spans="1:12" hidden="1" x14ac:dyDescent="0.25">
      <c r="A428" s="61">
        <v>2020</v>
      </c>
      <c r="B428" s="61" t="s">
        <v>814</v>
      </c>
      <c r="C428" s="61" t="s">
        <v>623</v>
      </c>
      <c r="D428" s="62">
        <v>46012872</v>
      </c>
      <c r="E428" s="61" t="s">
        <v>555</v>
      </c>
      <c r="F428" s="36" t="str">
        <f>IFERROR(VLOOKUP(D428,'CAT 2019-20'!$C$2:$G$492,3,0),"")</f>
        <v>A</v>
      </c>
      <c r="G428" s="28">
        <f>IFERROR(VLOOKUP(D428,'CAT 2019-20'!$C$2:$G$492,4,0),"")</f>
        <v>34</v>
      </c>
      <c r="H428" s="37" t="str">
        <f>IFERROR(VLOOKUP(D428,'CAT 2019-20'!$C$2:$G$492,5,0),"")</f>
        <v/>
      </c>
      <c r="I428" s="36" t="str">
        <f>IFERROR(VLOOKUP(D428,IES!$D$3:$P$375,13,0),VLOOKUP(D428,'EOI-FPA-CONSERV. 09-11-2020'!$D$2:$J$123,7,0))</f>
        <v>A</v>
      </c>
      <c r="J428" s="28">
        <f>IFERROR(VLOOKUP(D428,IES!$D$3:$P$375,12,0),"")</f>
        <v>34</v>
      </c>
      <c r="K428" s="37" t="str">
        <f>IFERROR(VLOOKUP(D428,'EOI-FPA-CONSERV. 09-11-2020'!$D$2:$I$123,5,0),"")</f>
        <v/>
      </c>
      <c r="L428" s="39" t="str">
        <f t="shared" si="6"/>
        <v/>
      </c>
    </row>
    <row r="429" spans="1:12" hidden="1" x14ac:dyDescent="0.25">
      <c r="A429" s="61">
        <v>2020</v>
      </c>
      <c r="B429" s="61" t="s">
        <v>814</v>
      </c>
      <c r="C429" s="61" t="s">
        <v>623</v>
      </c>
      <c r="D429" s="62">
        <v>46012902</v>
      </c>
      <c r="E429" s="61" t="s">
        <v>556</v>
      </c>
      <c r="F429" s="36" t="str">
        <f>IFERROR(VLOOKUP(D429,'CAT 2019-20'!$C$2:$G$492,3,0),"")</f>
        <v>B</v>
      </c>
      <c r="G429" s="28">
        <f>IFERROR(VLOOKUP(D429,'CAT 2019-20'!$C$2:$G$492,4,0),"")</f>
        <v>22</v>
      </c>
      <c r="H429" s="37" t="str">
        <f>IFERROR(VLOOKUP(D429,'CAT 2019-20'!$C$2:$G$492,5,0),"")</f>
        <v/>
      </c>
      <c r="I429" s="36" t="str">
        <f>IFERROR(VLOOKUP(D429,IES!$D$3:$P$375,13,0),VLOOKUP(D429,'EOI-FPA-CONSERV. 09-11-2020'!$D$2:$J$123,7,0))</f>
        <v>B</v>
      </c>
      <c r="J429" s="28">
        <f>IFERROR(VLOOKUP(D429,IES!$D$3:$P$375,12,0),"")</f>
        <v>22</v>
      </c>
      <c r="K429" s="37" t="str">
        <f>IFERROR(VLOOKUP(D429,'EOI-FPA-CONSERV. 09-11-2020'!$D$2:$I$123,5,0),"")</f>
        <v/>
      </c>
      <c r="L429" s="39" t="str">
        <f t="shared" si="6"/>
        <v/>
      </c>
    </row>
    <row r="430" spans="1:12" hidden="1" x14ac:dyDescent="0.25">
      <c r="A430" s="61">
        <v>2020</v>
      </c>
      <c r="B430" s="61" t="s">
        <v>814</v>
      </c>
      <c r="C430" s="61" t="s">
        <v>623</v>
      </c>
      <c r="D430" s="62">
        <v>46012951</v>
      </c>
      <c r="E430" s="61" t="s">
        <v>557</v>
      </c>
      <c r="F430" s="36" t="str">
        <f>IFERROR(VLOOKUP(D430,'CAT 2019-20'!$C$2:$G$492,3,0),"")</f>
        <v>A</v>
      </c>
      <c r="G430" s="28">
        <f>IFERROR(VLOOKUP(D430,'CAT 2019-20'!$C$2:$G$492,4,0),"")</f>
        <v>31</v>
      </c>
      <c r="H430" s="37" t="str">
        <f>IFERROR(VLOOKUP(D430,'CAT 2019-20'!$C$2:$G$492,5,0),"")</f>
        <v/>
      </c>
      <c r="I430" s="36" t="str">
        <f>IFERROR(VLOOKUP(D430,IES!$D$3:$P$375,13,0),VLOOKUP(D430,'EOI-FPA-CONSERV. 09-11-2020'!$D$2:$J$123,7,0))</f>
        <v>A</v>
      </c>
      <c r="J430" s="28">
        <f>IFERROR(VLOOKUP(D430,IES!$D$3:$P$375,12,0),"")</f>
        <v>32</v>
      </c>
      <c r="K430" s="37" t="str">
        <f>IFERROR(VLOOKUP(D430,'EOI-FPA-CONSERV. 09-11-2020'!$D$2:$I$123,5,0),"")</f>
        <v/>
      </c>
      <c r="L430" s="39" t="str">
        <f t="shared" si="6"/>
        <v/>
      </c>
    </row>
    <row r="431" spans="1:12" hidden="1" x14ac:dyDescent="0.25">
      <c r="A431" s="61">
        <v>2020</v>
      </c>
      <c r="B431" s="61" t="s">
        <v>814</v>
      </c>
      <c r="C431" s="61" t="s">
        <v>623</v>
      </c>
      <c r="D431" s="62">
        <v>46012963</v>
      </c>
      <c r="E431" s="61" t="s">
        <v>558</v>
      </c>
      <c r="F431" s="36" t="str">
        <f>IFERROR(VLOOKUP(D431,'CAT 2019-20'!$C$2:$G$492,3,0),"")</f>
        <v>A</v>
      </c>
      <c r="G431" s="28">
        <f>IFERROR(VLOOKUP(D431,'CAT 2019-20'!$C$2:$G$492,4,0),"")</f>
        <v>37</v>
      </c>
      <c r="H431" s="37" t="str">
        <f>IFERROR(VLOOKUP(D431,'CAT 2019-20'!$C$2:$G$492,5,0),"")</f>
        <v/>
      </c>
      <c r="I431" s="36" t="str">
        <f>IFERROR(VLOOKUP(D431,IES!$D$3:$P$375,13,0),VLOOKUP(D431,'EOI-FPA-CONSERV. 09-11-2020'!$D$2:$J$123,7,0))</f>
        <v>A</v>
      </c>
      <c r="J431" s="28">
        <f>IFERROR(VLOOKUP(D431,IES!$D$3:$P$375,12,0),"")</f>
        <v>37</v>
      </c>
      <c r="K431" s="37" t="str">
        <f>IFERROR(VLOOKUP(D431,'EOI-FPA-CONSERV. 09-11-2020'!$D$2:$I$123,5,0),"")</f>
        <v/>
      </c>
      <c r="L431" s="39" t="str">
        <f t="shared" si="6"/>
        <v/>
      </c>
    </row>
    <row r="432" spans="1:12" hidden="1" x14ac:dyDescent="0.25">
      <c r="A432" s="61">
        <v>2020</v>
      </c>
      <c r="B432" s="61" t="s">
        <v>814</v>
      </c>
      <c r="C432" s="61" t="s">
        <v>623</v>
      </c>
      <c r="D432" s="62">
        <v>46012987</v>
      </c>
      <c r="E432" s="61" t="s">
        <v>559</v>
      </c>
      <c r="F432" s="36" t="str">
        <f>IFERROR(VLOOKUP(D432,'CAT 2019-20'!$C$2:$G$492,3,0),"")</f>
        <v>B</v>
      </c>
      <c r="G432" s="28">
        <f>IFERROR(VLOOKUP(D432,'CAT 2019-20'!$C$2:$G$492,4,0),"")</f>
        <v>21</v>
      </c>
      <c r="H432" s="37" t="str">
        <f>IFERROR(VLOOKUP(D432,'CAT 2019-20'!$C$2:$G$492,5,0),"")</f>
        <v/>
      </c>
      <c r="I432" s="36" t="str">
        <f>IFERROR(VLOOKUP(D432,IES!$D$3:$P$375,13,0),VLOOKUP(D432,'EOI-FPA-CONSERV. 09-11-2020'!$D$2:$J$123,7,0))</f>
        <v>B</v>
      </c>
      <c r="J432" s="28">
        <f>IFERROR(VLOOKUP(D432,IES!$D$3:$P$375,12,0),"")</f>
        <v>22</v>
      </c>
      <c r="K432" s="37" t="str">
        <f>IFERROR(VLOOKUP(D432,'EOI-FPA-CONSERV. 09-11-2020'!$D$2:$I$123,5,0),"")</f>
        <v/>
      </c>
      <c r="L432" s="39" t="str">
        <f t="shared" si="6"/>
        <v/>
      </c>
    </row>
    <row r="433" spans="1:12" hidden="1" x14ac:dyDescent="0.25">
      <c r="A433" s="61">
        <v>2020</v>
      </c>
      <c r="B433" s="61" t="s">
        <v>814</v>
      </c>
      <c r="C433" s="61" t="s">
        <v>623</v>
      </c>
      <c r="D433" s="62">
        <v>46012999</v>
      </c>
      <c r="E433" s="61" t="s">
        <v>127</v>
      </c>
      <c r="F433" s="36" t="str">
        <f>IFERROR(VLOOKUP(D433,'CAT 2019-20'!$C$2:$G$492,3,0),"")</f>
        <v>A</v>
      </c>
      <c r="G433" s="28">
        <f>IFERROR(VLOOKUP(D433,'CAT 2019-20'!$C$2:$G$492,4,0),"")</f>
        <v>34</v>
      </c>
      <c r="H433" s="37" t="str">
        <f>IFERROR(VLOOKUP(D433,'CAT 2019-20'!$C$2:$G$492,5,0),"")</f>
        <v/>
      </c>
      <c r="I433" s="36" t="str">
        <f>IFERROR(VLOOKUP(D433,IES!$D$3:$P$375,13,0),VLOOKUP(D433,'EOI-FPA-CONSERV. 09-11-2020'!$D$2:$J$123,7,0))</f>
        <v>A</v>
      </c>
      <c r="J433" s="28">
        <f>IFERROR(VLOOKUP(D433,IES!$D$3:$P$375,12,0),"")</f>
        <v>34</v>
      </c>
      <c r="K433" s="37" t="str">
        <f>IFERROR(VLOOKUP(D433,'EOI-FPA-CONSERV. 09-11-2020'!$D$2:$I$123,5,0),"")</f>
        <v/>
      </c>
      <c r="L433" s="39" t="str">
        <f t="shared" si="6"/>
        <v/>
      </c>
    </row>
    <row r="434" spans="1:12" hidden="1" x14ac:dyDescent="0.25">
      <c r="A434" s="61">
        <v>2020</v>
      </c>
      <c r="B434" s="61" t="s">
        <v>814</v>
      </c>
      <c r="C434" s="61" t="s">
        <v>623</v>
      </c>
      <c r="D434" s="62">
        <v>46013050</v>
      </c>
      <c r="E434" s="61" t="s">
        <v>560</v>
      </c>
      <c r="F434" s="36" t="str">
        <f>IFERROR(VLOOKUP(D434,'CAT 2019-20'!$C$2:$G$492,3,0),"")</f>
        <v>A</v>
      </c>
      <c r="G434" s="28">
        <f>IFERROR(VLOOKUP(D434,'CAT 2019-20'!$C$2:$G$492,4,0),"")</f>
        <v>61</v>
      </c>
      <c r="H434" s="37" t="str">
        <f>IFERROR(VLOOKUP(D434,'CAT 2019-20'!$C$2:$G$492,5,0),"")</f>
        <v/>
      </c>
      <c r="I434" s="36" t="str">
        <f>IFERROR(VLOOKUP(D434,IES!$D$3:$P$375,13,0),VLOOKUP(D434,'EOI-FPA-CONSERV. 09-11-2020'!$D$2:$J$123,7,0))</f>
        <v>A</v>
      </c>
      <c r="J434" s="28">
        <f>IFERROR(VLOOKUP(D434,IES!$D$3:$P$375,12,0),"")</f>
        <v>60</v>
      </c>
      <c r="K434" s="37" t="str">
        <f>IFERROR(VLOOKUP(D434,'EOI-FPA-CONSERV. 09-11-2020'!$D$2:$I$123,5,0),"")</f>
        <v/>
      </c>
      <c r="L434" s="39" t="str">
        <f t="shared" si="6"/>
        <v/>
      </c>
    </row>
    <row r="435" spans="1:12" hidden="1" x14ac:dyDescent="0.25">
      <c r="A435" s="61">
        <v>2020</v>
      </c>
      <c r="B435" s="61" t="s">
        <v>814</v>
      </c>
      <c r="C435" s="61" t="s">
        <v>623</v>
      </c>
      <c r="D435" s="62">
        <v>46013062</v>
      </c>
      <c r="E435" s="61" t="s">
        <v>561</v>
      </c>
      <c r="F435" s="36" t="str">
        <f>IFERROR(VLOOKUP(D435,'CAT 2019-20'!$C$2:$G$492,3,0),"")</f>
        <v>A</v>
      </c>
      <c r="G435" s="28">
        <f>IFERROR(VLOOKUP(D435,'CAT 2019-20'!$C$2:$G$492,4,0),"")</f>
        <v>38</v>
      </c>
      <c r="H435" s="37" t="str">
        <f>IFERROR(VLOOKUP(D435,'CAT 2019-20'!$C$2:$G$492,5,0),"")</f>
        <v/>
      </c>
      <c r="I435" s="36" t="str">
        <f>IFERROR(VLOOKUP(D435,IES!$D$3:$P$375,13,0),VLOOKUP(D435,'EOI-FPA-CONSERV. 09-11-2020'!$D$2:$J$123,7,0))</f>
        <v>A</v>
      </c>
      <c r="J435" s="28">
        <f>IFERROR(VLOOKUP(D435,IES!$D$3:$P$375,12,0),"")</f>
        <v>39</v>
      </c>
      <c r="K435" s="37" t="str">
        <f>IFERROR(VLOOKUP(D435,'EOI-FPA-CONSERV. 09-11-2020'!$D$2:$I$123,5,0),"")</f>
        <v/>
      </c>
      <c r="L435" s="39" t="str">
        <f t="shared" si="6"/>
        <v/>
      </c>
    </row>
    <row r="436" spans="1:12" hidden="1" x14ac:dyDescent="0.25">
      <c r="A436" s="61">
        <v>2020</v>
      </c>
      <c r="B436" s="61" t="s">
        <v>814</v>
      </c>
      <c r="C436" s="61" t="s">
        <v>623</v>
      </c>
      <c r="D436" s="62">
        <v>46013086</v>
      </c>
      <c r="E436" s="61" t="s">
        <v>562</v>
      </c>
      <c r="F436" s="36" t="str">
        <f>IFERROR(VLOOKUP(D436,'CAT 2019-20'!$C$2:$G$492,3,0),"")</f>
        <v>B</v>
      </c>
      <c r="G436" s="28">
        <f>IFERROR(VLOOKUP(D436,'CAT 2019-20'!$C$2:$G$492,4,0),"")</f>
        <v>23</v>
      </c>
      <c r="H436" s="37" t="str">
        <f>IFERROR(VLOOKUP(D436,'CAT 2019-20'!$C$2:$G$492,5,0),"")</f>
        <v/>
      </c>
      <c r="I436" s="36" t="str">
        <f>IFERROR(VLOOKUP(D436,IES!$D$3:$P$375,13,0),VLOOKUP(D436,'EOI-FPA-CONSERV. 09-11-2020'!$D$2:$J$123,7,0))</f>
        <v>B</v>
      </c>
      <c r="J436" s="28">
        <f>IFERROR(VLOOKUP(D436,IES!$D$3:$P$375,12,0),"")</f>
        <v>23</v>
      </c>
      <c r="K436" s="37" t="str">
        <f>IFERROR(VLOOKUP(D436,'EOI-FPA-CONSERV. 09-11-2020'!$D$2:$I$123,5,0),"")</f>
        <v/>
      </c>
      <c r="L436" s="39" t="str">
        <f t="shared" si="6"/>
        <v/>
      </c>
    </row>
    <row r="437" spans="1:12" hidden="1" x14ac:dyDescent="0.25">
      <c r="A437" s="61">
        <v>2020</v>
      </c>
      <c r="B437" s="61" t="s">
        <v>814</v>
      </c>
      <c r="C437" s="61" t="s">
        <v>623</v>
      </c>
      <c r="D437" s="62">
        <v>46013098</v>
      </c>
      <c r="E437" s="61" t="s">
        <v>563</v>
      </c>
      <c r="F437" s="36" t="str">
        <f>IFERROR(VLOOKUP(D437,'CAT 2019-20'!$C$2:$G$492,3,0),"")</f>
        <v>B</v>
      </c>
      <c r="G437" s="28">
        <f>IFERROR(VLOOKUP(D437,'CAT 2019-20'!$C$2:$G$492,4,0),"")</f>
        <v>21</v>
      </c>
      <c r="H437" s="37" t="str">
        <f>IFERROR(VLOOKUP(D437,'CAT 2019-20'!$C$2:$G$492,5,0),"")</f>
        <v/>
      </c>
      <c r="I437" s="36" t="str">
        <f>IFERROR(VLOOKUP(D437,IES!$D$3:$P$375,13,0),VLOOKUP(D437,'EOI-FPA-CONSERV. 09-11-2020'!$D$2:$J$123,7,0))</f>
        <v>B</v>
      </c>
      <c r="J437" s="28">
        <f>IFERROR(VLOOKUP(D437,IES!$D$3:$P$375,12,0),"")</f>
        <v>21</v>
      </c>
      <c r="K437" s="37" t="str">
        <f>IFERROR(VLOOKUP(D437,'EOI-FPA-CONSERV. 09-11-2020'!$D$2:$I$123,5,0),"")</f>
        <v/>
      </c>
      <c r="L437" s="39" t="str">
        <f t="shared" si="6"/>
        <v/>
      </c>
    </row>
    <row r="438" spans="1:12" hidden="1" x14ac:dyDescent="0.25">
      <c r="A438" s="61">
        <v>2020</v>
      </c>
      <c r="B438" s="61" t="s">
        <v>814</v>
      </c>
      <c r="C438" s="61" t="s">
        <v>623</v>
      </c>
      <c r="D438" s="62">
        <v>46013104</v>
      </c>
      <c r="E438" s="61" t="s">
        <v>564</v>
      </c>
      <c r="F438" s="36" t="str">
        <f>IFERROR(VLOOKUP(D438,'CAT 2019-20'!$C$2:$G$492,3,0),"")</f>
        <v>A</v>
      </c>
      <c r="G438" s="28">
        <f>IFERROR(VLOOKUP(D438,'CAT 2019-20'!$C$2:$G$492,4,0),"")</f>
        <v>50</v>
      </c>
      <c r="H438" s="37" t="str">
        <f>IFERROR(VLOOKUP(D438,'CAT 2019-20'!$C$2:$G$492,5,0),"")</f>
        <v/>
      </c>
      <c r="I438" s="36" t="str">
        <f>IFERROR(VLOOKUP(D438,IES!$D$3:$P$375,13,0),VLOOKUP(D438,'EOI-FPA-CONSERV. 09-11-2020'!$D$2:$J$123,7,0))</f>
        <v>A</v>
      </c>
      <c r="J438" s="28">
        <f>IFERROR(VLOOKUP(D438,IES!$D$3:$P$375,12,0),"")</f>
        <v>50</v>
      </c>
      <c r="K438" s="37" t="str">
        <f>IFERROR(VLOOKUP(D438,'EOI-FPA-CONSERV. 09-11-2020'!$D$2:$I$123,5,0),"")</f>
        <v/>
      </c>
      <c r="L438" s="39" t="str">
        <f t="shared" si="6"/>
        <v/>
      </c>
    </row>
    <row r="439" spans="1:12" hidden="1" x14ac:dyDescent="0.25">
      <c r="A439" s="61">
        <v>2020</v>
      </c>
      <c r="B439" s="61" t="s">
        <v>814</v>
      </c>
      <c r="C439" s="61" t="s">
        <v>623</v>
      </c>
      <c r="D439" s="63">
        <v>46013220</v>
      </c>
      <c r="E439" s="61" t="s">
        <v>565</v>
      </c>
      <c r="F439" s="36" t="str">
        <f>IFERROR(VLOOKUP(D439,'CAT 2019-20'!$C$2:$G$492,3,0),"")</f>
        <v>A</v>
      </c>
      <c r="G439" s="28" t="str">
        <f>IFERROR(VLOOKUP(D439,'CAT 2019-20'!$C$2:$G$492,4,0),"")</f>
        <v/>
      </c>
      <c r="H439" s="37">
        <f>IFERROR(VLOOKUP(D439,'CAT 2019-20'!$C$2:$G$492,5,0),"")</f>
        <v>9524</v>
      </c>
      <c r="I439" s="36" t="str">
        <f>IFERROR(VLOOKUP(D439,IES!$D$3:$P$375,13,0),VLOOKUP(D439,'EOI-FPA-CONSERV. 09-11-2020'!$D$2:$J$123,7,0))</f>
        <v>A</v>
      </c>
      <c r="J439" s="28" t="str">
        <f>IFERROR(VLOOKUP(D439,IES!$D$3:$P$375,12,0),"")</f>
        <v/>
      </c>
      <c r="K439" s="37">
        <f>IFERROR(VLOOKUP(D439,'EOI-FPA-CONSERV. 09-11-2020'!$D$2:$I$123,5,0),"")</f>
        <v>7936</v>
      </c>
      <c r="L439" s="39" t="str">
        <f t="shared" si="6"/>
        <v/>
      </c>
    </row>
    <row r="440" spans="1:12" hidden="1" x14ac:dyDescent="0.25">
      <c r="A440" s="61">
        <v>2020</v>
      </c>
      <c r="B440" s="61" t="s">
        <v>814</v>
      </c>
      <c r="C440" s="61" t="s">
        <v>623</v>
      </c>
      <c r="D440" s="62">
        <v>46014224</v>
      </c>
      <c r="E440" s="61" t="s">
        <v>566</v>
      </c>
      <c r="F440" s="36" t="str">
        <f>IFERROR(VLOOKUP(D440,'CAT 2019-20'!$C$2:$G$492,3,0),"")</f>
        <v>A</v>
      </c>
      <c r="G440" s="28">
        <f>IFERROR(VLOOKUP(D440,'CAT 2019-20'!$C$2:$G$492,4,0),"")</f>
        <v>28</v>
      </c>
      <c r="H440" s="37" t="str">
        <f>IFERROR(VLOOKUP(D440,'CAT 2019-20'!$C$2:$G$492,5,0),"")</f>
        <v/>
      </c>
      <c r="I440" s="36" t="str">
        <f>IFERROR(VLOOKUP(D440,IES!$D$3:$P$375,13,0),VLOOKUP(D440,'EOI-FPA-CONSERV. 09-11-2020'!$D$2:$J$123,7,0))</f>
        <v>A</v>
      </c>
      <c r="J440" s="28">
        <f>IFERROR(VLOOKUP(D440,IES!$D$3:$P$375,12,0),"")</f>
        <v>29</v>
      </c>
      <c r="K440" s="37" t="str">
        <f>IFERROR(VLOOKUP(D440,'EOI-FPA-CONSERV. 09-11-2020'!$D$2:$I$123,5,0),"")</f>
        <v/>
      </c>
      <c r="L440" s="39" t="str">
        <f t="shared" si="6"/>
        <v/>
      </c>
    </row>
    <row r="441" spans="1:12" hidden="1" x14ac:dyDescent="0.25">
      <c r="A441" s="61">
        <v>2020</v>
      </c>
      <c r="B441" s="61" t="s">
        <v>814</v>
      </c>
      <c r="C441" s="61" t="s">
        <v>623</v>
      </c>
      <c r="D441" s="62">
        <v>46015290</v>
      </c>
      <c r="E441" s="61" t="s">
        <v>567</v>
      </c>
      <c r="F441" s="36" t="str">
        <f>IFERROR(VLOOKUP(D441,'CAT 2019-20'!$C$2:$G$492,3,0),"")</f>
        <v>B</v>
      </c>
      <c r="G441" s="28">
        <f>IFERROR(VLOOKUP(D441,'CAT 2019-20'!$C$2:$G$492,4,0),"")</f>
        <v>21</v>
      </c>
      <c r="H441" s="37" t="str">
        <f>IFERROR(VLOOKUP(D441,'CAT 2019-20'!$C$2:$G$492,5,0),"")</f>
        <v/>
      </c>
      <c r="I441" s="36" t="str">
        <f>IFERROR(VLOOKUP(D441,IES!$D$3:$P$375,13,0),VLOOKUP(D441,'EOI-FPA-CONSERV. 09-11-2020'!$D$2:$J$123,7,0))</f>
        <v>B</v>
      </c>
      <c r="J441" s="28">
        <f>IFERROR(VLOOKUP(D441,IES!$D$3:$P$375,12,0),"")</f>
        <v>23</v>
      </c>
      <c r="K441" s="37" t="str">
        <f>IFERROR(VLOOKUP(D441,'EOI-FPA-CONSERV. 09-11-2020'!$D$2:$I$123,5,0),"")</f>
        <v/>
      </c>
      <c r="L441" s="39" t="str">
        <f t="shared" si="6"/>
        <v/>
      </c>
    </row>
    <row r="442" spans="1:12" hidden="1" x14ac:dyDescent="0.25">
      <c r="A442" s="61">
        <v>2020</v>
      </c>
      <c r="B442" s="61" t="s">
        <v>814</v>
      </c>
      <c r="C442" s="61" t="s">
        <v>623</v>
      </c>
      <c r="D442" s="62">
        <v>46015708</v>
      </c>
      <c r="E442" s="61" t="s">
        <v>568</v>
      </c>
      <c r="F442" s="36" t="str">
        <f>IFERROR(VLOOKUP(D442,'CAT 2019-20'!$C$2:$G$492,3,0),"")</f>
        <v>A</v>
      </c>
      <c r="G442" s="28">
        <f>IFERROR(VLOOKUP(D442,'CAT 2019-20'!$C$2:$G$492,4,0),"")</f>
        <v>36</v>
      </c>
      <c r="H442" s="37" t="str">
        <f>IFERROR(VLOOKUP(D442,'CAT 2019-20'!$C$2:$G$492,5,0),"")</f>
        <v/>
      </c>
      <c r="I442" s="36" t="str">
        <f>IFERROR(VLOOKUP(D442,IES!$D$3:$P$375,13,0),VLOOKUP(D442,'EOI-FPA-CONSERV. 09-11-2020'!$D$2:$J$123,7,0))</f>
        <v>A</v>
      </c>
      <c r="J442" s="28">
        <f>IFERROR(VLOOKUP(D442,IES!$D$3:$P$375,12,0),"")</f>
        <v>35</v>
      </c>
      <c r="K442" s="37" t="str">
        <f>IFERROR(VLOOKUP(D442,'EOI-FPA-CONSERV. 09-11-2020'!$D$2:$I$123,5,0),"")</f>
        <v/>
      </c>
      <c r="L442" s="39" t="str">
        <f t="shared" si="6"/>
        <v/>
      </c>
    </row>
    <row r="443" spans="1:12" hidden="1" x14ac:dyDescent="0.25">
      <c r="A443" s="61">
        <v>2020</v>
      </c>
      <c r="B443" s="61" t="s">
        <v>814</v>
      </c>
      <c r="C443" s="61" t="s">
        <v>623</v>
      </c>
      <c r="D443" s="62">
        <v>46015711</v>
      </c>
      <c r="E443" s="61" t="s">
        <v>569</v>
      </c>
      <c r="F443" s="36" t="str">
        <f>IFERROR(VLOOKUP(D443,'CAT 2019-20'!$C$2:$G$492,3,0),"")</f>
        <v>B</v>
      </c>
      <c r="G443" s="28">
        <f>IFERROR(VLOOKUP(D443,'CAT 2019-20'!$C$2:$G$492,4,0),"")</f>
        <v>21</v>
      </c>
      <c r="H443" s="37" t="str">
        <f>IFERROR(VLOOKUP(D443,'CAT 2019-20'!$C$2:$G$492,5,0),"")</f>
        <v/>
      </c>
      <c r="I443" s="36" t="str">
        <f>IFERROR(VLOOKUP(D443,IES!$D$3:$P$375,13,0),VLOOKUP(D443,'EOI-FPA-CONSERV. 09-11-2020'!$D$2:$J$123,7,0))</f>
        <v>B</v>
      </c>
      <c r="J443" s="28">
        <f>IFERROR(VLOOKUP(D443,IES!$D$3:$P$375,12,0),"")</f>
        <v>22</v>
      </c>
      <c r="K443" s="37" t="str">
        <f>IFERROR(VLOOKUP(D443,'EOI-FPA-CONSERV. 09-11-2020'!$D$2:$I$123,5,0),"")</f>
        <v/>
      </c>
      <c r="L443" s="39" t="str">
        <f t="shared" si="6"/>
        <v/>
      </c>
    </row>
    <row r="444" spans="1:12" hidden="1" x14ac:dyDescent="0.25">
      <c r="A444" s="61">
        <v>2020</v>
      </c>
      <c r="B444" s="61" t="s">
        <v>814</v>
      </c>
      <c r="C444" s="61" t="s">
        <v>623</v>
      </c>
      <c r="D444" s="62">
        <v>46017195</v>
      </c>
      <c r="E444" s="61" t="s">
        <v>570</v>
      </c>
      <c r="F444" s="36" t="str">
        <f>IFERROR(VLOOKUP(D444,'CAT 2019-20'!$C$2:$G$492,3,0),"")</f>
        <v>B</v>
      </c>
      <c r="G444" s="28">
        <f>IFERROR(VLOOKUP(D444,'CAT 2019-20'!$C$2:$G$492,4,0),"")</f>
        <v>15</v>
      </c>
      <c r="H444" s="37" t="str">
        <f>IFERROR(VLOOKUP(D444,'CAT 2019-20'!$C$2:$G$492,5,0),"")</f>
        <v/>
      </c>
      <c r="I444" s="36" t="str">
        <f>IFERROR(VLOOKUP(D444,IES!$D$3:$P$375,13,0),VLOOKUP(D444,'EOI-FPA-CONSERV. 09-11-2020'!$D$2:$J$123,7,0))</f>
        <v>B</v>
      </c>
      <c r="J444" s="28">
        <f>IFERROR(VLOOKUP(D444,IES!$D$3:$P$375,12,0),"")</f>
        <v>16</v>
      </c>
      <c r="K444" s="37" t="str">
        <f>IFERROR(VLOOKUP(D444,'EOI-FPA-CONSERV. 09-11-2020'!$D$2:$I$123,5,0),"")</f>
        <v/>
      </c>
      <c r="L444" s="39" t="str">
        <f t="shared" si="6"/>
        <v/>
      </c>
    </row>
    <row r="445" spans="1:12" hidden="1" x14ac:dyDescent="0.25">
      <c r="A445" s="61">
        <v>2020</v>
      </c>
      <c r="B445" s="61" t="s">
        <v>814</v>
      </c>
      <c r="C445" s="61" t="s">
        <v>623</v>
      </c>
      <c r="D445" s="62">
        <v>46017687</v>
      </c>
      <c r="E445" s="61" t="s">
        <v>571</v>
      </c>
      <c r="F445" s="36" t="str">
        <f>IFERROR(VLOOKUP(D445,'CAT 2019-20'!$C$2:$G$492,3,0),"")</f>
        <v>B</v>
      </c>
      <c r="G445" s="28">
        <f>IFERROR(VLOOKUP(D445,'CAT 2019-20'!$C$2:$G$492,4,0),"")</f>
        <v>17</v>
      </c>
      <c r="H445" s="37" t="str">
        <f>IFERROR(VLOOKUP(D445,'CAT 2019-20'!$C$2:$G$492,5,0),"")</f>
        <v/>
      </c>
      <c r="I445" s="36" t="str">
        <f>IFERROR(VLOOKUP(D445,IES!$D$3:$P$375,13,0),VLOOKUP(D445,'EOI-FPA-CONSERV. 09-11-2020'!$D$2:$J$123,7,0))</f>
        <v>B</v>
      </c>
      <c r="J445" s="28">
        <f>IFERROR(VLOOKUP(D445,IES!$D$3:$P$375,12,0),"")</f>
        <v>18</v>
      </c>
      <c r="K445" s="37" t="str">
        <f>IFERROR(VLOOKUP(D445,'EOI-FPA-CONSERV. 09-11-2020'!$D$2:$I$123,5,0),"")</f>
        <v/>
      </c>
      <c r="L445" s="39" t="str">
        <f t="shared" si="6"/>
        <v/>
      </c>
    </row>
    <row r="446" spans="1:12" hidden="1" x14ac:dyDescent="0.25">
      <c r="A446" s="61">
        <v>2020</v>
      </c>
      <c r="B446" s="61" t="s">
        <v>814</v>
      </c>
      <c r="C446" s="61" t="s">
        <v>623</v>
      </c>
      <c r="D446" s="62">
        <v>46018035</v>
      </c>
      <c r="E446" s="61" t="s">
        <v>572</v>
      </c>
      <c r="F446" s="36" t="str">
        <f>IFERROR(VLOOKUP(D446,'CAT 2019-20'!$C$2:$G$492,3,0),"")</f>
        <v>A</v>
      </c>
      <c r="G446" s="28">
        <f>IFERROR(VLOOKUP(D446,'CAT 2019-20'!$C$2:$G$492,4,0),"")</f>
        <v>64</v>
      </c>
      <c r="H446" s="37" t="str">
        <f>IFERROR(VLOOKUP(D446,'CAT 2019-20'!$C$2:$G$492,5,0),"")</f>
        <v/>
      </c>
      <c r="I446" s="36" t="str">
        <f>IFERROR(VLOOKUP(D446,IES!$D$3:$P$375,13,0),VLOOKUP(D446,'EOI-FPA-CONSERV. 09-11-2020'!$D$2:$J$123,7,0))</f>
        <v>A</v>
      </c>
      <c r="J446" s="28">
        <f>IFERROR(VLOOKUP(D446,IES!$D$3:$P$375,12,0),"")</f>
        <v>65</v>
      </c>
      <c r="K446" s="37" t="str">
        <f>IFERROR(VLOOKUP(D446,'EOI-FPA-CONSERV. 09-11-2020'!$D$2:$I$123,5,0),"")</f>
        <v/>
      </c>
      <c r="L446" s="39" t="str">
        <f t="shared" si="6"/>
        <v/>
      </c>
    </row>
    <row r="447" spans="1:12" hidden="1" x14ac:dyDescent="0.25">
      <c r="A447" s="61">
        <v>2020</v>
      </c>
      <c r="B447" s="61" t="s">
        <v>814</v>
      </c>
      <c r="C447" s="61" t="s">
        <v>623</v>
      </c>
      <c r="D447" s="62">
        <v>46018059</v>
      </c>
      <c r="E447" s="61" t="s">
        <v>573</v>
      </c>
      <c r="F447" s="36" t="str">
        <f>IFERROR(VLOOKUP(D447,'CAT 2019-20'!$C$2:$G$492,3,0),"")</f>
        <v>A</v>
      </c>
      <c r="G447" s="28">
        <f>IFERROR(VLOOKUP(D447,'CAT 2019-20'!$C$2:$G$492,4,0),"")</f>
        <v>30</v>
      </c>
      <c r="H447" s="37" t="str">
        <f>IFERROR(VLOOKUP(D447,'CAT 2019-20'!$C$2:$G$492,5,0),"")</f>
        <v/>
      </c>
      <c r="I447" s="36" t="str">
        <f>IFERROR(VLOOKUP(D447,IES!$D$3:$P$375,13,0),VLOOKUP(D447,'EOI-FPA-CONSERV. 09-11-2020'!$D$2:$J$123,7,0))</f>
        <v>A</v>
      </c>
      <c r="J447" s="28">
        <f>IFERROR(VLOOKUP(D447,IES!$D$3:$P$375,12,0),"")</f>
        <v>32</v>
      </c>
      <c r="K447" s="37" t="str">
        <f>IFERROR(VLOOKUP(D447,'EOI-FPA-CONSERV. 09-11-2020'!$D$2:$I$123,5,0),"")</f>
        <v/>
      </c>
      <c r="L447" s="39" t="str">
        <f t="shared" si="6"/>
        <v/>
      </c>
    </row>
    <row r="448" spans="1:12" hidden="1" x14ac:dyDescent="0.25">
      <c r="A448" s="61">
        <v>2020</v>
      </c>
      <c r="B448" s="61" t="s">
        <v>814</v>
      </c>
      <c r="C448" s="61" t="s">
        <v>623</v>
      </c>
      <c r="D448" s="62">
        <v>46018138</v>
      </c>
      <c r="E448" s="61" t="s">
        <v>574</v>
      </c>
      <c r="F448" s="36" t="str">
        <f>IFERROR(VLOOKUP(D448,'CAT 2019-20'!$C$2:$G$492,3,0),"")</f>
        <v>B</v>
      </c>
      <c r="G448" s="28">
        <f>IFERROR(VLOOKUP(D448,'CAT 2019-20'!$C$2:$G$492,4,0),"")</f>
        <v>19</v>
      </c>
      <c r="H448" s="37" t="str">
        <f>IFERROR(VLOOKUP(D448,'CAT 2019-20'!$C$2:$G$492,5,0),"")</f>
        <v/>
      </c>
      <c r="I448" s="36" t="str">
        <f>IFERROR(VLOOKUP(D448,IES!$D$3:$P$375,13,0),VLOOKUP(D448,'EOI-FPA-CONSERV. 09-11-2020'!$D$2:$J$123,7,0))</f>
        <v>B</v>
      </c>
      <c r="J448" s="28">
        <f>IFERROR(VLOOKUP(D448,IES!$D$3:$P$375,12,0),"")</f>
        <v>20</v>
      </c>
      <c r="K448" s="37" t="str">
        <f>IFERROR(VLOOKUP(D448,'EOI-FPA-CONSERV. 09-11-2020'!$D$2:$I$123,5,0),"")</f>
        <v/>
      </c>
      <c r="L448" s="39" t="str">
        <f t="shared" ref="L448:L493" si="7">IF(F448="","NOU",IF(I448=F448,"",IF(OR(J448&lt;G448,K448&lt;H448),"BAIXA",IF(OR(J448&gt;G448,K448&gt;H448),"PUJA",""))))</f>
        <v/>
      </c>
    </row>
    <row r="449" spans="1:12" hidden="1" x14ac:dyDescent="0.25">
      <c r="A449" s="61">
        <v>2020</v>
      </c>
      <c r="B449" s="61" t="s">
        <v>814</v>
      </c>
      <c r="C449" s="61" t="s">
        <v>623</v>
      </c>
      <c r="D449" s="62">
        <v>46018552</v>
      </c>
      <c r="E449" s="61" t="s">
        <v>575</v>
      </c>
      <c r="F449" s="36" t="str">
        <f>IFERROR(VLOOKUP(D449,'CAT 2019-20'!$C$2:$G$492,3,0),"")</f>
        <v>B</v>
      </c>
      <c r="G449" s="28">
        <f>IFERROR(VLOOKUP(D449,'CAT 2019-20'!$C$2:$G$492,4,0),"")</f>
        <v>19</v>
      </c>
      <c r="H449" s="37" t="str">
        <f>IFERROR(VLOOKUP(D449,'CAT 2019-20'!$C$2:$G$492,5,0),"")</f>
        <v/>
      </c>
      <c r="I449" s="36" t="str">
        <f>IFERROR(VLOOKUP(D449,IES!$D$3:$P$375,13,0),VLOOKUP(D449,'EOI-FPA-CONSERV. 09-11-2020'!$D$2:$J$123,7,0))</f>
        <v>B</v>
      </c>
      <c r="J449" s="28">
        <f>IFERROR(VLOOKUP(D449,IES!$D$3:$P$375,12,0),"")</f>
        <v>20</v>
      </c>
      <c r="K449" s="37" t="str">
        <f>IFERROR(VLOOKUP(D449,'EOI-FPA-CONSERV. 09-11-2020'!$D$2:$I$123,5,0),"")</f>
        <v/>
      </c>
      <c r="L449" s="39" t="str">
        <f t="shared" si="7"/>
        <v/>
      </c>
    </row>
    <row r="450" spans="1:12" hidden="1" x14ac:dyDescent="0.25">
      <c r="A450" s="61">
        <v>2020</v>
      </c>
      <c r="B450" s="61" t="s">
        <v>814</v>
      </c>
      <c r="C450" s="61" t="s">
        <v>623</v>
      </c>
      <c r="D450" s="62">
        <v>46018916</v>
      </c>
      <c r="E450" s="61" t="s">
        <v>381</v>
      </c>
      <c r="F450" s="36" t="str">
        <f>IFERROR(VLOOKUP(D450,'CAT 2019-20'!$C$2:$G$492,3,0),"")</f>
        <v>B</v>
      </c>
      <c r="G450" s="28">
        <f>IFERROR(VLOOKUP(D450,'CAT 2019-20'!$C$2:$G$492,4,0),"")</f>
        <v>19</v>
      </c>
      <c r="H450" s="37" t="str">
        <f>IFERROR(VLOOKUP(D450,'CAT 2019-20'!$C$2:$G$492,5,0),"")</f>
        <v/>
      </c>
      <c r="I450" s="36" t="str">
        <f>IFERROR(VLOOKUP(D450,IES!$D$3:$P$375,13,0),VLOOKUP(D450,'EOI-FPA-CONSERV. 09-11-2020'!$D$2:$J$123,7,0))</f>
        <v>B</v>
      </c>
      <c r="J450" s="28">
        <f>IFERROR(VLOOKUP(D450,IES!$D$3:$P$375,12,0),"")</f>
        <v>18</v>
      </c>
      <c r="K450" s="37" t="str">
        <f>IFERROR(VLOOKUP(D450,'EOI-FPA-CONSERV. 09-11-2020'!$D$2:$I$123,5,0),"")</f>
        <v/>
      </c>
      <c r="L450" s="39" t="str">
        <f t="shared" si="7"/>
        <v/>
      </c>
    </row>
    <row r="451" spans="1:12" hidden="1" x14ac:dyDescent="0.25">
      <c r="A451" s="61">
        <v>2020</v>
      </c>
      <c r="B451" s="61" t="s">
        <v>814</v>
      </c>
      <c r="C451" s="61" t="s">
        <v>623</v>
      </c>
      <c r="D451" s="63">
        <v>46019404</v>
      </c>
      <c r="E451" s="61" t="s">
        <v>576</v>
      </c>
      <c r="F451" s="36" t="str">
        <f>IFERROR(VLOOKUP(D451,'CAT 2019-20'!$C$2:$G$492,3,0),"")</f>
        <v>B</v>
      </c>
      <c r="G451" s="28" t="str">
        <f>IFERROR(VLOOKUP(D451,'CAT 2019-20'!$C$2:$G$492,4,0),"")</f>
        <v/>
      </c>
      <c r="H451" s="37">
        <f>IFERROR(VLOOKUP(D451,'CAT 2019-20'!$C$2:$G$492,5,0),"")</f>
        <v>834</v>
      </c>
      <c r="I451" s="36" t="str">
        <f>IFERROR(VLOOKUP(D451,IES!$D$3:$P$375,13,0),VLOOKUP(D451,'EOI-FPA-CONSERV. 09-11-2020'!$D$2:$J$123,7,0))</f>
        <v>B</v>
      </c>
      <c r="J451" s="28" t="str">
        <f>IFERROR(VLOOKUP(D451,IES!$D$3:$P$375,12,0),"")</f>
        <v/>
      </c>
      <c r="K451" s="37">
        <f>IFERROR(VLOOKUP(D451,'EOI-FPA-CONSERV. 09-11-2020'!$D$2:$I$123,5,0),"")</f>
        <v>620</v>
      </c>
      <c r="L451" s="39" t="str">
        <f t="shared" si="7"/>
        <v/>
      </c>
    </row>
    <row r="452" spans="1:12" x14ac:dyDescent="0.25">
      <c r="A452" s="61">
        <v>2020</v>
      </c>
      <c r="B452" s="61" t="s">
        <v>814</v>
      </c>
      <c r="C452" s="61" t="s">
        <v>623</v>
      </c>
      <c r="D452" s="63">
        <v>46019416</v>
      </c>
      <c r="E452" s="61" t="s">
        <v>577</v>
      </c>
      <c r="F452" s="36" t="str">
        <f>IFERROR(VLOOKUP(D452,'CAT 2019-20'!$C$2:$G$492,3,0),"")</f>
        <v>B</v>
      </c>
      <c r="G452" s="28" t="str">
        <f>IFERROR(VLOOKUP(D452,'CAT 2019-20'!$C$2:$G$492,4,0),"")</f>
        <v/>
      </c>
      <c r="H452" s="37">
        <f>IFERROR(VLOOKUP(D452,'CAT 2019-20'!$C$2:$G$492,5,0),"")</f>
        <v>601</v>
      </c>
      <c r="I452" s="36" t="str">
        <f>IFERROR(VLOOKUP(D452,IES!$D$3:$P$375,13,0),VLOOKUP(D452,'EOI-FPA-CONSERV. 09-11-2020'!$D$2:$J$123,7,0))</f>
        <v>C</v>
      </c>
      <c r="J452" s="28" t="str">
        <f>IFERROR(VLOOKUP(D452,IES!$D$3:$P$375,12,0),"")</f>
        <v/>
      </c>
      <c r="K452" s="37">
        <f>IFERROR(VLOOKUP(D452,'EOI-FPA-CONSERV. 09-11-2020'!$D$2:$I$123,5,0),"")</f>
        <v>314</v>
      </c>
      <c r="L452" s="39" t="str">
        <f t="shared" si="7"/>
        <v>BAIXA</v>
      </c>
    </row>
    <row r="453" spans="1:12" hidden="1" x14ac:dyDescent="0.25">
      <c r="A453" s="61">
        <v>2020</v>
      </c>
      <c r="B453" s="61" t="s">
        <v>814</v>
      </c>
      <c r="C453" s="61" t="s">
        <v>623</v>
      </c>
      <c r="D453" s="63">
        <v>46019428</v>
      </c>
      <c r="E453" s="61" t="s">
        <v>578</v>
      </c>
      <c r="F453" s="36" t="str">
        <f>IFERROR(VLOOKUP(D453,'CAT 2019-20'!$C$2:$G$492,3,0),"")</f>
        <v>A</v>
      </c>
      <c r="G453" s="28" t="str">
        <f>IFERROR(VLOOKUP(D453,'CAT 2019-20'!$C$2:$G$492,4,0),"")</f>
        <v/>
      </c>
      <c r="H453" s="37">
        <f>IFERROR(VLOOKUP(D453,'CAT 2019-20'!$C$2:$G$492,5,0),"")</f>
        <v>1651</v>
      </c>
      <c r="I453" s="36" t="str">
        <f>IFERROR(VLOOKUP(D453,IES!$D$3:$P$375,13,0),VLOOKUP(D453,'EOI-FPA-CONSERV. 09-11-2020'!$D$2:$J$123,7,0))</f>
        <v>A</v>
      </c>
      <c r="J453" s="28" t="str">
        <f>IFERROR(VLOOKUP(D453,IES!$D$3:$P$375,12,0),"")</f>
        <v/>
      </c>
      <c r="K453" s="37">
        <f>IFERROR(VLOOKUP(D453,'EOI-FPA-CONSERV. 09-11-2020'!$D$2:$I$123,5,0),"")</f>
        <v>1639</v>
      </c>
      <c r="L453" s="39" t="str">
        <f t="shared" si="7"/>
        <v/>
      </c>
    </row>
    <row r="454" spans="1:12" hidden="1" x14ac:dyDescent="0.25">
      <c r="A454" s="61">
        <v>2020</v>
      </c>
      <c r="B454" s="61" t="s">
        <v>814</v>
      </c>
      <c r="C454" s="61" t="s">
        <v>623</v>
      </c>
      <c r="D454" s="63">
        <v>46019431</v>
      </c>
      <c r="E454" s="61" t="s">
        <v>579</v>
      </c>
      <c r="F454" s="36" t="str">
        <f>IFERROR(VLOOKUP(D454,'CAT 2019-20'!$C$2:$G$492,3,0),"")</f>
        <v>C</v>
      </c>
      <c r="G454" s="28" t="str">
        <f>IFERROR(VLOOKUP(D454,'CAT 2019-20'!$C$2:$G$492,4,0),"")</f>
        <v/>
      </c>
      <c r="H454" s="37">
        <f>IFERROR(VLOOKUP(D454,'CAT 2019-20'!$C$2:$G$492,5,0),"")</f>
        <v>363</v>
      </c>
      <c r="I454" s="36" t="str">
        <f>IFERROR(VLOOKUP(D454,IES!$D$3:$P$375,13,0),VLOOKUP(D454,'EOI-FPA-CONSERV. 09-11-2020'!$D$2:$J$123,7,0))</f>
        <v>C</v>
      </c>
      <c r="J454" s="28" t="str">
        <f>IFERROR(VLOOKUP(D454,IES!$D$3:$P$375,12,0),"")</f>
        <v/>
      </c>
      <c r="K454" s="37">
        <f>IFERROR(VLOOKUP(D454,'EOI-FPA-CONSERV. 09-11-2020'!$D$2:$I$123,5,0),"")</f>
        <v>245</v>
      </c>
      <c r="L454" s="39" t="str">
        <f t="shared" si="7"/>
        <v/>
      </c>
    </row>
    <row r="455" spans="1:12" x14ac:dyDescent="0.25">
      <c r="A455" s="61">
        <v>2020</v>
      </c>
      <c r="B455" s="61" t="s">
        <v>814</v>
      </c>
      <c r="C455" s="61" t="s">
        <v>623</v>
      </c>
      <c r="D455" s="63">
        <v>46019441</v>
      </c>
      <c r="E455" s="61" t="s">
        <v>580</v>
      </c>
      <c r="F455" s="36" t="str">
        <f>IFERROR(VLOOKUP(D455,'CAT 2019-20'!$C$2:$G$492,3,0),"")</f>
        <v>B</v>
      </c>
      <c r="G455" s="28" t="str">
        <f>IFERROR(VLOOKUP(D455,'CAT 2019-20'!$C$2:$G$492,4,0),"")</f>
        <v/>
      </c>
      <c r="H455" s="37">
        <f>IFERROR(VLOOKUP(D455,'CAT 2019-20'!$C$2:$G$492,5,0),"")</f>
        <v>583</v>
      </c>
      <c r="I455" s="36" t="str">
        <f>IFERROR(VLOOKUP(D455,IES!$D$3:$P$375,13,0),VLOOKUP(D455,'EOI-FPA-CONSERV. 09-11-2020'!$D$2:$J$123,7,0))</f>
        <v>C</v>
      </c>
      <c r="J455" s="28" t="str">
        <f>IFERROR(VLOOKUP(D455,IES!$D$3:$P$375,12,0),"")</f>
        <v/>
      </c>
      <c r="K455" s="37">
        <f>IFERROR(VLOOKUP(D455,'EOI-FPA-CONSERV. 09-11-2020'!$D$2:$I$123,5,0),"")</f>
        <v>418</v>
      </c>
      <c r="L455" s="39" t="str">
        <f t="shared" si="7"/>
        <v>BAIXA</v>
      </c>
    </row>
    <row r="456" spans="1:12" x14ac:dyDescent="0.25">
      <c r="A456" s="61">
        <v>2020</v>
      </c>
      <c r="B456" s="61" t="s">
        <v>814</v>
      </c>
      <c r="C456" s="61" t="s">
        <v>623</v>
      </c>
      <c r="D456" s="63">
        <v>46019465</v>
      </c>
      <c r="E456" s="61" t="s">
        <v>581</v>
      </c>
      <c r="F456" s="36" t="str">
        <f>IFERROR(VLOOKUP(D456,'CAT 2019-20'!$C$2:$G$492,3,0),"")</f>
        <v>B</v>
      </c>
      <c r="G456" s="28" t="str">
        <f>IFERROR(VLOOKUP(D456,'CAT 2019-20'!$C$2:$G$492,4,0),"")</f>
        <v/>
      </c>
      <c r="H456" s="37">
        <f>IFERROR(VLOOKUP(D456,'CAT 2019-20'!$C$2:$G$492,5,0),"")</f>
        <v>589</v>
      </c>
      <c r="I456" s="36" t="str">
        <f>IFERROR(VLOOKUP(D456,IES!$D$3:$P$375,13,0),VLOOKUP(D456,'EOI-FPA-CONSERV. 09-11-2020'!$D$2:$J$123,7,0))</f>
        <v>C</v>
      </c>
      <c r="J456" s="28" t="str">
        <f>IFERROR(VLOOKUP(D456,IES!$D$3:$P$375,12,0),"")</f>
        <v/>
      </c>
      <c r="K456" s="37">
        <f>IFERROR(VLOOKUP(D456,'EOI-FPA-CONSERV. 09-11-2020'!$D$2:$I$123,5,0),"")</f>
        <v>247</v>
      </c>
      <c r="L456" s="39" t="str">
        <f t="shared" si="7"/>
        <v>BAIXA</v>
      </c>
    </row>
    <row r="457" spans="1:12" x14ac:dyDescent="0.25">
      <c r="A457" s="61">
        <v>2020</v>
      </c>
      <c r="B457" s="61" t="s">
        <v>814</v>
      </c>
      <c r="C457" s="61" t="s">
        <v>623</v>
      </c>
      <c r="D457" s="63">
        <v>46019477</v>
      </c>
      <c r="E457" s="61" t="s">
        <v>582</v>
      </c>
      <c r="F457" s="36" t="str">
        <f>IFERROR(VLOOKUP(D457,'CAT 2019-20'!$C$2:$G$492,3,0),"")</f>
        <v>A</v>
      </c>
      <c r="G457" s="28" t="str">
        <f>IFERROR(VLOOKUP(D457,'CAT 2019-20'!$C$2:$G$492,4,0),"")</f>
        <v/>
      </c>
      <c r="H457" s="37">
        <f>IFERROR(VLOOKUP(D457,'CAT 2019-20'!$C$2:$G$492,5,0),"")</f>
        <v>1192</v>
      </c>
      <c r="I457" s="36" t="str">
        <f>IFERROR(VLOOKUP(D457,IES!$D$3:$P$375,13,0),VLOOKUP(D457,'EOI-FPA-CONSERV. 09-11-2020'!$D$2:$J$123,7,0))</f>
        <v>B</v>
      </c>
      <c r="J457" s="28" t="str">
        <f>IFERROR(VLOOKUP(D457,IES!$D$3:$P$375,12,0),"")</f>
        <v/>
      </c>
      <c r="K457" s="37">
        <f>IFERROR(VLOOKUP(D457,'EOI-FPA-CONSERV. 09-11-2020'!$D$2:$I$123,5,0),"")</f>
        <v>770</v>
      </c>
      <c r="L457" s="39" t="str">
        <f t="shared" si="7"/>
        <v>BAIXA</v>
      </c>
    </row>
    <row r="458" spans="1:12" hidden="1" x14ac:dyDescent="0.25">
      <c r="A458" s="61">
        <v>2020</v>
      </c>
      <c r="B458" s="61" t="s">
        <v>814</v>
      </c>
      <c r="C458" s="61" t="s">
        <v>623</v>
      </c>
      <c r="D458" s="63">
        <v>46019489</v>
      </c>
      <c r="E458" s="61" t="s">
        <v>583</v>
      </c>
      <c r="F458" s="36" t="str">
        <f>IFERROR(VLOOKUP(D458,'CAT 2019-20'!$C$2:$G$492,3,0),"")</f>
        <v>B</v>
      </c>
      <c r="G458" s="28" t="str">
        <f>IFERROR(VLOOKUP(D458,'CAT 2019-20'!$C$2:$G$492,4,0),"")</f>
        <v/>
      </c>
      <c r="H458" s="37">
        <f>IFERROR(VLOOKUP(D458,'CAT 2019-20'!$C$2:$G$492,5,0),"")</f>
        <v>730</v>
      </c>
      <c r="I458" s="36" t="str">
        <f>IFERROR(VLOOKUP(D458,IES!$D$3:$P$375,13,0),VLOOKUP(D458,'EOI-FPA-CONSERV. 09-11-2020'!$D$2:$J$123,7,0))</f>
        <v>B</v>
      </c>
      <c r="J458" s="28" t="str">
        <f>IFERROR(VLOOKUP(D458,IES!$D$3:$P$375,12,0),"")</f>
        <v/>
      </c>
      <c r="K458" s="37">
        <f>IFERROR(VLOOKUP(D458,'EOI-FPA-CONSERV. 09-11-2020'!$D$2:$I$123,5,0),"")</f>
        <v>535</v>
      </c>
      <c r="L458" s="39" t="str">
        <f t="shared" si="7"/>
        <v/>
      </c>
    </row>
    <row r="459" spans="1:12" hidden="1" x14ac:dyDescent="0.25">
      <c r="A459" s="61">
        <v>2020</v>
      </c>
      <c r="B459" s="61" t="s">
        <v>814</v>
      </c>
      <c r="C459" s="61" t="s">
        <v>623</v>
      </c>
      <c r="D459" s="62">
        <v>46019571</v>
      </c>
      <c r="E459" s="61" t="s">
        <v>584</v>
      </c>
      <c r="F459" s="36" t="str">
        <f>IFERROR(VLOOKUP(D459,'CAT 2019-20'!$C$2:$G$492,3,0),"")</f>
        <v>B</v>
      </c>
      <c r="G459" s="28">
        <f>IFERROR(VLOOKUP(D459,'CAT 2019-20'!$C$2:$G$492,4,0),"")</f>
        <v>18</v>
      </c>
      <c r="H459" s="37" t="str">
        <f>IFERROR(VLOOKUP(D459,'CAT 2019-20'!$C$2:$G$492,5,0),"")</f>
        <v/>
      </c>
      <c r="I459" s="36" t="str">
        <f>IFERROR(VLOOKUP(D459,IES!$D$3:$P$375,13,0),VLOOKUP(D459,'EOI-FPA-CONSERV. 09-11-2020'!$D$2:$J$123,7,0))</f>
        <v>B</v>
      </c>
      <c r="J459" s="28">
        <f>IFERROR(VLOOKUP(D459,IES!$D$3:$P$375,12,0),"")</f>
        <v>18</v>
      </c>
      <c r="K459" s="37" t="str">
        <f>IFERROR(VLOOKUP(D459,'EOI-FPA-CONSERV. 09-11-2020'!$D$2:$I$123,5,0),"")</f>
        <v/>
      </c>
      <c r="L459" s="39" t="str">
        <f t="shared" si="7"/>
        <v/>
      </c>
    </row>
    <row r="460" spans="1:12" hidden="1" x14ac:dyDescent="0.25">
      <c r="A460" s="61">
        <v>2020</v>
      </c>
      <c r="B460" s="61" t="s">
        <v>814</v>
      </c>
      <c r="C460" s="61" t="s">
        <v>623</v>
      </c>
      <c r="D460" s="62">
        <v>46019763</v>
      </c>
      <c r="E460" s="61" t="s">
        <v>585</v>
      </c>
      <c r="F460" s="36" t="str">
        <f>IFERROR(VLOOKUP(D460,'CAT 2019-20'!$C$2:$G$492,3,0),"")</f>
        <v>B</v>
      </c>
      <c r="G460" s="28">
        <f>IFERROR(VLOOKUP(D460,'CAT 2019-20'!$C$2:$G$492,4,0),"")</f>
        <v>23</v>
      </c>
      <c r="H460" s="37" t="str">
        <f>IFERROR(VLOOKUP(D460,'CAT 2019-20'!$C$2:$G$492,5,0),"")</f>
        <v/>
      </c>
      <c r="I460" s="36" t="str">
        <f>IFERROR(VLOOKUP(D460,IES!$D$3:$P$375,13,0),VLOOKUP(D460,'EOI-FPA-CONSERV. 09-11-2020'!$D$2:$J$123,7,0))</f>
        <v>B</v>
      </c>
      <c r="J460" s="28">
        <f>IFERROR(VLOOKUP(D460,IES!$D$3:$P$375,12,0),"")</f>
        <v>23</v>
      </c>
      <c r="K460" s="37" t="str">
        <f>IFERROR(VLOOKUP(D460,'EOI-FPA-CONSERV. 09-11-2020'!$D$2:$I$123,5,0),"")</f>
        <v/>
      </c>
      <c r="L460" s="39" t="str">
        <f t="shared" si="7"/>
        <v/>
      </c>
    </row>
    <row r="461" spans="1:12" hidden="1" x14ac:dyDescent="0.25">
      <c r="A461" s="61">
        <v>2020</v>
      </c>
      <c r="B461" s="61" t="s">
        <v>814</v>
      </c>
      <c r="C461" s="61" t="s">
        <v>623</v>
      </c>
      <c r="D461" s="63">
        <v>46020388</v>
      </c>
      <c r="E461" s="61" t="s">
        <v>271</v>
      </c>
      <c r="F461" s="36" t="str">
        <f>IFERROR(VLOOKUP(D461,'CAT 2019-20'!$C$2:$G$492,3,0),"")</f>
        <v>C</v>
      </c>
      <c r="G461" s="28" t="str">
        <f>IFERROR(VLOOKUP(D461,'CAT 2019-20'!$C$2:$G$492,4,0),"")</f>
        <v/>
      </c>
      <c r="H461" s="37">
        <f>IFERROR(VLOOKUP(D461,'CAT 2019-20'!$C$2:$G$492,5,0),"")</f>
        <v>404</v>
      </c>
      <c r="I461" s="36" t="str">
        <f>IFERROR(VLOOKUP(D461,IES!$D$3:$P$375,13,0),VLOOKUP(D461,'EOI-FPA-CONSERV. 09-11-2020'!$D$2:$J$123,7,0))</f>
        <v>C</v>
      </c>
      <c r="J461" s="28" t="str">
        <f>IFERROR(VLOOKUP(D461,IES!$D$3:$P$375,12,0),"")</f>
        <v/>
      </c>
      <c r="K461" s="37">
        <f>IFERROR(VLOOKUP(D461,'EOI-FPA-CONSERV. 09-11-2020'!$D$2:$I$123,5,0),"")</f>
        <v>385</v>
      </c>
      <c r="L461" s="39" t="str">
        <f t="shared" si="7"/>
        <v/>
      </c>
    </row>
    <row r="462" spans="1:12" hidden="1" x14ac:dyDescent="0.25">
      <c r="A462" s="61">
        <v>2020</v>
      </c>
      <c r="B462" s="61" t="s">
        <v>814</v>
      </c>
      <c r="C462" s="61" t="s">
        <v>623</v>
      </c>
      <c r="D462" s="62">
        <v>46020391</v>
      </c>
      <c r="E462" s="61" t="s">
        <v>586</v>
      </c>
      <c r="F462" s="36" t="str">
        <f>IFERROR(VLOOKUP(D462,'CAT 2019-20'!$C$2:$G$492,3,0),"")</f>
        <v>B</v>
      </c>
      <c r="G462" s="28">
        <f>IFERROR(VLOOKUP(D462,'CAT 2019-20'!$C$2:$G$492,4,0),"")</f>
        <v>14</v>
      </c>
      <c r="H462" s="37" t="str">
        <f>IFERROR(VLOOKUP(D462,'CAT 2019-20'!$C$2:$G$492,5,0),"")</f>
        <v/>
      </c>
      <c r="I462" s="36" t="str">
        <f>IFERROR(VLOOKUP(D462,IES!$D$3:$P$375,13,0),VLOOKUP(D462,'EOI-FPA-CONSERV. 09-11-2020'!$D$2:$J$123,7,0))</f>
        <v>B</v>
      </c>
      <c r="J462" s="28">
        <f>IFERROR(VLOOKUP(D462,IES!$D$3:$P$375,12,0),"")</f>
        <v>14</v>
      </c>
      <c r="K462" s="37" t="str">
        <f>IFERROR(VLOOKUP(D462,'EOI-FPA-CONSERV. 09-11-2020'!$D$2:$I$123,5,0),"")</f>
        <v/>
      </c>
      <c r="L462" s="39" t="str">
        <f t="shared" si="7"/>
        <v/>
      </c>
    </row>
    <row r="463" spans="1:12" hidden="1" x14ac:dyDescent="0.25">
      <c r="A463" s="61">
        <v>2020</v>
      </c>
      <c r="B463" s="61" t="s">
        <v>814</v>
      </c>
      <c r="C463" s="61" t="s">
        <v>623</v>
      </c>
      <c r="D463" s="63">
        <v>46021691</v>
      </c>
      <c r="E463" s="61" t="s">
        <v>587</v>
      </c>
      <c r="F463" s="36" t="str">
        <f>IFERROR(VLOOKUP(D463,'CAT 2019-20'!$C$2:$G$492,3,0),"")</f>
        <v>A</v>
      </c>
      <c r="G463" s="28" t="str">
        <f>IFERROR(VLOOKUP(D463,'CAT 2019-20'!$C$2:$G$492,4,0),"")</f>
        <v/>
      </c>
      <c r="H463" s="37">
        <f>IFERROR(VLOOKUP(D463,'CAT 2019-20'!$C$2:$G$492,5,0),"")</f>
        <v>1191</v>
      </c>
      <c r="I463" s="36" t="str">
        <f>IFERROR(VLOOKUP(D463,IES!$D$3:$P$375,13,0),VLOOKUP(D463,'EOI-FPA-CONSERV. 09-11-2020'!$D$2:$J$123,7,0))</f>
        <v>A</v>
      </c>
      <c r="J463" s="28" t="str">
        <f>IFERROR(VLOOKUP(D463,IES!$D$3:$P$375,12,0),"")</f>
        <v/>
      </c>
      <c r="K463" s="37">
        <f>IFERROR(VLOOKUP(D463,'EOI-FPA-CONSERV. 09-11-2020'!$D$2:$I$123,5,0),"")</f>
        <v>1084</v>
      </c>
      <c r="L463" s="39" t="str">
        <f t="shared" si="7"/>
        <v/>
      </c>
    </row>
    <row r="464" spans="1:12" hidden="1" x14ac:dyDescent="0.25">
      <c r="A464" s="61">
        <v>2020</v>
      </c>
      <c r="B464" s="61" t="s">
        <v>814</v>
      </c>
      <c r="C464" s="61" t="s">
        <v>623</v>
      </c>
      <c r="D464" s="62">
        <v>46021711</v>
      </c>
      <c r="E464" s="61" t="s">
        <v>588</v>
      </c>
      <c r="F464" s="36" t="str">
        <f>IFERROR(VLOOKUP(D464,'CAT 2019-20'!$C$2:$G$492,3,0),"")</f>
        <v>A</v>
      </c>
      <c r="G464" s="28">
        <f>IFERROR(VLOOKUP(D464,'CAT 2019-20'!$C$2:$G$492,4,0),"")</f>
        <v>47</v>
      </c>
      <c r="H464" s="37" t="str">
        <f>IFERROR(VLOOKUP(D464,'CAT 2019-20'!$C$2:$G$492,5,0),"")</f>
        <v/>
      </c>
      <c r="I464" s="36" t="str">
        <f>IFERROR(VLOOKUP(D464,IES!$D$3:$P$375,13,0),VLOOKUP(D464,'EOI-FPA-CONSERV. 09-11-2020'!$D$2:$J$123,7,0))</f>
        <v>A</v>
      </c>
      <c r="J464" s="28">
        <f>IFERROR(VLOOKUP(D464,IES!$D$3:$P$375,12,0),"")</f>
        <v>46</v>
      </c>
      <c r="K464" s="37" t="str">
        <f>IFERROR(VLOOKUP(D464,'EOI-FPA-CONSERV. 09-11-2020'!$D$2:$I$123,5,0),"")</f>
        <v/>
      </c>
      <c r="L464" s="39" t="str">
        <f t="shared" si="7"/>
        <v/>
      </c>
    </row>
    <row r="465" spans="1:12" hidden="1" x14ac:dyDescent="0.25">
      <c r="A465" s="61">
        <v>2020</v>
      </c>
      <c r="B465" s="61" t="s">
        <v>814</v>
      </c>
      <c r="C465" s="61" t="s">
        <v>623</v>
      </c>
      <c r="D465" s="62">
        <v>46022257</v>
      </c>
      <c r="E465" s="61" t="s">
        <v>589</v>
      </c>
      <c r="F465" s="36" t="str">
        <f>IFERROR(VLOOKUP(D465,'CAT 2019-20'!$C$2:$G$492,3,0),"")</f>
        <v>A</v>
      </c>
      <c r="G465" s="28">
        <f>IFERROR(VLOOKUP(D465,'CAT 2019-20'!$C$2:$G$492,4,0),"")</f>
        <v>50</v>
      </c>
      <c r="H465" s="37" t="str">
        <f>IFERROR(VLOOKUP(D465,'CAT 2019-20'!$C$2:$G$492,5,0),"")</f>
        <v/>
      </c>
      <c r="I465" s="36" t="str">
        <f>IFERROR(VLOOKUP(D465,IES!$D$3:$P$375,13,0),VLOOKUP(D465,'EOI-FPA-CONSERV. 09-11-2020'!$D$2:$J$123,7,0))</f>
        <v>A</v>
      </c>
      <c r="J465" s="28">
        <f>IFERROR(VLOOKUP(D465,IES!$D$3:$P$375,12,0),"")</f>
        <v>51</v>
      </c>
      <c r="K465" s="37" t="str">
        <f>IFERROR(VLOOKUP(D465,'EOI-FPA-CONSERV. 09-11-2020'!$D$2:$I$123,5,0),"")</f>
        <v/>
      </c>
      <c r="L465" s="39" t="str">
        <f t="shared" si="7"/>
        <v/>
      </c>
    </row>
    <row r="466" spans="1:12" hidden="1" x14ac:dyDescent="0.25">
      <c r="A466" s="61">
        <v>2020</v>
      </c>
      <c r="B466" s="61" t="s">
        <v>814</v>
      </c>
      <c r="C466" s="61" t="s">
        <v>623</v>
      </c>
      <c r="D466" s="62">
        <v>46022579</v>
      </c>
      <c r="E466" s="61" t="s">
        <v>406</v>
      </c>
      <c r="F466" s="36" t="str">
        <f>IFERROR(VLOOKUP(D466,'CAT 2019-20'!$C$2:$G$492,3,0),"")</f>
        <v>B</v>
      </c>
      <c r="G466" s="28">
        <f>IFERROR(VLOOKUP(D466,'CAT 2019-20'!$C$2:$G$492,4,0),"")</f>
        <v>18</v>
      </c>
      <c r="H466" s="37" t="str">
        <f>IFERROR(VLOOKUP(D466,'CAT 2019-20'!$C$2:$G$492,5,0),"")</f>
        <v/>
      </c>
      <c r="I466" s="36" t="str">
        <f>IFERROR(VLOOKUP(D466,IES!$D$3:$P$375,13,0),VLOOKUP(D466,'EOI-FPA-CONSERV. 09-11-2020'!$D$2:$J$123,7,0))</f>
        <v>B</v>
      </c>
      <c r="J466" s="28">
        <f>IFERROR(VLOOKUP(D466,IES!$D$3:$P$375,12,0),"")</f>
        <v>18</v>
      </c>
      <c r="K466" s="37" t="str">
        <f>IFERROR(VLOOKUP(D466,'EOI-FPA-CONSERV. 09-11-2020'!$D$2:$I$123,5,0),"")</f>
        <v/>
      </c>
      <c r="L466" s="39" t="str">
        <f t="shared" si="7"/>
        <v/>
      </c>
    </row>
    <row r="467" spans="1:12" hidden="1" x14ac:dyDescent="0.25">
      <c r="A467" s="61">
        <v>2020</v>
      </c>
      <c r="B467" s="61" t="s">
        <v>814</v>
      </c>
      <c r="C467" s="61" t="s">
        <v>623</v>
      </c>
      <c r="D467" s="62">
        <v>46022646</v>
      </c>
      <c r="E467" s="61" t="s">
        <v>590</v>
      </c>
      <c r="F467" s="36" t="str">
        <f>IFERROR(VLOOKUP(D467,'CAT 2019-20'!$C$2:$G$492,3,0),"")</f>
        <v>A</v>
      </c>
      <c r="G467" s="28">
        <f>IFERROR(VLOOKUP(D467,'CAT 2019-20'!$C$2:$G$492,4,0),"")</f>
        <v>41</v>
      </c>
      <c r="H467" s="37" t="str">
        <f>IFERROR(VLOOKUP(D467,'CAT 2019-20'!$C$2:$G$492,5,0),"")</f>
        <v/>
      </c>
      <c r="I467" s="36" t="str">
        <f>IFERROR(VLOOKUP(D467,IES!$D$3:$P$375,13,0),VLOOKUP(D467,'EOI-FPA-CONSERV. 09-11-2020'!$D$2:$J$123,7,0))</f>
        <v>A</v>
      </c>
      <c r="J467" s="28">
        <f>IFERROR(VLOOKUP(D467,IES!$D$3:$P$375,12,0),"")</f>
        <v>41</v>
      </c>
      <c r="K467" s="37" t="str">
        <f>IFERROR(VLOOKUP(D467,'EOI-FPA-CONSERV. 09-11-2020'!$D$2:$I$123,5,0),"")</f>
        <v/>
      </c>
      <c r="L467" s="39" t="str">
        <f t="shared" si="7"/>
        <v/>
      </c>
    </row>
    <row r="468" spans="1:12" hidden="1" x14ac:dyDescent="0.25">
      <c r="A468" s="61">
        <v>2020</v>
      </c>
      <c r="B468" s="61" t="s">
        <v>814</v>
      </c>
      <c r="C468" s="61" t="s">
        <v>623</v>
      </c>
      <c r="D468" s="62">
        <v>46022932</v>
      </c>
      <c r="E468" s="61" t="s">
        <v>531</v>
      </c>
      <c r="F468" s="36" t="str">
        <f>IFERROR(VLOOKUP(D468,'CAT 2019-20'!$C$2:$G$492,3,0),"")</f>
        <v>B</v>
      </c>
      <c r="G468" s="28">
        <f>IFERROR(VLOOKUP(D468,'CAT 2019-20'!$C$2:$G$492,4,0),"")</f>
        <v>21</v>
      </c>
      <c r="H468" s="37" t="str">
        <f>IFERROR(VLOOKUP(D468,'CAT 2019-20'!$C$2:$G$492,5,0),"")</f>
        <v/>
      </c>
      <c r="I468" s="36" t="str">
        <f>IFERROR(VLOOKUP(D468,IES!$D$3:$P$375,13,0),VLOOKUP(D468,'EOI-FPA-CONSERV. 09-11-2020'!$D$2:$J$123,7,0))</f>
        <v>B</v>
      </c>
      <c r="J468" s="28">
        <f>IFERROR(VLOOKUP(D468,IES!$D$3:$P$375,12,0),"")</f>
        <v>22</v>
      </c>
      <c r="K468" s="37" t="str">
        <f>IFERROR(VLOOKUP(D468,'EOI-FPA-CONSERV. 09-11-2020'!$D$2:$I$123,5,0),"")</f>
        <v/>
      </c>
      <c r="L468" s="39" t="str">
        <f t="shared" si="7"/>
        <v/>
      </c>
    </row>
    <row r="469" spans="1:12" hidden="1" x14ac:dyDescent="0.25">
      <c r="A469" s="61">
        <v>2020</v>
      </c>
      <c r="B469" s="61" t="s">
        <v>814</v>
      </c>
      <c r="C469" s="61" t="s">
        <v>623</v>
      </c>
      <c r="D469" s="62">
        <v>46022944</v>
      </c>
      <c r="E469" s="61" t="s">
        <v>591</v>
      </c>
      <c r="F469" s="36" t="str">
        <f>IFERROR(VLOOKUP(D469,'CAT 2019-20'!$C$2:$G$492,3,0),"")</f>
        <v>B</v>
      </c>
      <c r="G469" s="28">
        <f>IFERROR(VLOOKUP(D469,'CAT 2019-20'!$C$2:$G$492,4,0),"")</f>
        <v>20</v>
      </c>
      <c r="H469" s="37" t="str">
        <f>IFERROR(VLOOKUP(D469,'CAT 2019-20'!$C$2:$G$492,5,0),"")</f>
        <v/>
      </c>
      <c r="I469" s="36" t="str">
        <f>IFERROR(VLOOKUP(D469,IES!$D$3:$P$375,13,0),VLOOKUP(D469,'EOI-FPA-CONSERV. 09-11-2020'!$D$2:$J$123,7,0))</f>
        <v>B</v>
      </c>
      <c r="J469" s="28">
        <f>IFERROR(VLOOKUP(D469,IES!$D$3:$P$375,12,0),"")</f>
        <v>20</v>
      </c>
      <c r="K469" s="37" t="str">
        <f>IFERROR(VLOOKUP(D469,'EOI-FPA-CONSERV. 09-11-2020'!$D$2:$I$123,5,0),"")</f>
        <v/>
      </c>
      <c r="L469" s="39" t="str">
        <f t="shared" si="7"/>
        <v/>
      </c>
    </row>
    <row r="470" spans="1:12" hidden="1" x14ac:dyDescent="0.25">
      <c r="A470" s="61">
        <v>2020</v>
      </c>
      <c r="B470" s="61" t="s">
        <v>814</v>
      </c>
      <c r="C470" s="61" t="s">
        <v>623</v>
      </c>
      <c r="D470" s="62">
        <v>46023419</v>
      </c>
      <c r="E470" s="61" t="s">
        <v>592</v>
      </c>
      <c r="F470" s="36" t="str">
        <f>IFERROR(VLOOKUP(D470,'CAT 2019-20'!$C$2:$G$492,3,0),"")</f>
        <v>A</v>
      </c>
      <c r="G470" s="28">
        <f>IFERROR(VLOOKUP(D470,'CAT 2019-20'!$C$2:$G$492,4,0),"")</f>
        <v>76</v>
      </c>
      <c r="H470" s="37" t="str">
        <f>IFERROR(VLOOKUP(D470,'CAT 2019-20'!$C$2:$G$492,5,0),"")</f>
        <v/>
      </c>
      <c r="I470" s="36" t="str">
        <f>IFERROR(VLOOKUP(D470,IES!$D$3:$P$375,13,0),VLOOKUP(D470,'EOI-FPA-CONSERV. 09-11-2020'!$D$2:$J$123,7,0))</f>
        <v>A</v>
      </c>
      <c r="J470" s="28">
        <f>IFERROR(VLOOKUP(D470,IES!$D$3:$P$375,12,0),"")</f>
        <v>75</v>
      </c>
      <c r="K470" s="37" t="str">
        <f>IFERROR(VLOOKUP(D470,'EOI-FPA-CONSERV. 09-11-2020'!$D$2:$I$123,5,0),"")</f>
        <v/>
      </c>
      <c r="L470" s="39" t="str">
        <f t="shared" si="7"/>
        <v/>
      </c>
    </row>
    <row r="471" spans="1:12" hidden="1" x14ac:dyDescent="0.25">
      <c r="A471" s="61">
        <v>2020</v>
      </c>
      <c r="B471" s="61" t="s">
        <v>814</v>
      </c>
      <c r="C471" s="61" t="s">
        <v>623</v>
      </c>
      <c r="D471" s="62">
        <v>46023547</v>
      </c>
      <c r="E471" s="61" t="s">
        <v>593</v>
      </c>
      <c r="F471" s="36" t="str">
        <f>IFERROR(VLOOKUP(D471,'CAT 2019-20'!$C$2:$G$492,3,0),"")</f>
        <v>A</v>
      </c>
      <c r="G471" s="28">
        <f>IFERROR(VLOOKUP(D471,'CAT 2019-20'!$C$2:$G$492,4,0),"")</f>
        <v>41</v>
      </c>
      <c r="H471" s="37" t="str">
        <f>IFERROR(VLOOKUP(D471,'CAT 2019-20'!$C$2:$G$492,5,0),"")</f>
        <v/>
      </c>
      <c r="I471" s="36" t="str">
        <f>IFERROR(VLOOKUP(D471,IES!$D$3:$P$375,13,0),VLOOKUP(D471,'EOI-FPA-CONSERV. 09-11-2020'!$D$2:$J$123,7,0))</f>
        <v>A</v>
      </c>
      <c r="J471" s="28">
        <f>IFERROR(VLOOKUP(D471,IES!$D$3:$P$375,12,0),"")</f>
        <v>42</v>
      </c>
      <c r="K471" s="37" t="str">
        <f>IFERROR(VLOOKUP(D471,'EOI-FPA-CONSERV. 09-11-2020'!$D$2:$I$123,5,0),"")</f>
        <v/>
      </c>
      <c r="L471" s="39" t="str">
        <f t="shared" si="7"/>
        <v/>
      </c>
    </row>
    <row r="472" spans="1:12" hidden="1" x14ac:dyDescent="0.25">
      <c r="A472" s="61">
        <v>2020</v>
      </c>
      <c r="B472" s="61" t="s">
        <v>814</v>
      </c>
      <c r="C472" s="61" t="s">
        <v>623</v>
      </c>
      <c r="D472" s="62">
        <v>46023870</v>
      </c>
      <c r="E472" s="61" t="s">
        <v>594</v>
      </c>
      <c r="F472" s="36" t="str">
        <f>IFERROR(VLOOKUP(D472,'CAT 2019-20'!$C$2:$G$492,3,0),"")</f>
        <v>B</v>
      </c>
      <c r="G472" s="28">
        <f>IFERROR(VLOOKUP(D472,'CAT 2019-20'!$C$2:$G$492,4,0),"")</f>
        <v>24</v>
      </c>
      <c r="H472" s="37" t="str">
        <f>IFERROR(VLOOKUP(D472,'CAT 2019-20'!$C$2:$G$492,5,0),"")</f>
        <v/>
      </c>
      <c r="I472" s="36" t="str">
        <f>IFERROR(VLOOKUP(D472,IES!$D$3:$P$375,13,0),VLOOKUP(D472,'EOI-FPA-CONSERV. 09-11-2020'!$D$2:$J$123,7,0))</f>
        <v>B</v>
      </c>
      <c r="J472" s="28">
        <f>IFERROR(VLOOKUP(D472,IES!$D$3:$P$375,12,0),"")</f>
        <v>24</v>
      </c>
      <c r="K472" s="37" t="str">
        <f>IFERROR(VLOOKUP(D472,'EOI-FPA-CONSERV. 09-11-2020'!$D$2:$I$123,5,0),"")</f>
        <v/>
      </c>
      <c r="L472" s="39" t="str">
        <f t="shared" si="7"/>
        <v/>
      </c>
    </row>
    <row r="473" spans="1:12" hidden="1" x14ac:dyDescent="0.25">
      <c r="A473" s="61">
        <v>2020</v>
      </c>
      <c r="B473" s="61" t="s">
        <v>814</v>
      </c>
      <c r="C473" s="61" t="s">
        <v>623</v>
      </c>
      <c r="D473" s="62">
        <v>46025040</v>
      </c>
      <c r="E473" s="61" t="s">
        <v>595</v>
      </c>
      <c r="F473" s="36" t="str">
        <f>IFERROR(VLOOKUP(D473,'CAT 2019-20'!$C$2:$G$492,3,0),"")</f>
        <v>A</v>
      </c>
      <c r="G473" s="28">
        <f>IFERROR(VLOOKUP(D473,'CAT 2019-20'!$C$2:$G$492,4,0),"")</f>
        <v>50</v>
      </c>
      <c r="H473" s="37" t="str">
        <f>IFERROR(VLOOKUP(D473,'CAT 2019-20'!$C$2:$G$492,5,0),"")</f>
        <v/>
      </c>
      <c r="I473" s="36" t="str">
        <f>IFERROR(VLOOKUP(D473,IES!$D$3:$P$375,13,0),VLOOKUP(D473,'EOI-FPA-CONSERV. 09-11-2020'!$D$2:$J$123,7,0))</f>
        <v>A</v>
      </c>
      <c r="J473" s="28">
        <f>IFERROR(VLOOKUP(D473,IES!$D$3:$P$375,12,0),"")</f>
        <v>52</v>
      </c>
      <c r="K473" s="37" t="str">
        <f>IFERROR(VLOOKUP(D473,'EOI-FPA-CONSERV. 09-11-2020'!$D$2:$I$123,5,0),"")</f>
        <v/>
      </c>
      <c r="L473" s="39" t="str">
        <f t="shared" si="7"/>
        <v/>
      </c>
    </row>
    <row r="474" spans="1:12" hidden="1" x14ac:dyDescent="0.25">
      <c r="A474" s="61">
        <v>2020</v>
      </c>
      <c r="B474" s="61" t="s">
        <v>814</v>
      </c>
      <c r="C474" s="61" t="s">
        <v>623</v>
      </c>
      <c r="D474" s="62">
        <v>46025507</v>
      </c>
      <c r="E474" s="61" t="s">
        <v>596</v>
      </c>
      <c r="F474" s="36" t="str">
        <f>IFERROR(VLOOKUP(D474,'CAT 2019-20'!$C$2:$G$492,3,0),"")</f>
        <v>A</v>
      </c>
      <c r="G474" s="28">
        <f>IFERROR(VLOOKUP(D474,'CAT 2019-20'!$C$2:$G$492,4,0),"")</f>
        <v>31</v>
      </c>
      <c r="H474" s="37" t="str">
        <f>IFERROR(VLOOKUP(D474,'CAT 2019-20'!$C$2:$G$492,5,0),"")</f>
        <v/>
      </c>
      <c r="I474" s="36" t="str">
        <f>IFERROR(VLOOKUP(D474,IES!$D$3:$P$375,13,0),VLOOKUP(D474,'EOI-FPA-CONSERV. 09-11-2020'!$D$2:$J$123,7,0))</f>
        <v>A</v>
      </c>
      <c r="J474" s="28">
        <f>IFERROR(VLOOKUP(D474,IES!$D$3:$P$375,12,0),"")</f>
        <v>34</v>
      </c>
      <c r="K474" s="37" t="str">
        <f>IFERROR(VLOOKUP(D474,'EOI-FPA-CONSERV. 09-11-2020'!$D$2:$I$123,5,0),"")</f>
        <v/>
      </c>
      <c r="L474" s="39" t="str">
        <f t="shared" si="7"/>
        <v/>
      </c>
    </row>
    <row r="475" spans="1:12" hidden="1" x14ac:dyDescent="0.25">
      <c r="A475" s="61">
        <v>2020</v>
      </c>
      <c r="B475" s="61" t="s">
        <v>814</v>
      </c>
      <c r="C475" s="61" t="s">
        <v>623</v>
      </c>
      <c r="D475" s="63">
        <v>46025799</v>
      </c>
      <c r="E475" s="61" t="s">
        <v>597</v>
      </c>
      <c r="F475" s="36" t="str">
        <f>IFERROR(VLOOKUP(D475,'CAT 2019-20'!$C$2:$G$492,3,0),"")</f>
        <v>A</v>
      </c>
      <c r="G475" s="28" t="str">
        <f>IFERROR(VLOOKUP(D475,'CAT 2019-20'!$C$2:$G$492,4,0),"")</f>
        <v/>
      </c>
      <c r="H475" s="37">
        <f>IFERROR(VLOOKUP(D475,'CAT 2019-20'!$C$2:$G$492,5,0),"")</f>
        <v>2893</v>
      </c>
      <c r="I475" s="36" t="str">
        <f>IFERROR(VLOOKUP(D475,IES!$D$3:$P$375,13,0),VLOOKUP(D475,'EOI-FPA-CONSERV. 09-11-2020'!$D$2:$J$123,7,0))</f>
        <v>A</v>
      </c>
      <c r="J475" s="28" t="str">
        <f>IFERROR(VLOOKUP(D475,IES!$D$3:$P$375,12,0),"")</f>
        <v/>
      </c>
      <c r="K475" s="37">
        <f>IFERROR(VLOOKUP(D475,'EOI-FPA-CONSERV. 09-11-2020'!$D$2:$I$123,5,0),"")</f>
        <v>2460</v>
      </c>
      <c r="L475" s="39" t="str">
        <f t="shared" si="7"/>
        <v/>
      </c>
    </row>
    <row r="476" spans="1:12" hidden="1" x14ac:dyDescent="0.25">
      <c r="A476" s="61">
        <v>2020</v>
      </c>
      <c r="B476" s="61" t="s">
        <v>814</v>
      </c>
      <c r="C476" s="61" t="s">
        <v>623</v>
      </c>
      <c r="D476" s="63">
        <v>46027127</v>
      </c>
      <c r="E476" s="61" t="s">
        <v>598</v>
      </c>
      <c r="F476" s="36" t="str">
        <f>IFERROR(VLOOKUP(D476,'CAT 2019-20'!$C$2:$G$492,3,0),"")</f>
        <v>A</v>
      </c>
      <c r="G476" s="28" t="str">
        <f>IFERROR(VLOOKUP(D476,'CAT 2019-20'!$C$2:$G$492,4,0),"")</f>
        <v/>
      </c>
      <c r="H476" s="37">
        <f>IFERROR(VLOOKUP(D476,'CAT 2019-20'!$C$2:$G$492,5,0),"")</f>
        <v>2561</v>
      </c>
      <c r="I476" s="36" t="str">
        <f>IFERROR(VLOOKUP(D476,IES!$D$3:$P$375,13,0),VLOOKUP(D476,'EOI-FPA-CONSERV. 09-11-2020'!$D$2:$J$123,7,0))</f>
        <v>A</v>
      </c>
      <c r="J476" s="28" t="str">
        <f>IFERROR(VLOOKUP(D476,IES!$D$3:$P$375,12,0),"")</f>
        <v/>
      </c>
      <c r="K476" s="37">
        <f>IFERROR(VLOOKUP(D476,'EOI-FPA-CONSERV. 09-11-2020'!$D$2:$I$123,5,0),"")</f>
        <v>2500</v>
      </c>
      <c r="L476" s="39" t="str">
        <f t="shared" si="7"/>
        <v/>
      </c>
    </row>
    <row r="477" spans="1:12" hidden="1" x14ac:dyDescent="0.25">
      <c r="A477" s="61">
        <v>2020</v>
      </c>
      <c r="B477" s="61" t="s">
        <v>814</v>
      </c>
      <c r="C477" s="61" t="s">
        <v>623</v>
      </c>
      <c r="D477" s="62">
        <v>46032721</v>
      </c>
      <c r="E477" s="61" t="s">
        <v>599</v>
      </c>
      <c r="F477" s="36" t="str">
        <f>IFERROR(VLOOKUP(D477,'CAT 2019-20'!$C$2:$G$492,3,0),"")</f>
        <v>C</v>
      </c>
      <c r="G477" s="28">
        <f>IFERROR(VLOOKUP(D477,'CAT 2019-20'!$C$2:$G$492,4,0),"")</f>
        <v>4</v>
      </c>
      <c r="H477" s="37" t="str">
        <f>IFERROR(VLOOKUP(D477,'CAT 2019-20'!$C$2:$G$492,5,0),"")</f>
        <v/>
      </c>
      <c r="I477" s="36" t="str">
        <f>IFERROR(VLOOKUP(D477,IES!$D$3:$P$375,13,0),VLOOKUP(D477,'EOI-FPA-CONSERV. 09-11-2020'!$D$2:$J$123,7,0))</f>
        <v>C</v>
      </c>
      <c r="J477" s="28">
        <f>IFERROR(VLOOKUP(D477,IES!$D$3:$P$375,12,0),"")</f>
        <v>4</v>
      </c>
      <c r="K477" s="37" t="str">
        <f>IFERROR(VLOOKUP(D477,'EOI-FPA-CONSERV. 09-11-2020'!$D$2:$I$123,5,0),"")</f>
        <v/>
      </c>
      <c r="L477" s="39" t="str">
        <f t="shared" si="7"/>
        <v/>
      </c>
    </row>
    <row r="478" spans="1:12" x14ac:dyDescent="0.25">
      <c r="A478" s="61">
        <v>2020</v>
      </c>
      <c r="B478" s="61" t="s">
        <v>814</v>
      </c>
      <c r="C478" s="61" t="s">
        <v>623</v>
      </c>
      <c r="D478" s="63">
        <v>46036311</v>
      </c>
      <c r="E478" s="61" t="s">
        <v>600</v>
      </c>
      <c r="F478" s="36" t="str">
        <f>IFERROR(VLOOKUP(D478,'CAT 2019-20'!$C$2:$G$492,3,0),"")</f>
        <v>B</v>
      </c>
      <c r="G478" s="28" t="str">
        <f>IFERROR(VLOOKUP(D478,'CAT 2019-20'!$C$2:$G$492,4,0),"")</f>
        <v/>
      </c>
      <c r="H478" s="37">
        <f>IFERROR(VLOOKUP(D478,'CAT 2019-20'!$C$2:$G$492,5,0),"")</f>
        <v>660</v>
      </c>
      <c r="I478" s="36" t="str">
        <f>IFERROR(VLOOKUP(D478,IES!$D$3:$P$375,13,0),VLOOKUP(D478,'EOI-FPA-CONSERV. 09-11-2020'!$D$2:$J$123,7,0))</f>
        <v>C</v>
      </c>
      <c r="J478" s="28" t="str">
        <f>IFERROR(VLOOKUP(D478,IES!$D$3:$P$375,12,0),"")</f>
        <v/>
      </c>
      <c r="K478" s="37">
        <f>IFERROR(VLOOKUP(D478,'EOI-FPA-CONSERV. 09-11-2020'!$D$2:$I$123,5,0),"")</f>
        <v>452</v>
      </c>
      <c r="L478" s="39" t="str">
        <f t="shared" si="7"/>
        <v>BAIXA</v>
      </c>
    </row>
    <row r="479" spans="1:12" hidden="1" x14ac:dyDescent="0.25">
      <c r="A479" s="61">
        <v>2020</v>
      </c>
      <c r="B479" s="61" t="s">
        <v>814</v>
      </c>
      <c r="C479" s="61" t="s">
        <v>623</v>
      </c>
      <c r="D479" s="63">
        <v>46036414</v>
      </c>
      <c r="E479" s="61" t="s">
        <v>601</v>
      </c>
      <c r="F479" s="36" t="str">
        <f>IFERROR(VLOOKUP(D479,'CAT 2019-20'!$C$2:$G$492,3,0),"")</f>
        <v>A</v>
      </c>
      <c r="G479" s="28" t="str">
        <f>IFERROR(VLOOKUP(D479,'CAT 2019-20'!$C$2:$G$492,4,0),"")</f>
        <v/>
      </c>
      <c r="H479" s="37">
        <f>IFERROR(VLOOKUP(D479,'CAT 2019-20'!$C$2:$G$492,5,0),"")</f>
        <v>2378</v>
      </c>
      <c r="I479" s="36" t="str">
        <f>IFERROR(VLOOKUP(D479,IES!$D$3:$P$375,13,0),VLOOKUP(D479,'EOI-FPA-CONSERV. 09-11-2020'!$D$2:$J$123,7,0))</f>
        <v>A</v>
      </c>
      <c r="J479" s="28" t="str">
        <f>IFERROR(VLOOKUP(D479,IES!$D$3:$P$375,12,0),"")</f>
        <v/>
      </c>
      <c r="K479" s="37">
        <f>IFERROR(VLOOKUP(D479,'EOI-FPA-CONSERV. 09-11-2020'!$D$2:$I$123,5,0),"")</f>
        <v>2108</v>
      </c>
      <c r="L479" s="39" t="str">
        <f t="shared" si="7"/>
        <v/>
      </c>
    </row>
    <row r="480" spans="1:12" hidden="1" x14ac:dyDescent="0.25">
      <c r="A480" s="61">
        <v>2020</v>
      </c>
      <c r="B480" s="61" t="s">
        <v>814</v>
      </c>
      <c r="C480" s="61" t="s">
        <v>602</v>
      </c>
      <c r="D480" s="62">
        <v>46022208</v>
      </c>
      <c r="E480" s="61" t="s">
        <v>603</v>
      </c>
      <c r="F480" s="36" t="str">
        <f>IFERROR(VLOOKUP(D480,'CAT 2019-20'!$C$2:$G$492,3,0),"")</f>
        <v>B</v>
      </c>
      <c r="G480" s="28">
        <f>IFERROR(VLOOKUP(D480,'CAT 2019-20'!$C$2:$G$492,4,0),"")</f>
        <v>12</v>
      </c>
      <c r="H480" s="37" t="str">
        <f>IFERROR(VLOOKUP(D480,'CAT 2019-20'!$C$2:$G$492,5,0),"")</f>
        <v/>
      </c>
      <c r="I480" s="36" t="str">
        <f>IFERROR(VLOOKUP(D480,IES!$D$3:$P$375,13,0),VLOOKUP(D480,'EOI-FPA-CONSERV. 09-11-2020'!$D$2:$J$123,7,0))</f>
        <v>B</v>
      </c>
      <c r="J480" s="28">
        <f>IFERROR(VLOOKUP(D480,IES!$D$3:$P$375,12,0),"")</f>
        <v>12</v>
      </c>
      <c r="K480" s="37" t="str">
        <f>IFERROR(VLOOKUP(D480,'EOI-FPA-CONSERV. 09-11-2020'!$D$2:$I$123,5,0),"")</f>
        <v/>
      </c>
      <c r="L480" s="39" t="str">
        <f t="shared" si="7"/>
        <v/>
      </c>
    </row>
    <row r="481" spans="1:12" hidden="1" x14ac:dyDescent="0.25">
      <c r="A481" s="61">
        <v>2020</v>
      </c>
      <c r="B481" s="61" t="s">
        <v>814</v>
      </c>
      <c r="C481" s="61" t="s">
        <v>604</v>
      </c>
      <c r="D481" s="62">
        <v>46021319</v>
      </c>
      <c r="E481" s="61" t="s">
        <v>605</v>
      </c>
      <c r="F481" s="36" t="str">
        <f>IFERROR(VLOOKUP(D481,'CAT 2019-20'!$C$2:$G$492,3,0),"")</f>
        <v>A</v>
      </c>
      <c r="G481" s="28">
        <f>IFERROR(VLOOKUP(D481,'CAT 2019-20'!$C$2:$G$492,4,0),"")</f>
        <v>25</v>
      </c>
      <c r="H481" s="37" t="str">
        <f>IFERROR(VLOOKUP(D481,'CAT 2019-20'!$C$2:$G$492,5,0),"")</f>
        <v/>
      </c>
      <c r="I481" s="36" t="str">
        <f>IFERROR(VLOOKUP(D481,IES!$D$3:$P$375,13,0),VLOOKUP(D481,'EOI-FPA-CONSERV. 09-11-2020'!$D$2:$J$123,7,0))</f>
        <v>A</v>
      </c>
      <c r="J481" s="28">
        <f>IFERROR(VLOOKUP(D481,IES!$D$3:$P$375,12,0),"")</f>
        <v>26</v>
      </c>
      <c r="K481" s="37" t="str">
        <f>IFERROR(VLOOKUP(D481,'EOI-FPA-CONSERV. 09-11-2020'!$D$2:$I$123,5,0),"")</f>
        <v/>
      </c>
      <c r="L481" s="39" t="str">
        <f t="shared" si="7"/>
        <v/>
      </c>
    </row>
    <row r="482" spans="1:12" hidden="1" x14ac:dyDescent="0.25">
      <c r="A482" s="61">
        <v>2020</v>
      </c>
      <c r="B482" s="61" t="s">
        <v>814</v>
      </c>
      <c r="C482" s="61" t="s">
        <v>606</v>
      </c>
      <c r="D482" s="62">
        <v>46024114</v>
      </c>
      <c r="E482" s="61" t="s">
        <v>607</v>
      </c>
      <c r="F482" s="36" t="str">
        <f>IFERROR(VLOOKUP(D482,'CAT 2019-20'!$C$2:$G$492,3,0),"")</f>
        <v>B</v>
      </c>
      <c r="G482" s="28">
        <f>IFERROR(VLOOKUP(D482,'CAT 2019-20'!$C$2:$G$492,4,0),"")</f>
        <v>20</v>
      </c>
      <c r="H482" s="37" t="str">
        <f>IFERROR(VLOOKUP(D482,'CAT 2019-20'!$C$2:$G$492,5,0),"")</f>
        <v/>
      </c>
      <c r="I482" s="36" t="str">
        <f>IFERROR(VLOOKUP(D482,IES!$D$3:$P$375,13,0),VLOOKUP(D482,'EOI-FPA-CONSERV. 09-11-2020'!$D$2:$J$123,7,0))</f>
        <v>B</v>
      </c>
      <c r="J482" s="28">
        <f>IFERROR(VLOOKUP(D482,IES!$D$3:$P$375,12,0),"")</f>
        <v>22</v>
      </c>
      <c r="K482" s="37" t="str">
        <f>IFERROR(VLOOKUP(D482,'EOI-FPA-CONSERV. 09-11-2020'!$D$2:$I$123,5,0),"")</f>
        <v/>
      </c>
      <c r="L482" s="39" t="str">
        <f t="shared" si="7"/>
        <v/>
      </c>
    </row>
    <row r="483" spans="1:12" hidden="1" x14ac:dyDescent="0.25">
      <c r="A483" s="61">
        <v>2020</v>
      </c>
      <c r="B483" s="61" t="s">
        <v>814</v>
      </c>
      <c r="C483" s="61" t="s">
        <v>610</v>
      </c>
      <c r="D483" s="62">
        <v>46014066</v>
      </c>
      <c r="E483" s="61" t="s">
        <v>611</v>
      </c>
      <c r="F483" s="36" t="str">
        <f>IFERROR(VLOOKUP(D483,'CAT 2019-20'!$C$2:$G$492,3,0),"")</f>
        <v>B</v>
      </c>
      <c r="G483" s="28">
        <f>IFERROR(VLOOKUP(D483,'CAT 2019-20'!$C$2:$G$492,4,0),"")</f>
        <v>15</v>
      </c>
      <c r="H483" s="37" t="str">
        <f>IFERROR(VLOOKUP(D483,'CAT 2019-20'!$C$2:$G$492,5,0),"")</f>
        <v/>
      </c>
      <c r="I483" s="36" t="str">
        <f>IFERROR(VLOOKUP(D483,IES!$D$3:$P$375,13,0),VLOOKUP(D483,'EOI-FPA-CONSERV. 09-11-2020'!$D$2:$J$123,7,0))</f>
        <v>B</v>
      </c>
      <c r="J483" s="28">
        <f>IFERROR(VLOOKUP(D483,IES!$D$3:$P$375,12,0),"")</f>
        <v>17</v>
      </c>
      <c r="K483" s="37" t="str">
        <f>IFERROR(VLOOKUP(D483,'EOI-FPA-CONSERV. 09-11-2020'!$D$2:$I$123,5,0),"")</f>
        <v/>
      </c>
      <c r="L483" s="39" t="str">
        <f t="shared" si="7"/>
        <v/>
      </c>
    </row>
    <row r="484" spans="1:12" hidden="1" x14ac:dyDescent="0.25">
      <c r="A484" s="61">
        <v>2020</v>
      </c>
      <c r="B484" s="61" t="s">
        <v>814</v>
      </c>
      <c r="C484" s="61" t="s">
        <v>610</v>
      </c>
      <c r="D484" s="63">
        <v>46024001</v>
      </c>
      <c r="E484" s="61" t="s">
        <v>612</v>
      </c>
      <c r="F484" s="36" t="str">
        <f>IFERROR(VLOOKUP(D484,'CAT 2019-20'!$C$2:$G$492,3,0),"")</f>
        <v>C</v>
      </c>
      <c r="G484" s="28" t="str">
        <f>IFERROR(VLOOKUP(D484,'CAT 2019-20'!$C$2:$G$492,4,0),"")</f>
        <v/>
      </c>
      <c r="H484" s="37">
        <f>IFERROR(VLOOKUP(D484,'CAT 2019-20'!$C$2:$G$492,5,0),"")</f>
        <v>155</v>
      </c>
      <c r="I484" s="36" t="str">
        <f>IFERROR(VLOOKUP(D484,IES!$D$3:$P$375,13,0),VLOOKUP(D484,'EOI-FPA-CONSERV. 09-11-2020'!$D$2:$J$123,7,0))</f>
        <v>C</v>
      </c>
      <c r="J484" s="28" t="str">
        <f>IFERROR(VLOOKUP(D484,IES!$D$3:$P$375,12,0),"")</f>
        <v/>
      </c>
      <c r="K484" s="37">
        <f>IFERROR(VLOOKUP(D484,'EOI-FPA-CONSERV. 09-11-2020'!$D$2:$I$123,5,0),"")</f>
        <v>103</v>
      </c>
      <c r="L484" s="39" t="str">
        <f t="shared" si="7"/>
        <v/>
      </c>
    </row>
    <row r="485" spans="1:12" hidden="1" x14ac:dyDescent="0.25">
      <c r="A485" s="61">
        <v>2020</v>
      </c>
      <c r="B485" s="61" t="s">
        <v>814</v>
      </c>
      <c r="C485" s="61" t="s">
        <v>613</v>
      </c>
      <c r="D485" s="62">
        <v>46004760</v>
      </c>
      <c r="E485" s="61" t="s">
        <v>614</v>
      </c>
      <c r="F485" s="36" t="str">
        <f>IFERROR(VLOOKUP(D485,'CAT 2019-20'!$C$2:$G$492,3,0),"")</f>
        <v>A</v>
      </c>
      <c r="G485" s="28">
        <f>IFERROR(VLOOKUP(D485,'CAT 2019-20'!$C$2:$G$492,4,0),"")</f>
        <v>36</v>
      </c>
      <c r="H485" s="37" t="str">
        <f>IFERROR(VLOOKUP(D485,'CAT 2019-20'!$C$2:$G$492,5,0),"")</f>
        <v/>
      </c>
      <c r="I485" s="36" t="str">
        <f>IFERROR(VLOOKUP(D485,IES!$D$3:$P$375,13,0),VLOOKUP(D485,'EOI-FPA-CONSERV. 09-11-2020'!$D$2:$J$123,7,0))</f>
        <v>A</v>
      </c>
      <c r="J485" s="28">
        <f>IFERROR(VLOOKUP(D485,IES!$D$3:$P$375,12,0),"")</f>
        <v>36</v>
      </c>
      <c r="K485" s="37" t="str">
        <f>IFERROR(VLOOKUP(D485,'EOI-FPA-CONSERV. 09-11-2020'!$D$2:$I$123,5,0),"")</f>
        <v/>
      </c>
      <c r="L485" s="39" t="str">
        <f t="shared" si="7"/>
        <v/>
      </c>
    </row>
    <row r="486" spans="1:12" hidden="1" x14ac:dyDescent="0.25">
      <c r="A486" s="61">
        <v>2020</v>
      </c>
      <c r="B486" s="61" t="s">
        <v>814</v>
      </c>
      <c r="C486" s="61" t="s">
        <v>613</v>
      </c>
      <c r="D486" s="62">
        <v>46004772</v>
      </c>
      <c r="E486" s="61" t="s">
        <v>615</v>
      </c>
      <c r="F486" s="36" t="str">
        <f>IFERROR(VLOOKUP(D486,'CAT 2019-20'!$C$2:$G$492,3,0),"")</f>
        <v>A</v>
      </c>
      <c r="G486" s="28">
        <f>IFERROR(VLOOKUP(D486,'CAT 2019-20'!$C$2:$G$492,4,0),"")</f>
        <v>38</v>
      </c>
      <c r="H486" s="37" t="str">
        <f>IFERROR(VLOOKUP(D486,'CAT 2019-20'!$C$2:$G$492,5,0),"")</f>
        <v/>
      </c>
      <c r="I486" s="36" t="str">
        <f>IFERROR(VLOOKUP(D486,IES!$D$3:$P$375,13,0),VLOOKUP(D486,'EOI-FPA-CONSERV. 09-11-2020'!$D$2:$J$123,7,0))</f>
        <v>A</v>
      </c>
      <c r="J486" s="28">
        <f>IFERROR(VLOOKUP(D486,IES!$D$3:$P$375,12,0),"")</f>
        <v>36</v>
      </c>
      <c r="K486" s="37" t="str">
        <f>IFERROR(VLOOKUP(D486,'EOI-FPA-CONSERV. 09-11-2020'!$D$2:$I$123,5,0),"")</f>
        <v/>
      </c>
      <c r="L486" s="39" t="str">
        <f t="shared" si="7"/>
        <v/>
      </c>
    </row>
    <row r="487" spans="1:12" hidden="1" x14ac:dyDescent="0.25">
      <c r="A487" s="61">
        <v>2020</v>
      </c>
      <c r="B487" s="61" t="s">
        <v>814</v>
      </c>
      <c r="C487" s="61" t="s">
        <v>613</v>
      </c>
      <c r="D487" s="62">
        <v>46018692</v>
      </c>
      <c r="E487" s="61" t="s">
        <v>616</v>
      </c>
      <c r="F487" s="36" t="str">
        <f>IFERROR(VLOOKUP(D487,'CAT 2019-20'!$C$2:$G$492,3,0),"")</f>
        <v>A</v>
      </c>
      <c r="G487" s="28">
        <f>IFERROR(VLOOKUP(D487,'CAT 2019-20'!$C$2:$G$492,4,0),"")</f>
        <v>49</v>
      </c>
      <c r="H487" s="37" t="str">
        <f>IFERROR(VLOOKUP(D487,'CAT 2019-20'!$C$2:$G$492,5,0),"")</f>
        <v/>
      </c>
      <c r="I487" s="36" t="str">
        <f>IFERROR(VLOOKUP(D487,IES!$D$3:$P$375,13,0),VLOOKUP(D487,'EOI-FPA-CONSERV. 09-11-2020'!$D$2:$J$123,7,0))</f>
        <v>A</v>
      </c>
      <c r="J487" s="28">
        <f>IFERROR(VLOOKUP(D487,IES!$D$3:$P$375,12,0),"")</f>
        <v>52</v>
      </c>
      <c r="K487" s="37" t="str">
        <f>IFERROR(VLOOKUP(D487,'EOI-FPA-CONSERV. 09-11-2020'!$D$2:$I$123,5,0),"")</f>
        <v/>
      </c>
      <c r="L487" s="39" t="str">
        <f t="shared" si="7"/>
        <v/>
      </c>
    </row>
    <row r="488" spans="1:12" hidden="1" x14ac:dyDescent="0.25">
      <c r="A488" s="61">
        <v>2020</v>
      </c>
      <c r="B488" s="61" t="s">
        <v>814</v>
      </c>
      <c r="C488" s="61" t="s">
        <v>613</v>
      </c>
      <c r="D488" s="62">
        <v>46019283</v>
      </c>
      <c r="E488" s="61" t="s">
        <v>617</v>
      </c>
      <c r="F488" s="36" t="str">
        <f>IFERROR(VLOOKUP(D488,'CAT 2019-20'!$C$2:$G$492,3,0),"")</f>
        <v>B</v>
      </c>
      <c r="G488" s="28" t="str">
        <f>IFERROR(VLOOKUP(D488,'CAT 2019-20'!$C$2:$G$492,4,0),"")</f>
        <v/>
      </c>
      <c r="H488" s="37">
        <f>IFERROR(VLOOKUP(D488,'CAT 2019-20'!$C$2:$G$492,5,0),"")</f>
        <v>927</v>
      </c>
      <c r="I488" s="36" t="str">
        <f>IFERROR(VLOOKUP(D488,IES!$D$3:$P$375,13,0),VLOOKUP(D488,'EOI-FPA-CONSERV. 09-11-2020'!$D$2:$J$123,7,0))</f>
        <v>B</v>
      </c>
      <c r="J488" s="28" t="str">
        <f>IFERROR(VLOOKUP(D488,IES!$D$3:$P$375,12,0),"")</f>
        <v/>
      </c>
      <c r="K488" s="37">
        <f>IFERROR(VLOOKUP(D488,'EOI-FPA-CONSERV. 09-11-2020'!$D$2:$I$123,5,0),"")</f>
        <v>601</v>
      </c>
      <c r="L488" s="39" t="str">
        <f t="shared" si="7"/>
        <v/>
      </c>
    </row>
    <row r="489" spans="1:12" hidden="1" x14ac:dyDescent="0.25">
      <c r="A489" s="61">
        <v>2020</v>
      </c>
      <c r="B489" s="61" t="s">
        <v>814</v>
      </c>
      <c r="C489" s="61" t="s">
        <v>613</v>
      </c>
      <c r="D489" s="62">
        <v>46028661</v>
      </c>
      <c r="E489" s="61" t="s">
        <v>35</v>
      </c>
      <c r="F489" s="36" t="str">
        <f>IFERROR(VLOOKUP(D489,'CAT 2019-20'!$C$2:$G$492,3,0),"")</f>
        <v>A</v>
      </c>
      <c r="G489" s="28" t="str">
        <f>IFERROR(VLOOKUP(D489,'CAT 2019-20'!$C$2:$G$492,4,0),"")</f>
        <v/>
      </c>
      <c r="H489" s="37">
        <f>IFERROR(VLOOKUP(D489,'CAT 2019-20'!$C$2:$G$492,5,0),"")</f>
        <v>1779</v>
      </c>
      <c r="I489" s="36" t="str">
        <f>IFERROR(VLOOKUP(D489,IES!$D$3:$P$375,13,0),VLOOKUP(D489,'EOI-FPA-CONSERV. 09-11-2020'!$D$2:$J$123,7,0))</f>
        <v>A</v>
      </c>
      <c r="J489" s="28" t="str">
        <f>IFERROR(VLOOKUP(D489,IES!$D$3:$P$375,12,0),"")</f>
        <v/>
      </c>
      <c r="K489" s="37">
        <f>IFERROR(VLOOKUP(D489,'EOI-FPA-CONSERV. 09-11-2020'!$D$2:$I$123,5,0),"")</f>
        <v>1710</v>
      </c>
      <c r="L489" s="39" t="str">
        <f t="shared" si="7"/>
        <v/>
      </c>
    </row>
    <row r="490" spans="1:12" hidden="1" x14ac:dyDescent="0.25">
      <c r="A490" s="61">
        <v>2020</v>
      </c>
      <c r="B490" s="61" t="s">
        <v>814</v>
      </c>
      <c r="C490" s="61" t="s">
        <v>618</v>
      </c>
      <c r="D490" s="62">
        <v>46021708</v>
      </c>
      <c r="E490" s="61" t="s">
        <v>619</v>
      </c>
      <c r="F490" s="36" t="str">
        <f>IFERROR(VLOOKUP(D490,'CAT 2019-20'!$C$2:$G$492,3,0),"")</f>
        <v>B</v>
      </c>
      <c r="G490" s="28">
        <f>IFERROR(VLOOKUP(D490,'CAT 2019-20'!$C$2:$G$492,4,0),"")</f>
        <v>13</v>
      </c>
      <c r="H490" s="37" t="str">
        <f>IFERROR(VLOOKUP(D490,'CAT 2019-20'!$C$2:$G$492,5,0),"")</f>
        <v/>
      </c>
      <c r="I490" s="36" t="str">
        <f>IFERROR(VLOOKUP(D490,IES!$D$3:$P$375,13,0),VLOOKUP(D490,'EOI-FPA-CONSERV. 09-11-2020'!$D$2:$J$123,7,0))</f>
        <v>B</v>
      </c>
      <c r="J490" s="28">
        <f>IFERROR(VLOOKUP(D490,IES!$D$3:$P$375,12,0),"")</f>
        <v>15</v>
      </c>
      <c r="K490" s="37" t="str">
        <f>IFERROR(VLOOKUP(D490,'EOI-FPA-CONSERV. 09-11-2020'!$D$2:$I$123,5,0),"")</f>
        <v/>
      </c>
      <c r="L490" s="39" t="str">
        <f t="shared" si="7"/>
        <v/>
      </c>
    </row>
    <row r="491" spans="1:12" hidden="1" x14ac:dyDescent="0.25">
      <c r="A491" s="61">
        <v>2020</v>
      </c>
      <c r="B491" s="61" t="s">
        <v>814</v>
      </c>
      <c r="C491" s="61" t="s">
        <v>620</v>
      </c>
      <c r="D491" s="62">
        <v>46016440</v>
      </c>
      <c r="E491" s="61" t="s">
        <v>621</v>
      </c>
      <c r="F491" s="36" t="str">
        <f>IFERROR(VLOOKUP(D491,'CAT 2019-20'!$C$2:$G$492,3,0),"")</f>
        <v>A</v>
      </c>
      <c r="G491" s="28">
        <f>IFERROR(VLOOKUP(D491,'CAT 2019-20'!$C$2:$G$492,4,0),"")</f>
        <v>38</v>
      </c>
      <c r="H491" s="37" t="str">
        <f>IFERROR(VLOOKUP(D491,'CAT 2019-20'!$C$2:$G$492,5,0),"")</f>
        <v/>
      </c>
      <c r="I491" s="36" t="str">
        <f>IFERROR(VLOOKUP(D491,IES!$D$3:$P$375,13,0),VLOOKUP(D491,'EOI-FPA-CONSERV. 09-11-2020'!$D$2:$J$123,7,0))</f>
        <v>A</v>
      </c>
      <c r="J491" s="28">
        <f>IFERROR(VLOOKUP(D491,IES!$D$3:$P$375,12,0),"")</f>
        <v>40</v>
      </c>
      <c r="K491" s="37" t="str">
        <f>IFERROR(VLOOKUP(D491,'EOI-FPA-CONSERV. 09-11-2020'!$D$2:$I$123,5,0),"")</f>
        <v/>
      </c>
      <c r="L491" s="39" t="str">
        <f t="shared" si="7"/>
        <v/>
      </c>
    </row>
    <row r="492" spans="1:12" hidden="1" x14ac:dyDescent="0.25">
      <c r="A492" s="61">
        <v>2020</v>
      </c>
      <c r="B492" s="61" t="s">
        <v>814</v>
      </c>
      <c r="C492" s="61" t="s">
        <v>620</v>
      </c>
      <c r="D492" s="62">
        <v>46017900</v>
      </c>
      <c r="E492" s="61" t="s">
        <v>622</v>
      </c>
      <c r="F492" s="36" t="str">
        <f>IFERROR(VLOOKUP(D492,'CAT 2019-20'!$C$2:$G$492,3,0),"")</f>
        <v>A</v>
      </c>
      <c r="G492" s="28">
        <f>IFERROR(VLOOKUP(D492,'CAT 2019-20'!$C$2:$G$492,4,0),"")</f>
        <v>25</v>
      </c>
      <c r="H492" s="37" t="str">
        <f>IFERROR(VLOOKUP(D492,'CAT 2019-20'!$C$2:$G$492,5,0),"")</f>
        <v/>
      </c>
      <c r="I492" s="36" t="str">
        <f>IFERROR(VLOOKUP(D492,IES!$D$3:$P$375,13,0),VLOOKUP(D492,'EOI-FPA-CONSERV. 09-11-2020'!$D$2:$J$123,7,0))</f>
        <v>A</v>
      </c>
      <c r="J492" s="28">
        <f>IFERROR(VLOOKUP(D492,IES!$D$3:$P$375,12,0),"")</f>
        <v>26</v>
      </c>
      <c r="K492" s="37" t="str">
        <f>IFERROR(VLOOKUP(D492,'EOI-FPA-CONSERV. 09-11-2020'!$D$2:$I$123,5,0),"")</f>
        <v/>
      </c>
      <c r="L492" s="39" t="str">
        <f t="shared" si="7"/>
        <v/>
      </c>
    </row>
    <row r="493" spans="1:12" hidden="1" x14ac:dyDescent="0.25">
      <c r="A493" s="61">
        <v>2020</v>
      </c>
      <c r="B493" s="61" t="s">
        <v>814</v>
      </c>
      <c r="C493" s="61" t="s">
        <v>620</v>
      </c>
      <c r="D493" s="63">
        <v>46019234</v>
      </c>
      <c r="E493" s="61" t="s">
        <v>327</v>
      </c>
      <c r="F493" s="36" t="str">
        <f>IFERROR(VLOOKUP(D493,'CAT 2019-20'!$C$2:$G$493,3,0),"")</f>
        <v>B</v>
      </c>
      <c r="G493" s="28" t="str">
        <f>IFERROR(VLOOKUP(D493,'CAT 2019-20'!$C$2:$G$493,4,0),"")</f>
        <v/>
      </c>
      <c r="H493" s="37">
        <f>IFERROR(VLOOKUP(D493,'CAT 2019-20'!$C$2:$G$493,5,0),"")</f>
        <v>912</v>
      </c>
      <c r="I493" s="36" t="str">
        <f>IFERROR(VLOOKUP(D493,IES!$D$3:$P$375,13,0),VLOOKUP(D493,'EOI-FPA-CONSERV. 09-11-2020'!$D$2:$J$123,7,0))</f>
        <v>B</v>
      </c>
      <c r="J493" s="28" t="str">
        <f>IFERROR(VLOOKUP(D493,IES!$D$3:$P$375,12,0),"")</f>
        <v/>
      </c>
      <c r="K493" s="37">
        <f>IFERROR(VLOOKUP(D493,'EOI-FPA-CONSERV. 09-11-2020'!$D$2:$I$123,5,0),"")</f>
        <v>737</v>
      </c>
      <c r="L493" s="39" t="str">
        <f t="shared" si="7"/>
        <v/>
      </c>
    </row>
  </sheetData>
  <autoFilter ref="A2:L493" xr:uid="{00000000-0009-0000-0000-000005000000}">
    <filterColumn colId="11">
      <filters>
        <filter val="BAIXA"/>
      </filters>
    </filterColumn>
    <sortState xmlns:xlrd2="http://schemas.microsoft.com/office/spreadsheetml/2017/richdata2" ref="A3:L497">
      <sortCondition ref="B3:B497"/>
      <sortCondition ref="C3:C497"/>
      <sortCondition ref="D3:D497"/>
    </sortState>
  </autoFilter>
  <sortState xmlns:xlrd2="http://schemas.microsoft.com/office/spreadsheetml/2017/richdata2" ref="A3:L519">
    <sortCondition ref="A3:A519"/>
    <sortCondition ref="B3:B519"/>
    <sortCondition ref="C3:C519"/>
    <sortCondition ref="D3:D519"/>
  </sortState>
  <mergeCells count="3">
    <mergeCell ref="F1:H1"/>
    <mergeCell ref="I1:K1"/>
    <mergeCell ref="L1:L2"/>
  </mergeCells>
  <pageMargins left="0.7" right="0.7" top="0.75" bottom="0.75" header="0.3" footer="0.3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8" tint="0.39997558519241921"/>
  </sheetPr>
  <dimension ref="A1:M123"/>
  <sheetViews>
    <sheetView tabSelected="1" zoomScale="70" zoomScaleNormal="70" workbookViewId="0">
      <selection activeCell="D118" sqref="D118"/>
    </sheetView>
  </sheetViews>
  <sheetFormatPr baseColWidth="10" defaultRowHeight="15" x14ac:dyDescent="0.25"/>
  <cols>
    <col min="3" max="3" width="25.7109375" customWidth="1"/>
    <col min="5" max="5" width="72.5703125" bestFit="1" customWidth="1"/>
    <col min="9" max="9" width="11.42578125" style="18"/>
    <col min="10" max="11" width="15.140625" style="50" customWidth="1"/>
  </cols>
  <sheetData>
    <row r="1" spans="1:13" ht="60" x14ac:dyDescent="0.25">
      <c r="A1" s="13" t="s">
        <v>624</v>
      </c>
      <c r="B1" s="13" t="s">
        <v>625</v>
      </c>
      <c r="C1" s="13" t="s">
        <v>626</v>
      </c>
      <c r="D1" s="24" t="s">
        <v>627</v>
      </c>
      <c r="E1" s="13" t="s">
        <v>628</v>
      </c>
      <c r="F1" s="13" t="s">
        <v>629</v>
      </c>
      <c r="G1" s="47" t="s">
        <v>853</v>
      </c>
      <c r="H1" s="53" t="s">
        <v>936</v>
      </c>
      <c r="I1" s="47" t="s">
        <v>3</v>
      </c>
      <c r="J1" s="48"/>
      <c r="K1" s="48"/>
      <c r="L1" s="75" t="s">
        <v>854</v>
      </c>
      <c r="M1" s="75"/>
    </row>
    <row r="2" spans="1:13" ht="15" hidden="1" customHeight="1" x14ac:dyDescent="0.25">
      <c r="A2" s="11">
        <v>2020</v>
      </c>
      <c r="B2" s="11" t="s">
        <v>632</v>
      </c>
      <c r="C2" s="11" t="s">
        <v>231</v>
      </c>
      <c r="D2" s="59" t="s">
        <v>855</v>
      </c>
      <c r="E2" s="11" t="s">
        <v>18</v>
      </c>
      <c r="F2" s="11" t="s">
        <v>856</v>
      </c>
      <c r="G2" s="11">
        <v>730</v>
      </c>
      <c r="H2" s="11">
        <f>VLOOKUP(D2,'revisió FPA-EOI 27-11-2020'!$D$2:$H$123,5,0)</f>
        <v>750</v>
      </c>
      <c r="I2" s="47" t="str">
        <f>VLOOKUP(G2,$L$2:$M$4,2,1)</f>
        <v>B</v>
      </c>
      <c r="J2" s="53" t="str">
        <f>VLOOKUP(H2,$L$2:$M$4,2,1)</f>
        <v>B</v>
      </c>
      <c r="K2" s="54" t="str">
        <f>IF(I2=J2,"","WARNING")</f>
        <v/>
      </c>
      <c r="L2" s="49">
        <v>0</v>
      </c>
      <c r="M2" s="19" t="s">
        <v>8</v>
      </c>
    </row>
    <row r="3" spans="1:13" ht="18.75" hidden="1" customHeight="1" x14ac:dyDescent="0.25">
      <c r="A3" s="11">
        <v>2020</v>
      </c>
      <c r="B3" s="11" t="s">
        <v>632</v>
      </c>
      <c r="C3" s="11" t="s">
        <v>231</v>
      </c>
      <c r="D3" s="59" t="s">
        <v>857</v>
      </c>
      <c r="E3" s="11" t="s">
        <v>35</v>
      </c>
      <c r="F3" s="11" t="s">
        <v>858</v>
      </c>
      <c r="G3" s="11">
        <v>5693</v>
      </c>
      <c r="H3" s="11">
        <f>VLOOKUP(D3,'revisió FPA-EOI 27-11-2020'!$D$2:$H$123,5,0)</f>
        <v>5664</v>
      </c>
      <c r="I3" s="47" t="str">
        <f t="shared" ref="I3:I66" si="0">VLOOKUP(G3,$L$2:$M$4,2,1)</f>
        <v>A</v>
      </c>
      <c r="J3" s="53" t="str">
        <f t="shared" ref="J3:J66" si="1">VLOOKUP(H3,$L$2:$M$4,2,1)</f>
        <v>A</v>
      </c>
      <c r="K3" s="54" t="str">
        <f t="shared" ref="K3:K66" si="2">IF(I3=J3,"","WARNING")</f>
        <v/>
      </c>
      <c r="L3" s="49">
        <v>500</v>
      </c>
      <c r="M3" s="19" t="s">
        <v>10</v>
      </c>
    </row>
    <row r="4" spans="1:13" ht="30" hidden="1" customHeight="1" x14ac:dyDescent="0.25">
      <c r="A4" s="11">
        <v>2020</v>
      </c>
      <c r="B4" s="11" t="s">
        <v>632</v>
      </c>
      <c r="C4" s="11" t="s">
        <v>231</v>
      </c>
      <c r="D4" s="59" t="s">
        <v>859</v>
      </c>
      <c r="E4" s="11" t="s">
        <v>36</v>
      </c>
      <c r="F4" s="11" t="s">
        <v>860</v>
      </c>
      <c r="G4" s="11">
        <v>240</v>
      </c>
      <c r="H4" s="11">
        <f>VLOOKUP(D4,'revisió FPA-EOI 27-11-2020'!$D$2:$H$123,5,0)</f>
        <v>239</v>
      </c>
      <c r="I4" s="47" t="str">
        <f t="shared" si="0"/>
        <v>C</v>
      </c>
      <c r="J4" s="53" t="str">
        <f t="shared" si="1"/>
        <v>C</v>
      </c>
      <c r="K4" s="54" t="str">
        <f t="shared" si="2"/>
        <v/>
      </c>
      <c r="L4" s="49">
        <v>1000</v>
      </c>
      <c r="M4" s="19" t="s">
        <v>12</v>
      </c>
    </row>
    <row r="5" spans="1:13" ht="18.75" hidden="1" x14ac:dyDescent="0.25">
      <c r="A5" s="11">
        <v>2020</v>
      </c>
      <c r="B5" s="11" t="s">
        <v>632</v>
      </c>
      <c r="C5" s="11" t="s">
        <v>231</v>
      </c>
      <c r="D5" s="59" t="s">
        <v>861</v>
      </c>
      <c r="E5" s="11" t="s">
        <v>23</v>
      </c>
      <c r="F5" s="11" t="s">
        <v>856</v>
      </c>
      <c r="G5" s="11">
        <v>389</v>
      </c>
      <c r="H5" s="11">
        <f>VLOOKUP(D5,'revisió FPA-EOI 27-11-2020'!$D$2:$H$123,5,0)</f>
        <v>398</v>
      </c>
      <c r="I5" s="47" t="str">
        <f t="shared" si="0"/>
        <v>C</v>
      </c>
      <c r="J5" s="53" t="str">
        <f t="shared" si="1"/>
        <v>C</v>
      </c>
      <c r="K5" s="54" t="str">
        <f t="shared" si="2"/>
        <v/>
      </c>
    </row>
    <row r="6" spans="1:13" ht="18.75" hidden="1" x14ac:dyDescent="0.25">
      <c r="A6" s="11">
        <v>2020</v>
      </c>
      <c r="B6" s="11" t="s">
        <v>632</v>
      </c>
      <c r="C6" s="11" t="s">
        <v>231</v>
      </c>
      <c r="D6" s="59" t="s">
        <v>862</v>
      </c>
      <c r="E6" s="11" t="s">
        <v>24</v>
      </c>
      <c r="F6" s="11" t="s">
        <v>856</v>
      </c>
      <c r="G6" s="11">
        <v>256</v>
      </c>
      <c r="H6" s="11">
        <f>VLOOKUP(D6,'revisió FPA-EOI 27-11-2020'!$D$2:$H$123,5,0)</f>
        <v>264</v>
      </c>
      <c r="I6" s="47" t="str">
        <f t="shared" si="0"/>
        <v>C</v>
      </c>
      <c r="J6" s="53" t="str">
        <f t="shared" si="1"/>
        <v>C</v>
      </c>
      <c r="K6" s="54" t="str">
        <f t="shared" si="2"/>
        <v/>
      </c>
    </row>
    <row r="7" spans="1:13" ht="18.75" hidden="1" x14ac:dyDescent="0.25">
      <c r="A7" s="11">
        <v>2020</v>
      </c>
      <c r="B7" s="11" t="s">
        <v>632</v>
      </c>
      <c r="C7" s="11" t="s">
        <v>231</v>
      </c>
      <c r="D7" s="59" t="s">
        <v>653</v>
      </c>
      <c r="E7" s="11" t="s">
        <v>25</v>
      </c>
      <c r="F7" s="11" t="s">
        <v>856</v>
      </c>
      <c r="G7" s="11">
        <v>1638</v>
      </c>
      <c r="H7" s="11">
        <f>VLOOKUP(D7,'revisió FPA-EOI 27-11-2020'!$D$2:$H$123,5,0)</f>
        <v>1687</v>
      </c>
      <c r="I7" s="47" t="str">
        <f t="shared" si="0"/>
        <v>A</v>
      </c>
      <c r="J7" s="53" t="str">
        <f t="shared" si="1"/>
        <v>A</v>
      </c>
      <c r="K7" s="54" t="str">
        <f t="shared" si="2"/>
        <v/>
      </c>
    </row>
    <row r="8" spans="1:13" ht="18.75" hidden="1" x14ac:dyDescent="0.25">
      <c r="A8" s="11">
        <v>2020</v>
      </c>
      <c r="B8" s="11" t="s">
        <v>632</v>
      </c>
      <c r="C8" s="11" t="s">
        <v>231</v>
      </c>
      <c r="D8" s="59" t="s">
        <v>863</v>
      </c>
      <c r="E8" s="11" t="s">
        <v>26</v>
      </c>
      <c r="F8" s="11" t="s">
        <v>856</v>
      </c>
      <c r="G8" s="11">
        <v>676</v>
      </c>
      <c r="H8" s="11">
        <f>VLOOKUP(D8,'revisió FPA-EOI 27-11-2020'!$D$2:$H$123,5,0)</f>
        <v>727</v>
      </c>
      <c r="I8" s="47" t="str">
        <f t="shared" si="0"/>
        <v>B</v>
      </c>
      <c r="J8" s="53" t="str">
        <f t="shared" si="1"/>
        <v>B</v>
      </c>
      <c r="K8" s="54" t="str">
        <f t="shared" si="2"/>
        <v/>
      </c>
    </row>
    <row r="9" spans="1:13" ht="30" hidden="1" customHeight="1" x14ac:dyDescent="0.25">
      <c r="A9" s="11">
        <v>2020</v>
      </c>
      <c r="B9" s="11" t="s">
        <v>632</v>
      </c>
      <c r="C9" s="11" t="s">
        <v>231</v>
      </c>
      <c r="D9" s="59" t="s">
        <v>864</v>
      </c>
      <c r="E9" s="11" t="s">
        <v>38</v>
      </c>
      <c r="F9" s="11" t="s">
        <v>865</v>
      </c>
      <c r="G9" s="11">
        <v>613</v>
      </c>
      <c r="H9" s="11">
        <f>VLOOKUP(D9,'revisió FPA-EOI 27-11-2020'!$D$2:$H$123,5,0)</f>
        <v>614</v>
      </c>
      <c r="I9" s="47" t="str">
        <f t="shared" si="0"/>
        <v>B</v>
      </c>
      <c r="J9" s="53" t="str">
        <f t="shared" si="1"/>
        <v>B</v>
      </c>
      <c r="K9" s="54" t="str">
        <f t="shared" si="2"/>
        <v/>
      </c>
    </row>
    <row r="10" spans="1:13" ht="18.75" hidden="1" x14ac:dyDescent="0.25">
      <c r="A10" s="11">
        <v>2020</v>
      </c>
      <c r="B10" s="11" t="s">
        <v>632</v>
      </c>
      <c r="C10" s="11" t="s">
        <v>231</v>
      </c>
      <c r="D10" s="59" t="s">
        <v>866</v>
      </c>
      <c r="E10" s="11" t="s">
        <v>33</v>
      </c>
      <c r="F10" s="11" t="s">
        <v>856</v>
      </c>
      <c r="G10" s="11">
        <v>54</v>
      </c>
      <c r="H10" s="11">
        <f>VLOOKUP(D10,'revisió FPA-EOI 27-11-2020'!$D$2:$H$123,5,0)</f>
        <v>147</v>
      </c>
      <c r="I10" s="47" t="str">
        <f t="shared" si="0"/>
        <v>C</v>
      </c>
      <c r="J10" s="53" t="str">
        <f t="shared" si="1"/>
        <v>C</v>
      </c>
      <c r="K10" s="54" t="str">
        <f t="shared" si="2"/>
        <v/>
      </c>
    </row>
    <row r="11" spans="1:13" ht="18.75" x14ac:dyDescent="0.25">
      <c r="A11" s="11">
        <v>2020</v>
      </c>
      <c r="B11" s="11" t="s">
        <v>632</v>
      </c>
      <c r="C11" s="11" t="s">
        <v>663</v>
      </c>
      <c r="D11" s="59" t="s">
        <v>867</v>
      </c>
      <c r="E11" s="11" t="s">
        <v>44</v>
      </c>
      <c r="F11" s="11" t="s">
        <v>856</v>
      </c>
      <c r="G11" s="11">
        <v>480</v>
      </c>
      <c r="H11" s="11">
        <f>VLOOKUP(D11,'revisió FPA-EOI 27-11-2020'!$D$2:$H$123,5,0)</f>
        <v>481</v>
      </c>
      <c r="I11" s="47" t="str">
        <f t="shared" si="0"/>
        <v>C</v>
      </c>
      <c r="J11" s="53" t="str">
        <f t="shared" si="1"/>
        <v>C</v>
      </c>
      <c r="K11" s="54" t="str">
        <f t="shared" si="2"/>
        <v/>
      </c>
    </row>
    <row r="12" spans="1:13" ht="18.75" hidden="1" customHeight="1" x14ac:dyDescent="0.25">
      <c r="A12" s="11">
        <v>2020</v>
      </c>
      <c r="B12" s="11" t="s">
        <v>632</v>
      </c>
      <c r="C12" s="11" t="s">
        <v>663</v>
      </c>
      <c r="D12" s="59" t="s">
        <v>868</v>
      </c>
      <c r="E12" s="11" t="s">
        <v>35</v>
      </c>
      <c r="F12" s="11" t="s">
        <v>858</v>
      </c>
      <c r="G12" s="11">
        <v>1122</v>
      </c>
      <c r="H12" s="11">
        <f>VLOOKUP(D12,'revisió FPA-EOI 27-11-2020'!$D$2:$H$123,5,0)</f>
        <v>1123</v>
      </c>
      <c r="I12" s="47" t="str">
        <f t="shared" si="0"/>
        <v>A</v>
      </c>
      <c r="J12" s="53" t="str">
        <f t="shared" si="1"/>
        <v>A</v>
      </c>
      <c r="K12" s="54" t="str">
        <f t="shared" si="2"/>
        <v/>
      </c>
    </row>
    <row r="13" spans="1:13" ht="18.75" hidden="1" x14ac:dyDescent="0.25">
      <c r="A13" s="11">
        <v>2020</v>
      </c>
      <c r="B13" s="11" t="s">
        <v>632</v>
      </c>
      <c r="C13" s="11" t="s">
        <v>54</v>
      </c>
      <c r="D13" s="59" t="s">
        <v>869</v>
      </c>
      <c r="E13" s="11" t="s">
        <v>56</v>
      </c>
      <c r="F13" s="11" t="s">
        <v>856</v>
      </c>
      <c r="G13" s="11">
        <v>308</v>
      </c>
      <c r="H13" s="11">
        <f>VLOOKUP(D13,'revisió FPA-EOI 27-11-2020'!$D$2:$H$123,5,0)</f>
        <v>313</v>
      </c>
      <c r="I13" s="47" t="str">
        <f t="shared" si="0"/>
        <v>C</v>
      </c>
      <c r="J13" s="53" t="str">
        <f t="shared" si="1"/>
        <v>C</v>
      </c>
      <c r="K13" s="54" t="str">
        <f t="shared" si="2"/>
        <v/>
      </c>
    </row>
    <row r="14" spans="1:13" ht="18.75" hidden="1" x14ac:dyDescent="0.25">
      <c r="A14" s="11">
        <v>2020</v>
      </c>
      <c r="B14" s="11" t="s">
        <v>632</v>
      </c>
      <c r="C14" s="11" t="s">
        <v>63</v>
      </c>
      <c r="D14" s="59" t="s">
        <v>870</v>
      </c>
      <c r="E14" s="11" t="s">
        <v>67</v>
      </c>
      <c r="F14" s="11" t="s">
        <v>856</v>
      </c>
      <c r="G14" s="11">
        <v>259</v>
      </c>
      <c r="H14" s="11">
        <f>VLOOKUP(D14,'revisió FPA-EOI 27-11-2020'!$D$2:$H$123,5,0)</f>
        <v>253</v>
      </c>
      <c r="I14" s="47" t="str">
        <f t="shared" si="0"/>
        <v>C</v>
      </c>
      <c r="J14" s="53" t="str">
        <f t="shared" si="1"/>
        <v>C</v>
      </c>
      <c r="K14" s="54" t="str">
        <f t="shared" si="2"/>
        <v/>
      </c>
    </row>
    <row r="15" spans="1:13" ht="18.75" hidden="1" customHeight="1" x14ac:dyDescent="0.25">
      <c r="A15" s="11">
        <v>2020</v>
      </c>
      <c r="B15" s="11" t="s">
        <v>632</v>
      </c>
      <c r="C15" s="11" t="s">
        <v>63</v>
      </c>
      <c r="D15" s="59" t="s">
        <v>871</v>
      </c>
      <c r="E15" s="11" t="s">
        <v>35</v>
      </c>
      <c r="F15" s="11" t="s">
        <v>858</v>
      </c>
      <c r="G15" s="11">
        <v>2083</v>
      </c>
      <c r="H15" s="11">
        <f>VLOOKUP(D15,'revisió FPA-EOI 27-11-2020'!$D$2:$H$123,5,0)</f>
        <v>2182</v>
      </c>
      <c r="I15" s="47" t="str">
        <f t="shared" si="0"/>
        <v>A</v>
      </c>
      <c r="J15" s="53" t="str">
        <f t="shared" si="1"/>
        <v>A</v>
      </c>
      <c r="K15" s="54" t="str">
        <f t="shared" si="2"/>
        <v/>
      </c>
    </row>
    <row r="16" spans="1:13" ht="18.75" hidden="1" x14ac:dyDescent="0.25">
      <c r="A16" s="11">
        <v>2020</v>
      </c>
      <c r="B16" s="11" t="s">
        <v>632</v>
      </c>
      <c r="C16" s="11" t="s">
        <v>89</v>
      </c>
      <c r="D16" s="59" t="s">
        <v>872</v>
      </c>
      <c r="E16" s="11" t="s">
        <v>91</v>
      </c>
      <c r="F16" s="11" t="s">
        <v>856</v>
      </c>
      <c r="G16" s="11">
        <v>1120</v>
      </c>
      <c r="H16" s="11">
        <f>VLOOKUP(D16,'revisió FPA-EOI 27-11-2020'!$D$2:$H$123,5,0)</f>
        <v>1088</v>
      </c>
      <c r="I16" s="47" t="str">
        <f t="shared" si="0"/>
        <v>A</v>
      </c>
      <c r="J16" s="53" t="str">
        <f t="shared" si="1"/>
        <v>A</v>
      </c>
      <c r="K16" s="54" t="str">
        <f t="shared" si="2"/>
        <v/>
      </c>
    </row>
    <row r="17" spans="1:11" ht="18.75" hidden="1" x14ac:dyDescent="0.25">
      <c r="A17" s="11">
        <v>2020</v>
      </c>
      <c r="B17" s="11" t="s">
        <v>632</v>
      </c>
      <c r="C17" s="11" t="s">
        <v>94</v>
      </c>
      <c r="D17" s="59" t="s">
        <v>873</v>
      </c>
      <c r="E17" s="11" t="s">
        <v>97</v>
      </c>
      <c r="F17" s="11" t="s">
        <v>856</v>
      </c>
      <c r="G17" s="11">
        <v>337</v>
      </c>
      <c r="H17" s="11">
        <f>VLOOKUP(D17,'revisió FPA-EOI 27-11-2020'!$D$2:$H$123,5,0)</f>
        <v>359</v>
      </c>
      <c r="I17" s="47" t="str">
        <f t="shared" si="0"/>
        <v>C</v>
      </c>
      <c r="J17" s="53" t="str">
        <f t="shared" si="1"/>
        <v>C</v>
      </c>
      <c r="K17" s="54" t="str">
        <f t="shared" si="2"/>
        <v/>
      </c>
    </row>
    <row r="18" spans="1:11" ht="30" hidden="1" customHeight="1" x14ac:dyDescent="0.25">
      <c r="A18" s="11">
        <v>2020</v>
      </c>
      <c r="B18" s="11" t="s">
        <v>632</v>
      </c>
      <c r="C18" s="11" t="s">
        <v>99</v>
      </c>
      <c r="D18" s="59" t="s">
        <v>874</v>
      </c>
      <c r="E18" s="11" t="s">
        <v>102</v>
      </c>
      <c r="F18" s="11" t="s">
        <v>865</v>
      </c>
      <c r="G18" s="11">
        <v>296</v>
      </c>
      <c r="H18" s="11">
        <f>VLOOKUP(D18,'revisió FPA-EOI 27-11-2020'!$D$2:$H$123,5,0)</f>
        <v>295</v>
      </c>
      <c r="I18" s="47" t="str">
        <f t="shared" si="0"/>
        <v>C</v>
      </c>
      <c r="J18" s="53" t="str">
        <f t="shared" si="1"/>
        <v>C</v>
      </c>
      <c r="K18" s="54" t="str">
        <f t="shared" si="2"/>
        <v/>
      </c>
    </row>
    <row r="19" spans="1:11" ht="18.75" hidden="1" x14ac:dyDescent="0.25">
      <c r="A19" s="11">
        <v>2020</v>
      </c>
      <c r="B19" s="11" t="s">
        <v>632</v>
      </c>
      <c r="C19" s="11" t="s">
        <v>99</v>
      </c>
      <c r="D19" s="59" t="s">
        <v>875</v>
      </c>
      <c r="E19" s="11" t="s">
        <v>103</v>
      </c>
      <c r="F19" s="11" t="s">
        <v>856</v>
      </c>
      <c r="G19" s="11">
        <v>627</v>
      </c>
      <c r="H19" s="11">
        <f>VLOOKUP(D19,'revisió FPA-EOI 27-11-2020'!$D$2:$H$123,5,0)</f>
        <v>634</v>
      </c>
      <c r="I19" s="47" t="str">
        <f t="shared" si="0"/>
        <v>B</v>
      </c>
      <c r="J19" s="53" t="str">
        <f t="shared" si="1"/>
        <v>B</v>
      </c>
      <c r="K19" s="54" t="str">
        <f t="shared" si="2"/>
        <v/>
      </c>
    </row>
    <row r="20" spans="1:11" ht="18.75" hidden="1" customHeight="1" x14ac:dyDescent="0.25">
      <c r="A20" s="11">
        <v>2020</v>
      </c>
      <c r="B20" s="11" t="s">
        <v>632</v>
      </c>
      <c r="C20" s="11" t="s">
        <v>99</v>
      </c>
      <c r="D20" s="59" t="s">
        <v>876</v>
      </c>
      <c r="E20" s="11" t="s">
        <v>35</v>
      </c>
      <c r="F20" s="11" t="s">
        <v>858</v>
      </c>
      <c r="G20" s="11">
        <v>1044</v>
      </c>
      <c r="H20" s="11">
        <f>VLOOKUP(D20,'revisió FPA-EOI 27-11-2020'!$D$2:$H$123,5,0)</f>
        <v>1057</v>
      </c>
      <c r="I20" s="47" t="str">
        <f t="shared" si="0"/>
        <v>A</v>
      </c>
      <c r="J20" s="53" t="str">
        <f t="shared" si="1"/>
        <v>A</v>
      </c>
      <c r="K20" s="54" t="str">
        <f t="shared" si="2"/>
        <v/>
      </c>
    </row>
    <row r="21" spans="1:11" ht="30" hidden="1" customHeight="1" x14ac:dyDescent="0.25">
      <c r="A21" s="11">
        <v>2020</v>
      </c>
      <c r="B21" s="11" t="s">
        <v>632</v>
      </c>
      <c r="C21" s="11" t="s">
        <v>107</v>
      </c>
      <c r="D21" s="59" t="s">
        <v>877</v>
      </c>
      <c r="E21" s="11" t="s">
        <v>111</v>
      </c>
      <c r="F21" s="11" t="s">
        <v>865</v>
      </c>
      <c r="G21" s="11">
        <v>345</v>
      </c>
      <c r="H21" s="11">
        <f>VLOOKUP(D21,'revisió FPA-EOI 27-11-2020'!$D$2:$H$123,5,0)</f>
        <v>341</v>
      </c>
      <c r="I21" s="47" t="str">
        <f t="shared" si="0"/>
        <v>C</v>
      </c>
      <c r="J21" s="53" t="str">
        <f t="shared" si="1"/>
        <v>C</v>
      </c>
      <c r="K21" s="54" t="str">
        <f t="shared" si="2"/>
        <v/>
      </c>
    </row>
    <row r="22" spans="1:11" ht="18.75" hidden="1" x14ac:dyDescent="0.25">
      <c r="A22" s="11">
        <v>2020</v>
      </c>
      <c r="B22" s="11" t="s">
        <v>632</v>
      </c>
      <c r="C22" s="11" t="s">
        <v>107</v>
      </c>
      <c r="D22" s="59" t="s">
        <v>878</v>
      </c>
      <c r="E22" s="11" t="s">
        <v>112</v>
      </c>
      <c r="F22" s="11" t="s">
        <v>856</v>
      </c>
      <c r="G22" s="11">
        <v>303</v>
      </c>
      <c r="H22" s="11">
        <f>VLOOKUP(D22,'revisió FPA-EOI 27-11-2020'!$D$2:$H$123,5,0)</f>
        <v>320</v>
      </c>
      <c r="I22" s="47" t="str">
        <f t="shared" si="0"/>
        <v>C</v>
      </c>
      <c r="J22" s="53" t="str">
        <f t="shared" si="1"/>
        <v>C</v>
      </c>
      <c r="K22" s="54" t="str">
        <f t="shared" si="2"/>
        <v/>
      </c>
    </row>
    <row r="23" spans="1:11" ht="18.75" hidden="1" customHeight="1" x14ac:dyDescent="0.25">
      <c r="A23" s="11">
        <v>2020</v>
      </c>
      <c r="B23" s="11" t="s">
        <v>632</v>
      </c>
      <c r="C23" s="11" t="s">
        <v>107</v>
      </c>
      <c r="D23" s="59" t="s">
        <v>879</v>
      </c>
      <c r="E23" s="11" t="s">
        <v>114</v>
      </c>
      <c r="F23" s="11" t="s">
        <v>858</v>
      </c>
      <c r="G23" s="11">
        <v>1904</v>
      </c>
      <c r="H23" s="11">
        <f>VLOOKUP(D23,'revisió FPA-EOI 27-11-2020'!$D$2:$H$123,5,0)</f>
        <v>1897</v>
      </c>
      <c r="I23" s="47" t="str">
        <f t="shared" si="0"/>
        <v>A</v>
      </c>
      <c r="J23" s="53" t="str">
        <f t="shared" si="1"/>
        <v>A</v>
      </c>
      <c r="K23" s="54" t="str">
        <f t="shared" si="2"/>
        <v/>
      </c>
    </row>
    <row r="24" spans="1:11" ht="18.75" hidden="1" x14ac:dyDescent="0.25">
      <c r="A24" s="11">
        <v>2020</v>
      </c>
      <c r="B24" s="11" t="s">
        <v>632</v>
      </c>
      <c r="C24" s="11" t="s">
        <v>715</v>
      </c>
      <c r="D24" s="59" t="s">
        <v>880</v>
      </c>
      <c r="E24" s="11" t="s">
        <v>119</v>
      </c>
      <c r="F24" s="11" t="s">
        <v>856</v>
      </c>
      <c r="G24" s="11">
        <v>754</v>
      </c>
      <c r="H24" s="11">
        <f>VLOOKUP(D24,'revisió FPA-EOI 27-11-2020'!$D$2:$H$123,5,0)</f>
        <v>770</v>
      </c>
      <c r="I24" s="47" t="str">
        <f t="shared" si="0"/>
        <v>B</v>
      </c>
      <c r="J24" s="53" t="str">
        <f t="shared" si="1"/>
        <v>B</v>
      </c>
      <c r="K24" s="54" t="str">
        <f t="shared" si="2"/>
        <v/>
      </c>
    </row>
    <row r="25" spans="1:11" ht="30" hidden="1" customHeight="1" x14ac:dyDescent="0.25">
      <c r="A25" s="11">
        <v>2020</v>
      </c>
      <c r="B25" s="11" t="s">
        <v>632</v>
      </c>
      <c r="C25" s="11" t="s">
        <v>715</v>
      </c>
      <c r="D25" s="59" t="s">
        <v>881</v>
      </c>
      <c r="E25" s="11" t="s">
        <v>130</v>
      </c>
      <c r="F25" s="11" t="s">
        <v>865</v>
      </c>
      <c r="G25" s="11">
        <v>430</v>
      </c>
      <c r="H25" s="11">
        <f>VLOOKUP(D25,'revisió FPA-EOI 27-11-2020'!$D$2:$H$123,5,0)</f>
        <v>434</v>
      </c>
      <c r="I25" s="47" t="str">
        <f t="shared" si="0"/>
        <v>C</v>
      </c>
      <c r="J25" s="53" t="str">
        <f t="shared" si="1"/>
        <v>C</v>
      </c>
      <c r="K25" s="54" t="str">
        <f t="shared" si="2"/>
        <v/>
      </c>
    </row>
    <row r="26" spans="1:11" ht="18.75" hidden="1" customHeight="1" x14ac:dyDescent="0.25">
      <c r="A26" s="11">
        <v>2020</v>
      </c>
      <c r="B26" s="11" t="s">
        <v>632</v>
      </c>
      <c r="C26" s="11" t="s">
        <v>715</v>
      </c>
      <c r="D26" s="59" t="s">
        <v>882</v>
      </c>
      <c r="E26" s="11" t="s">
        <v>35</v>
      </c>
      <c r="F26" s="11" t="s">
        <v>858</v>
      </c>
      <c r="G26" s="11">
        <v>3762</v>
      </c>
      <c r="H26" s="11">
        <f>VLOOKUP(D26,'revisió FPA-EOI 27-11-2020'!$D$2:$H$123,5,0)</f>
        <v>3804</v>
      </c>
      <c r="I26" s="47" t="str">
        <f t="shared" si="0"/>
        <v>A</v>
      </c>
      <c r="J26" s="53" t="str">
        <f t="shared" si="1"/>
        <v>A</v>
      </c>
      <c r="K26" s="54" t="str">
        <f t="shared" si="2"/>
        <v/>
      </c>
    </row>
    <row r="27" spans="1:11" ht="18.75" hidden="1" x14ac:dyDescent="0.25">
      <c r="A27" s="11">
        <v>2020</v>
      </c>
      <c r="B27" s="11" t="s">
        <v>632</v>
      </c>
      <c r="C27" s="11" t="s">
        <v>715</v>
      </c>
      <c r="D27" s="59" t="s">
        <v>883</v>
      </c>
      <c r="E27" s="11" t="s">
        <v>122</v>
      </c>
      <c r="F27" s="11" t="s">
        <v>856</v>
      </c>
      <c r="G27" s="11">
        <v>400</v>
      </c>
      <c r="H27" s="11">
        <f>VLOOKUP(D27,'revisió FPA-EOI 27-11-2020'!$D$2:$H$123,5,0)</f>
        <v>401</v>
      </c>
      <c r="I27" s="47" t="str">
        <f t="shared" si="0"/>
        <v>C</v>
      </c>
      <c r="J27" s="53" t="str">
        <f t="shared" si="1"/>
        <v>C</v>
      </c>
      <c r="K27" s="54" t="str">
        <f t="shared" si="2"/>
        <v/>
      </c>
    </row>
    <row r="28" spans="1:11" ht="18.75" hidden="1" x14ac:dyDescent="0.25">
      <c r="A28" s="11">
        <v>2020</v>
      </c>
      <c r="B28" s="11" t="s">
        <v>632</v>
      </c>
      <c r="C28" s="11" t="s">
        <v>715</v>
      </c>
      <c r="D28" s="59" t="s">
        <v>884</v>
      </c>
      <c r="E28" s="11" t="s">
        <v>123</v>
      </c>
      <c r="F28" s="11" t="s">
        <v>856</v>
      </c>
      <c r="G28" s="11">
        <v>199</v>
      </c>
      <c r="H28" s="11">
        <f>VLOOKUP(D28,'revisió FPA-EOI 27-11-2020'!$D$2:$H$123,5,0)</f>
        <v>205</v>
      </c>
      <c r="I28" s="47" t="str">
        <f t="shared" si="0"/>
        <v>C</v>
      </c>
      <c r="J28" s="53" t="str">
        <f t="shared" si="1"/>
        <v>C</v>
      </c>
      <c r="K28" s="54" t="str">
        <f t="shared" si="2"/>
        <v/>
      </c>
    </row>
    <row r="29" spans="1:11" ht="18.75" hidden="1" x14ac:dyDescent="0.25">
      <c r="A29" s="11">
        <v>2020</v>
      </c>
      <c r="B29" s="11" t="s">
        <v>632</v>
      </c>
      <c r="C29" s="11" t="s">
        <v>136</v>
      </c>
      <c r="D29" s="59" t="s">
        <v>885</v>
      </c>
      <c r="E29" s="11" t="s">
        <v>139</v>
      </c>
      <c r="F29" s="11" t="s">
        <v>856</v>
      </c>
      <c r="G29" s="11">
        <v>528</v>
      </c>
      <c r="H29" s="11">
        <f>VLOOKUP(D29,'revisió FPA-EOI 27-11-2020'!$D$2:$H$123,5,0)</f>
        <v>555</v>
      </c>
      <c r="I29" s="47" t="str">
        <f t="shared" si="0"/>
        <v>B</v>
      </c>
      <c r="J29" s="53" t="str">
        <f t="shared" si="1"/>
        <v>B</v>
      </c>
      <c r="K29" s="54" t="str">
        <f t="shared" si="2"/>
        <v/>
      </c>
    </row>
    <row r="30" spans="1:11" ht="18.75" hidden="1" x14ac:dyDescent="0.25">
      <c r="A30" s="11">
        <v>2020</v>
      </c>
      <c r="B30" s="11" t="s">
        <v>632</v>
      </c>
      <c r="C30" s="11" t="s">
        <v>152</v>
      </c>
      <c r="D30" s="59" t="s">
        <v>886</v>
      </c>
      <c r="E30" s="11" t="s">
        <v>155</v>
      </c>
      <c r="F30" s="11" t="s">
        <v>856</v>
      </c>
      <c r="G30" s="11">
        <v>105</v>
      </c>
      <c r="H30" s="11">
        <f>VLOOKUP(D30,'revisió FPA-EOI 27-11-2020'!$D$2:$H$123,5,0)</f>
        <v>269</v>
      </c>
      <c r="I30" s="47" t="str">
        <f t="shared" si="0"/>
        <v>C</v>
      </c>
      <c r="J30" s="53" t="str">
        <f t="shared" si="1"/>
        <v>C</v>
      </c>
      <c r="K30" s="54" t="str">
        <f t="shared" si="2"/>
        <v/>
      </c>
    </row>
    <row r="31" spans="1:11" ht="18.75" hidden="1" x14ac:dyDescent="0.25">
      <c r="A31" s="11">
        <v>2020</v>
      </c>
      <c r="B31" s="11" t="s">
        <v>632</v>
      </c>
      <c r="C31" s="11" t="s">
        <v>164</v>
      </c>
      <c r="D31" s="59" t="s">
        <v>887</v>
      </c>
      <c r="E31" s="11" t="s">
        <v>168</v>
      </c>
      <c r="F31" s="11" t="s">
        <v>856</v>
      </c>
      <c r="G31" s="11">
        <v>1032</v>
      </c>
      <c r="H31" s="11">
        <f>VLOOKUP(D31,'revisió FPA-EOI 27-11-2020'!$D$2:$H$123,5,0)</f>
        <v>1133</v>
      </c>
      <c r="I31" s="47" t="str">
        <f t="shared" si="0"/>
        <v>A</v>
      </c>
      <c r="J31" s="53" t="str">
        <f t="shared" si="1"/>
        <v>A</v>
      </c>
      <c r="K31" s="54" t="str">
        <f t="shared" si="2"/>
        <v/>
      </c>
    </row>
    <row r="32" spans="1:11" ht="18.75" hidden="1" customHeight="1" x14ac:dyDescent="0.25">
      <c r="A32" s="11">
        <v>2020</v>
      </c>
      <c r="B32" s="11" t="s">
        <v>632</v>
      </c>
      <c r="C32" s="11" t="s">
        <v>164</v>
      </c>
      <c r="D32" s="59" t="s">
        <v>888</v>
      </c>
      <c r="E32" s="11" t="s">
        <v>114</v>
      </c>
      <c r="F32" s="11" t="s">
        <v>858</v>
      </c>
      <c r="G32" s="11">
        <v>1062</v>
      </c>
      <c r="H32" s="11">
        <f>VLOOKUP(D32,'revisió FPA-EOI 27-11-2020'!$D$2:$H$123,5,0)</f>
        <v>1055</v>
      </c>
      <c r="I32" s="47" t="str">
        <f t="shared" si="0"/>
        <v>A</v>
      </c>
      <c r="J32" s="53" t="str">
        <f t="shared" si="1"/>
        <v>A</v>
      </c>
      <c r="K32" s="54" t="str">
        <f t="shared" si="2"/>
        <v/>
      </c>
    </row>
    <row r="33" spans="1:11" ht="18.75" hidden="1" x14ac:dyDescent="0.25">
      <c r="A33" s="11">
        <v>2020</v>
      </c>
      <c r="B33" s="11" t="s">
        <v>632</v>
      </c>
      <c r="C33" s="11" t="s">
        <v>173</v>
      </c>
      <c r="D33" s="59" t="s">
        <v>889</v>
      </c>
      <c r="E33" s="11" t="s">
        <v>175</v>
      </c>
      <c r="F33" s="11" t="s">
        <v>856</v>
      </c>
      <c r="G33" s="11">
        <v>324</v>
      </c>
      <c r="H33" s="11">
        <f>VLOOKUP(D33,'revisió FPA-EOI 27-11-2020'!$D$2:$H$123,5,0)</f>
        <v>324</v>
      </c>
      <c r="I33" s="47" t="str">
        <f t="shared" si="0"/>
        <v>C</v>
      </c>
      <c r="J33" s="53" t="str">
        <f t="shared" si="1"/>
        <v>C</v>
      </c>
      <c r="K33" s="54" t="str">
        <f t="shared" si="2"/>
        <v/>
      </c>
    </row>
    <row r="34" spans="1:11" ht="30" customHeight="1" x14ac:dyDescent="0.25">
      <c r="A34" s="11">
        <v>2020</v>
      </c>
      <c r="B34" s="11" t="s">
        <v>632</v>
      </c>
      <c r="C34" s="11" t="s">
        <v>771</v>
      </c>
      <c r="D34" s="59" t="s">
        <v>890</v>
      </c>
      <c r="E34" s="11" t="s">
        <v>197</v>
      </c>
      <c r="F34" s="11" t="s">
        <v>856</v>
      </c>
      <c r="G34" s="11">
        <v>483</v>
      </c>
      <c r="H34" s="11">
        <f>VLOOKUP(D34,'revisió FPA-EOI 27-11-2020'!$D$2:$H$123,5,0)</f>
        <v>498</v>
      </c>
      <c r="I34" s="47" t="str">
        <f t="shared" si="0"/>
        <v>C</v>
      </c>
      <c r="J34" s="53" t="str">
        <f t="shared" si="1"/>
        <v>C</v>
      </c>
      <c r="K34" s="54" t="str">
        <f t="shared" si="2"/>
        <v/>
      </c>
    </row>
    <row r="35" spans="1:11" ht="30" hidden="1" customHeight="1" x14ac:dyDescent="0.25">
      <c r="A35" s="11">
        <v>2020</v>
      </c>
      <c r="B35" s="11" t="s">
        <v>632</v>
      </c>
      <c r="C35" s="11" t="s">
        <v>771</v>
      </c>
      <c r="D35" s="59" t="s">
        <v>891</v>
      </c>
      <c r="E35" s="11" t="s">
        <v>201</v>
      </c>
      <c r="F35" s="11" t="s">
        <v>858</v>
      </c>
      <c r="G35" s="11">
        <v>1339</v>
      </c>
      <c r="H35" s="11">
        <f>VLOOKUP(D35,'revisió FPA-EOI 27-11-2020'!$D$2:$H$123,5,0)</f>
        <v>1335</v>
      </c>
      <c r="I35" s="47" t="str">
        <f t="shared" si="0"/>
        <v>A</v>
      </c>
      <c r="J35" s="53" t="str">
        <f t="shared" si="1"/>
        <v>A</v>
      </c>
      <c r="K35" s="54" t="str">
        <f t="shared" si="2"/>
        <v/>
      </c>
    </row>
    <row r="36" spans="1:11" ht="15" hidden="1" customHeight="1" x14ac:dyDescent="0.25">
      <c r="A36" s="11">
        <v>2020</v>
      </c>
      <c r="B36" s="11" t="s">
        <v>632</v>
      </c>
      <c r="C36" s="11" t="s">
        <v>210</v>
      </c>
      <c r="D36" s="59" t="s">
        <v>892</v>
      </c>
      <c r="E36" s="11" t="s">
        <v>168</v>
      </c>
      <c r="F36" s="11" t="s">
        <v>856</v>
      </c>
      <c r="G36" s="11">
        <v>499</v>
      </c>
      <c r="H36" s="11">
        <f>VLOOKUP(D36,'revisió FPA-EOI 27-11-2020'!$D$2:$H$123,5,0)</f>
        <v>563</v>
      </c>
      <c r="I36" s="47" t="str">
        <f t="shared" si="0"/>
        <v>C</v>
      </c>
      <c r="J36" s="53" t="str">
        <f t="shared" si="1"/>
        <v>B</v>
      </c>
      <c r="K36" s="54" t="str">
        <f t="shared" si="2"/>
        <v>WARNING</v>
      </c>
    </row>
    <row r="37" spans="1:11" ht="18.75" hidden="1" customHeight="1" x14ac:dyDescent="0.25">
      <c r="A37" s="11">
        <v>2020</v>
      </c>
      <c r="B37" s="11" t="s">
        <v>632</v>
      </c>
      <c r="C37" s="11" t="s">
        <v>210</v>
      </c>
      <c r="D37" s="59" t="s">
        <v>893</v>
      </c>
      <c r="E37" s="11" t="s">
        <v>114</v>
      </c>
      <c r="F37" s="11" t="s">
        <v>858</v>
      </c>
      <c r="G37" s="11">
        <v>1970</v>
      </c>
      <c r="H37" s="11">
        <f>VLOOKUP(D37,'revisió FPA-EOI 27-11-2020'!$D$2:$H$123,5,0)</f>
        <v>1973</v>
      </c>
      <c r="I37" s="47" t="str">
        <f t="shared" si="0"/>
        <v>A</v>
      </c>
      <c r="J37" s="53" t="str">
        <f t="shared" si="1"/>
        <v>A</v>
      </c>
      <c r="K37" s="54" t="str">
        <f t="shared" si="2"/>
        <v/>
      </c>
    </row>
    <row r="38" spans="1:11" ht="18.75" hidden="1" x14ac:dyDescent="0.25">
      <c r="A38" s="11">
        <v>2020</v>
      </c>
      <c r="B38" s="11" t="s">
        <v>632</v>
      </c>
      <c r="C38" s="11" t="s">
        <v>215</v>
      </c>
      <c r="D38" s="59" t="s">
        <v>894</v>
      </c>
      <c r="E38" s="11" t="s">
        <v>141</v>
      </c>
      <c r="F38" s="11" t="s">
        <v>856</v>
      </c>
      <c r="G38" s="11">
        <v>233</v>
      </c>
      <c r="H38" s="11">
        <f>VLOOKUP(D38,'revisió FPA-EOI 27-11-2020'!$D$2:$H$123,5,0)</f>
        <v>242</v>
      </c>
      <c r="I38" s="47" t="str">
        <f t="shared" si="0"/>
        <v>C</v>
      </c>
      <c r="J38" s="53" t="str">
        <f t="shared" si="1"/>
        <v>C</v>
      </c>
      <c r="K38" s="54" t="str">
        <f t="shared" si="2"/>
        <v/>
      </c>
    </row>
    <row r="39" spans="1:11" ht="18.75" hidden="1" x14ac:dyDescent="0.25">
      <c r="A39" s="11">
        <v>2020</v>
      </c>
      <c r="B39" s="11" t="s">
        <v>632</v>
      </c>
      <c r="C39" s="11" t="s">
        <v>219</v>
      </c>
      <c r="D39" s="59" t="s">
        <v>895</v>
      </c>
      <c r="E39" s="11" t="s">
        <v>222</v>
      </c>
      <c r="F39" s="11" t="s">
        <v>856</v>
      </c>
      <c r="G39" s="11">
        <v>279</v>
      </c>
      <c r="H39" s="11">
        <f>VLOOKUP(D39,'revisió FPA-EOI 27-11-2020'!$D$2:$H$123,5,0)</f>
        <v>319</v>
      </c>
      <c r="I39" s="47" t="str">
        <f t="shared" si="0"/>
        <v>C</v>
      </c>
      <c r="J39" s="53" t="str">
        <f t="shared" si="1"/>
        <v>C</v>
      </c>
      <c r="K39" s="54" t="str">
        <f t="shared" si="2"/>
        <v/>
      </c>
    </row>
    <row r="40" spans="1:11" ht="18.75" hidden="1" x14ac:dyDescent="0.25">
      <c r="A40" s="11">
        <v>2020</v>
      </c>
      <c r="B40" s="11" t="s">
        <v>632</v>
      </c>
      <c r="C40" s="11" t="s">
        <v>219</v>
      </c>
      <c r="D40" s="59" t="s">
        <v>896</v>
      </c>
      <c r="E40" s="11" t="s">
        <v>225</v>
      </c>
      <c r="F40" s="11" t="s">
        <v>856</v>
      </c>
      <c r="G40" s="11">
        <v>459</v>
      </c>
      <c r="H40" s="11">
        <f>VLOOKUP(D40,'revisió FPA-EOI 27-11-2020'!$D$2:$H$123,5,0)</f>
        <v>560</v>
      </c>
      <c r="I40" s="47" t="str">
        <f t="shared" si="0"/>
        <v>C</v>
      </c>
      <c r="J40" s="53" t="str">
        <f t="shared" si="1"/>
        <v>B</v>
      </c>
      <c r="K40" s="54" t="str">
        <f t="shared" si="2"/>
        <v>WARNING</v>
      </c>
    </row>
    <row r="41" spans="1:11" ht="18.75" hidden="1" x14ac:dyDescent="0.25">
      <c r="A41" s="11">
        <v>2020</v>
      </c>
      <c r="B41" s="11" t="s">
        <v>632</v>
      </c>
      <c r="C41" s="11" t="s">
        <v>797</v>
      </c>
      <c r="D41" s="59" t="s">
        <v>897</v>
      </c>
      <c r="E41" s="11" t="s">
        <v>228</v>
      </c>
      <c r="F41" s="11" t="s">
        <v>856</v>
      </c>
      <c r="G41" s="11">
        <v>248</v>
      </c>
      <c r="H41" s="11">
        <f>VLOOKUP(D41,'revisió FPA-EOI 27-11-2020'!$D$2:$H$123,5,0)</f>
        <v>255</v>
      </c>
      <c r="I41" s="47" t="str">
        <f t="shared" si="0"/>
        <v>C</v>
      </c>
      <c r="J41" s="53" t="str">
        <f t="shared" si="1"/>
        <v>C</v>
      </c>
      <c r="K41" s="54" t="str">
        <f t="shared" si="2"/>
        <v/>
      </c>
    </row>
    <row r="42" spans="1:11" ht="18.75" hidden="1" x14ac:dyDescent="0.25">
      <c r="A42" s="55">
        <v>2020</v>
      </c>
      <c r="B42" s="55" t="s">
        <v>800</v>
      </c>
      <c r="C42" s="55" t="s">
        <v>232</v>
      </c>
      <c r="D42" s="60">
        <v>12007309</v>
      </c>
      <c r="E42" s="55" t="s">
        <v>233</v>
      </c>
      <c r="F42" s="55" t="s">
        <v>856</v>
      </c>
      <c r="G42" s="55">
        <v>517</v>
      </c>
      <c r="H42" s="55">
        <f>VLOOKUP(D42,'revisió FPA-EOI 27-11-2020'!$D$2:$H$123,5,0)</f>
        <v>517</v>
      </c>
      <c r="I42" s="56" t="str">
        <f t="shared" si="0"/>
        <v>B</v>
      </c>
      <c r="J42" s="56" t="str">
        <f t="shared" si="1"/>
        <v>B</v>
      </c>
      <c r="K42" s="57" t="str">
        <f t="shared" si="2"/>
        <v/>
      </c>
    </row>
    <row r="43" spans="1:11" ht="18.75" hidden="1" x14ac:dyDescent="0.25">
      <c r="A43" s="11">
        <v>2020</v>
      </c>
      <c r="B43" s="11" t="s">
        <v>800</v>
      </c>
      <c r="C43" s="11" t="s">
        <v>236</v>
      </c>
      <c r="D43" s="59">
        <v>12004849</v>
      </c>
      <c r="E43" s="11" t="s">
        <v>277</v>
      </c>
      <c r="F43" s="11" t="s">
        <v>856</v>
      </c>
      <c r="G43" s="11">
        <v>359</v>
      </c>
      <c r="H43" s="11">
        <f>VLOOKUP(D43,'revisió FPA-EOI 27-11-2020'!$D$2:$H$123,5,0)</f>
        <v>368</v>
      </c>
      <c r="I43" s="47" t="str">
        <f t="shared" si="0"/>
        <v>C</v>
      </c>
      <c r="J43" s="53" t="str">
        <f t="shared" si="1"/>
        <v>C</v>
      </c>
      <c r="K43" s="54" t="str">
        <f t="shared" si="2"/>
        <v/>
      </c>
    </row>
    <row r="44" spans="1:11" ht="18.75" hidden="1" x14ac:dyDescent="0.25">
      <c r="A44" s="11">
        <v>2020</v>
      </c>
      <c r="B44" s="11" t="s">
        <v>800</v>
      </c>
      <c r="C44" s="11" t="s">
        <v>245</v>
      </c>
      <c r="D44" s="59">
        <v>12005891</v>
      </c>
      <c r="E44" s="11" t="s">
        <v>248</v>
      </c>
      <c r="F44" s="11" t="s">
        <v>856</v>
      </c>
      <c r="G44" s="11">
        <v>195</v>
      </c>
      <c r="H44" s="11">
        <f>VLOOKUP(D44,'revisió FPA-EOI 27-11-2020'!$D$2:$H$123,5,0)</f>
        <v>197</v>
      </c>
      <c r="I44" s="47" t="str">
        <f t="shared" si="0"/>
        <v>C</v>
      </c>
      <c r="J44" s="53" t="str">
        <f t="shared" si="1"/>
        <v>C</v>
      </c>
      <c r="K44" s="54" t="str">
        <f t="shared" si="2"/>
        <v/>
      </c>
    </row>
    <row r="45" spans="1:11" ht="18.75" hidden="1" x14ac:dyDescent="0.25">
      <c r="A45" s="11">
        <v>2020</v>
      </c>
      <c r="B45" s="11" t="s">
        <v>800</v>
      </c>
      <c r="C45" s="11" t="s">
        <v>802</v>
      </c>
      <c r="D45" s="59">
        <v>12004850</v>
      </c>
      <c r="E45" s="11" t="s">
        <v>255</v>
      </c>
      <c r="F45" s="11" t="s">
        <v>856</v>
      </c>
      <c r="G45" s="11">
        <v>716</v>
      </c>
      <c r="H45" s="11">
        <f>VLOOKUP(D45,'revisió FPA-EOI 27-11-2020'!$D$2:$H$123,5,0)</f>
        <v>763</v>
      </c>
      <c r="I45" s="47" t="str">
        <f t="shared" si="0"/>
        <v>B</v>
      </c>
      <c r="J45" s="53" t="str">
        <f t="shared" si="1"/>
        <v>B</v>
      </c>
      <c r="K45" s="54" t="str">
        <f t="shared" si="2"/>
        <v/>
      </c>
    </row>
    <row r="46" spans="1:11" ht="30" hidden="1" customHeight="1" x14ac:dyDescent="0.25">
      <c r="A46" s="55">
        <v>2020</v>
      </c>
      <c r="B46" s="55" t="s">
        <v>800</v>
      </c>
      <c r="C46" s="55" t="s">
        <v>257</v>
      </c>
      <c r="D46" s="60">
        <v>12003641</v>
      </c>
      <c r="E46" s="55" t="s">
        <v>262</v>
      </c>
      <c r="F46" s="55" t="s">
        <v>856</v>
      </c>
      <c r="G46" s="55">
        <v>752</v>
      </c>
      <c r="H46" s="55">
        <f>VLOOKUP(D46,'revisió FPA-EOI 27-11-2020'!$D$2:$H$123,5,0)</f>
        <v>1101</v>
      </c>
      <c r="I46" s="56" t="str">
        <f t="shared" si="0"/>
        <v>B</v>
      </c>
      <c r="J46" s="56" t="str">
        <f t="shared" si="1"/>
        <v>A</v>
      </c>
      <c r="K46" s="57" t="str">
        <f t="shared" si="2"/>
        <v>WARNING</v>
      </c>
    </row>
    <row r="47" spans="1:11" ht="30" hidden="1" customHeight="1" x14ac:dyDescent="0.25">
      <c r="A47" s="11">
        <v>2020</v>
      </c>
      <c r="B47" s="11" t="s">
        <v>800</v>
      </c>
      <c r="C47" s="11" t="s">
        <v>257</v>
      </c>
      <c r="D47" s="59">
        <v>12003857</v>
      </c>
      <c r="E47" s="11" t="s">
        <v>272</v>
      </c>
      <c r="F47" s="11" t="s">
        <v>865</v>
      </c>
      <c r="G47" s="11">
        <v>711</v>
      </c>
      <c r="H47" s="11">
        <f>VLOOKUP(D47,'revisió FPA-EOI 27-11-2020'!$D$2:$H$123,5,0)</f>
        <v>711</v>
      </c>
      <c r="I47" s="47" t="str">
        <f t="shared" si="0"/>
        <v>B</v>
      </c>
      <c r="J47" s="53" t="str">
        <f t="shared" si="1"/>
        <v>B</v>
      </c>
      <c r="K47" s="54" t="str">
        <f t="shared" si="2"/>
        <v/>
      </c>
    </row>
    <row r="48" spans="1:11" ht="18.75" hidden="1" customHeight="1" x14ac:dyDescent="0.25">
      <c r="A48" s="11">
        <v>2020</v>
      </c>
      <c r="B48" s="11" t="s">
        <v>800</v>
      </c>
      <c r="C48" s="11" t="s">
        <v>257</v>
      </c>
      <c r="D48" s="59">
        <v>12004311</v>
      </c>
      <c r="E48" s="11" t="s">
        <v>35</v>
      </c>
      <c r="F48" s="11" t="s">
        <v>858</v>
      </c>
      <c r="G48" s="11">
        <v>4546</v>
      </c>
      <c r="H48" s="11">
        <f>VLOOKUP(D48,'revisió FPA-EOI 27-11-2020'!$D$2:$H$123,5,0)</f>
        <v>4688</v>
      </c>
      <c r="I48" s="47" t="str">
        <f t="shared" si="0"/>
        <v>A</v>
      </c>
      <c r="J48" s="53" t="str">
        <f t="shared" si="1"/>
        <v>A</v>
      </c>
      <c r="K48" s="54" t="str">
        <f t="shared" si="2"/>
        <v/>
      </c>
    </row>
    <row r="49" spans="1:11" ht="18.75" hidden="1" x14ac:dyDescent="0.25">
      <c r="A49" s="11">
        <v>2020</v>
      </c>
      <c r="B49" s="11" t="s">
        <v>800</v>
      </c>
      <c r="C49" s="11" t="s">
        <v>257</v>
      </c>
      <c r="D49" s="59">
        <v>12004451</v>
      </c>
      <c r="E49" s="11" t="s">
        <v>898</v>
      </c>
      <c r="F49" s="11" t="s">
        <v>856</v>
      </c>
      <c r="G49" s="11">
        <v>790</v>
      </c>
      <c r="H49" s="11">
        <f>VLOOKUP(D49,'revisió FPA-EOI 27-11-2020'!$D$2:$H$123,5,0)</f>
        <v>818</v>
      </c>
      <c r="I49" s="47" t="str">
        <f t="shared" si="0"/>
        <v>B</v>
      </c>
      <c r="J49" s="53" t="str">
        <f t="shared" si="1"/>
        <v>B</v>
      </c>
      <c r="K49" s="54" t="str">
        <f t="shared" si="2"/>
        <v/>
      </c>
    </row>
    <row r="50" spans="1:11" ht="30" hidden="1" customHeight="1" x14ac:dyDescent="0.25">
      <c r="A50" s="11">
        <v>2020</v>
      </c>
      <c r="B50" s="11" t="s">
        <v>800</v>
      </c>
      <c r="C50" s="11" t="s">
        <v>257</v>
      </c>
      <c r="D50" s="59">
        <v>12005881</v>
      </c>
      <c r="E50" s="11" t="s">
        <v>269</v>
      </c>
      <c r="F50" s="11" t="s">
        <v>856</v>
      </c>
      <c r="G50" s="11">
        <v>74</v>
      </c>
      <c r="H50" s="11">
        <f>VLOOKUP(D50,'revisió FPA-EOI 27-11-2020'!$D$2:$H$123,5,0)</f>
        <v>341</v>
      </c>
      <c r="I50" s="47" t="str">
        <f t="shared" si="0"/>
        <v>C</v>
      </c>
      <c r="J50" s="53" t="str">
        <f t="shared" si="1"/>
        <v>C</v>
      </c>
      <c r="K50" s="54" t="str">
        <f t="shared" si="2"/>
        <v/>
      </c>
    </row>
    <row r="51" spans="1:11" ht="18.75" hidden="1" x14ac:dyDescent="0.25">
      <c r="A51" s="11">
        <v>2020</v>
      </c>
      <c r="B51" s="11" t="s">
        <v>800</v>
      </c>
      <c r="C51" s="11" t="s">
        <v>257</v>
      </c>
      <c r="D51" s="59">
        <v>12008338</v>
      </c>
      <c r="E51" s="11" t="s">
        <v>271</v>
      </c>
      <c r="F51" s="11" t="s">
        <v>860</v>
      </c>
      <c r="G51" s="11">
        <v>62</v>
      </c>
      <c r="H51" s="11">
        <f>VLOOKUP(D51,'revisió FPA-EOI 27-11-2020'!$D$2:$H$123,5,0)</f>
        <v>62</v>
      </c>
      <c r="I51" s="47" t="str">
        <f t="shared" si="0"/>
        <v>C</v>
      </c>
      <c r="J51" s="53" t="str">
        <f t="shared" si="1"/>
        <v>C</v>
      </c>
      <c r="K51" s="54" t="str">
        <f t="shared" si="2"/>
        <v/>
      </c>
    </row>
    <row r="52" spans="1:11" ht="18.75" hidden="1" x14ac:dyDescent="0.25">
      <c r="A52" s="11">
        <v>2020</v>
      </c>
      <c r="B52" s="11" t="s">
        <v>800</v>
      </c>
      <c r="C52" s="11" t="s">
        <v>279</v>
      </c>
      <c r="D52" s="59">
        <v>12004862</v>
      </c>
      <c r="E52" s="11" t="s">
        <v>899</v>
      </c>
      <c r="F52" s="11" t="s">
        <v>856</v>
      </c>
      <c r="G52" s="11">
        <v>22</v>
      </c>
      <c r="H52" s="11">
        <f>VLOOKUP(D52,'revisió FPA-EOI 27-11-2020'!$D$2:$H$123,5,0)</f>
        <v>27</v>
      </c>
      <c r="I52" s="47" t="str">
        <f t="shared" si="0"/>
        <v>C</v>
      </c>
      <c r="J52" s="53" t="str">
        <f t="shared" si="1"/>
        <v>C</v>
      </c>
      <c r="K52" s="54" t="str">
        <f t="shared" si="2"/>
        <v/>
      </c>
    </row>
    <row r="53" spans="1:11" ht="18.75" hidden="1" x14ac:dyDescent="0.25">
      <c r="A53" s="11">
        <v>2020</v>
      </c>
      <c r="B53" s="11" t="s">
        <v>800</v>
      </c>
      <c r="C53" s="11" t="s">
        <v>281</v>
      </c>
      <c r="D53" s="59">
        <v>12004874</v>
      </c>
      <c r="E53" s="11" t="s">
        <v>283</v>
      </c>
      <c r="F53" s="11" t="s">
        <v>856</v>
      </c>
      <c r="G53" s="11">
        <v>56</v>
      </c>
      <c r="H53" s="11">
        <f>VLOOKUP(D53,'revisió FPA-EOI 27-11-2020'!$D$2:$H$123,5,0)</f>
        <v>59</v>
      </c>
      <c r="I53" s="47" t="str">
        <f t="shared" si="0"/>
        <v>C</v>
      </c>
      <c r="J53" s="53" t="str">
        <f t="shared" si="1"/>
        <v>C</v>
      </c>
      <c r="K53" s="54" t="str">
        <f t="shared" si="2"/>
        <v/>
      </c>
    </row>
    <row r="54" spans="1:11" ht="18.75" hidden="1" x14ac:dyDescent="0.25">
      <c r="A54" s="11">
        <v>2020</v>
      </c>
      <c r="B54" s="11" t="s">
        <v>800</v>
      </c>
      <c r="C54" s="11" t="s">
        <v>286</v>
      </c>
      <c r="D54" s="59">
        <v>12004886</v>
      </c>
      <c r="E54" s="11" t="s">
        <v>287</v>
      </c>
      <c r="F54" s="11" t="s">
        <v>856</v>
      </c>
      <c r="G54" s="11">
        <v>542</v>
      </c>
      <c r="H54" s="11">
        <f>VLOOKUP(D54,'revisió FPA-EOI 27-11-2020'!$D$2:$H$123,5,0)</f>
        <v>591</v>
      </c>
      <c r="I54" s="47" t="str">
        <f t="shared" si="0"/>
        <v>B</v>
      </c>
      <c r="J54" s="53" t="str">
        <f t="shared" si="1"/>
        <v>B</v>
      </c>
      <c r="K54" s="54" t="str">
        <f t="shared" si="2"/>
        <v/>
      </c>
    </row>
    <row r="55" spans="1:11" ht="30" hidden="1" customHeight="1" x14ac:dyDescent="0.25">
      <c r="A55" s="11">
        <v>2020</v>
      </c>
      <c r="B55" s="11" t="s">
        <v>800</v>
      </c>
      <c r="C55" s="11" t="s">
        <v>294</v>
      </c>
      <c r="D55" s="59">
        <v>12004898</v>
      </c>
      <c r="E55" s="11" t="s">
        <v>297</v>
      </c>
      <c r="F55" s="11" t="s">
        <v>856</v>
      </c>
      <c r="G55" s="11">
        <v>600</v>
      </c>
      <c r="H55" s="11">
        <f>VLOOKUP(D55,'revisió FPA-EOI 27-11-2020'!$D$2:$H$123,5,0)</f>
        <v>642</v>
      </c>
      <c r="I55" s="47" t="str">
        <f t="shared" si="0"/>
        <v>B</v>
      </c>
      <c r="J55" s="53" t="str">
        <f t="shared" si="1"/>
        <v>B</v>
      </c>
      <c r="K55" s="54" t="str">
        <f t="shared" si="2"/>
        <v/>
      </c>
    </row>
    <row r="56" spans="1:11" ht="18.75" hidden="1" x14ac:dyDescent="0.25">
      <c r="A56" s="11">
        <v>2020</v>
      </c>
      <c r="B56" s="11" t="s">
        <v>800</v>
      </c>
      <c r="C56" s="11" t="s">
        <v>301</v>
      </c>
      <c r="D56" s="59">
        <v>12004412</v>
      </c>
      <c r="E56" s="11" t="s">
        <v>305</v>
      </c>
      <c r="F56" s="11" t="s">
        <v>865</v>
      </c>
      <c r="G56" s="11">
        <v>421</v>
      </c>
      <c r="H56" s="11">
        <f>VLOOKUP(D56,'revisió FPA-EOI 27-11-2020'!$D$2:$H$123,5,0)</f>
        <v>421</v>
      </c>
      <c r="I56" s="47" t="str">
        <f t="shared" si="0"/>
        <v>C</v>
      </c>
      <c r="J56" s="53" t="str">
        <f t="shared" si="1"/>
        <v>C</v>
      </c>
      <c r="K56" s="54" t="str">
        <f t="shared" si="2"/>
        <v/>
      </c>
    </row>
    <row r="57" spans="1:11" ht="18.75" hidden="1" x14ac:dyDescent="0.25">
      <c r="A57" s="11">
        <v>2020</v>
      </c>
      <c r="B57" s="11" t="s">
        <v>800</v>
      </c>
      <c r="C57" s="11" t="s">
        <v>301</v>
      </c>
      <c r="D57" s="59">
        <v>12004904</v>
      </c>
      <c r="E57" s="11" t="s">
        <v>278</v>
      </c>
      <c r="F57" s="11" t="s">
        <v>856</v>
      </c>
      <c r="G57" s="11">
        <v>766</v>
      </c>
      <c r="H57" s="11">
        <f>VLOOKUP(D57,'revisió FPA-EOI 27-11-2020'!$D$2:$H$123,5,0)</f>
        <v>805</v>
      </c>
      <c r="I57" s="47" t="str">
        <f t="shared" si="0"/>
        <v>B</v>
      </c>
      <c r="J57" s="53" t="str">
        <f t="shared" si="1"/>
        <v>B</v>
      </c>
      <c r="K57" s="54" t="str">
        <f t="shared" si="2"/>
        <v/>
      </c>
    </row>
    <row r="58" spans="1:11" ht="30" hidden="1" customHeight="1" x14ac:dyDescent="0.25">
      <c r="A58" s="11">
        <v>2020</v>
      </c>
      <c r="B58" s="11" t="s">
        <v>800</v>
      </c>
      <c r="C58" s="11" t="s">
        <v>306</v>
      </c>
      <c r="D58" s="59">
        <v>12003651</v>
      </c>
      <c r="E58" s="11" t="s">
        <v>309</v>
      </c>
      <c r="F58" s="11" t="s">
        <v>856</v>
      </c>
      <c r="G58" s="11">
        <v>236</v>
      </c>
      <c r="H58" s="11">
        <f>VLOOKUP(D58,'revisió FPA-EOI 27-11-2020'!$D$2:$H$123,5,0)</f>
        <v>245</v>
      </c>
      <c r="I58" s="47" t="str">
        <f t="shared" si="0"/>
        <v>C</v>
      </c>
      <c r="J58" s="53" t="str">
        <f t="shared" si="1"/>
        <v>C</v>
      </c>
      <c r="K58" s="54" t="str">
        <f t="shared" si="2"/>
        <v/>
      </c>
    </row>
    <row r="59" spans="1:11" ht="18.75" hidden="1" x14ac:dyDescent="0.25">
      <c r="A59" s="11">
        <v>2020</v>
      </c>
      <c r="B59" s="11" t="s">
        <v>800</v>
      </c>
      <c r="C59" s="11" t="s">
        <v>306</v>
      </c>
      <c r="D59" s="59">
        <v>12007188</v>
      </c>
      <c r="E59" s="11" t="s">
        <v>311</v>
      </c>
      <c r="F59" s="11" t="s">
        <v>858</v>
      </c>
      <c r="G59" s="11">
        <v>1434</v>
      </c>
      <c r="H59" s="11">
        <f>VLOOKUP(D59,'revisió FPA-EOI 27-11-2020'!$D$2:$H$123,5,0)</f>
        <v>1465</v>
      </c>
      <c r="I59" s="47" t="str">
        <f t="shared" si="0"/>
        <v>A</v>
      </c>
      <c r="J59" s="53" t="str">
        <f t="shared" si="1"/>
        <v>A</v>
      </c>
      <c r="K59" s="54" t="str">
        <f t="shared" si="2"/>
        <v/>
      </c>
    </row>
    <row r="60" spans="1:11" ht="30" hidden="1" customHeight="1" x14ac:dyDescent="0.25">
      <c r="A60" s="11">
        <v>2020</v>
      </c>
      <c r="B60" s="11" t="s">
        <v>800</v>
      </c>
      <c r="C60" s="11" t="s">
        <v>313</v>
      </c>
      <c r="D60" s="59">
        <v>12004916</v>
      </c>
      <c r="E60" s="11" t="s">
        <v>316</v>
      </c>
      <c r="F60" s="11" t="s">
        <v>856</v>
      </c>
      <c r="G60" s="11">
        <v>212</v>
      </c>
      <c r="H60" s="11">
        <f>VLOOKUP(D60,'revisió FPA-EOI 27-11-2020'!$D$2:$H$123,5,0)</f>
        <v>214</v>
      </c>
      <c r="I60" s="47" t="str">
        <f t="shared" si="0"/>
        <v>C</v>
      </c>
      <c r="J60" s="53" t="str">
        <f t="shared" si="1"/>
        <v>C</v>
      </c>
      <c r="K60" s="54" t="str">
        <f t="shared" si="2"/>
        <v/>
      </c>
    </row>
    <row r="61" spans="1:11" ht="18.75" hidden="1" x14ac:dyDescent="0.25">
      <c r="A61" s="11">
        <v>2020</v>
      </c>
      <c r="B61" s="11" t="s">
        <v>800</v>
      </c>
      <c r="C61" s="11" t="s">
        <v>313</v>
      </c>
      <c r="D61" s="59">
        <v>12007279</v>
      </c>
      <c r="E61" s="11" t="s">
        <v>318</v>
      </c>
      <c r="F61" s="11" t="s">
        <v>858</v>
      </c>
      <c r="G61" s="11">
        <v>402</v>
      </c>
      <c r="H61" s="11">
        <f>VLOOKUP(D61,'revisió FPA-EOI 27-11-2020'!$D$2:$H$123,5,0)</f>
        <v>405</v>
      </c>
      <c r="I61" s="47" t="str">
        <f t="shared" si="0"/>
        <v>C</v>
      </c>
      <c r="J61" s="53" t="str">
        <f t="shared" si="1"/>
        <v>C</v>
      </c>
      <c r="K61" s="54" t="str">
        <f t="shared" si="2"/>
        <v/>
      </c>
    </row>
    <row r="62" spans="1:11" ht="18.75" hidden="1" x14ac:dyDescent="0.25">
      <c r="A62" s="11">
        <v>2020</v>
      </c>
      <c r="B62" s="11" t="s">
        <v>814</v>
      </c>
      <c r="C62" s="11" t="s">
        <v>320</v>
      </c>
      <c r="D62" s="59">
        <v>46019155</v>
      </c>
      <c r="E62" s="11" t="s">
        <v>321</v>
      </c>
      <c r="F62" s="11" t="s">
        <v>856</v>
      </c>
      <c r="G62" s="11">
        <v>58</v>
      </c>
      <c r="H62" s="11">
        <f>VLOOKUP(D62,'revisió FPA-EOI 27-11-2020'!$D$2:$H$123,5,0)</f>
        <v>61</v>
      </c>
      <c r="I62" s="47" t="str">
        <f t="shared" si="0"/>
        <v>C</v>
      </c>
      <c r="J62" s="53" t="str">
        <f t="shared" si="1"/>
        <v>C</v>
      </c>
      <c r="K62" s="54" t="str">
        <f t="shared" si="2"/>
        <v/>
      </c>
    </row>
    <row r="63" spans="1:11" ht="18.75" x14ac:dyDescent="0.25">
      <c r="A63" s="11">
        <v>2020</v>
      </c>
      <c r="B63" s="11" t="s">
        <v>814</v>
      </c>
      <c r="C63" s="11" t="s">
        <v>325</v>
      </c>
      <c r="D63" s="59">
        <v>46019167</v>
      </c>
      <c r="E63" s="11" t="s">
        <v>327</v>
      </c>
      <c r="F63" s="11" t="s">
        <v>856</v>
      </c>
      <c r="G63" s="11">
        <v>424</v>
      </c>
      <c r="H63" s="11">
        <f>VLOOKUP(D63,'revisió FPA-EOI 27-11-2020'!$D$2:$H$123,5,0)</f>
        <v>461</v>
      </c>
      <c r="I63" s="47" t="str">
        <f t="shared" si="0"/>
        <v>C</v>
      </c>
      <c r="J63" s="53" t="str">
        <f t="shared" si="1"/>
        <v>C</v>
      </c>
      <c r="K63" s="54" t="str">
        <f t="shared" si="2"/>
        <v/>
      </c>
    </row>
    <row r="64" spans="1:11" ht="18.75" hidden="1" x14ac:dyDescent="0.25">
      <c r="A64" s="11">
        <v>2020</v>
      </c>
      <c r="B64" s="11" t="s">
        <v>814</v>
      </c>
      <c r="C64" s="11" t="s">
        <v>344</v>
      </c>
      <c r="D64" s="59">
        <v>46019180</v>
      </c>
      <c r="E64" s="11" t="s">
        <v>346</v>
      </c>
      <c r="F64" s="11" t="s">
        <v>856</v>
      </c>
      <c r="G64" s="11">
        <v>272</v>
      </c>
      <c r="H64" s="11">
        <f>VLOOKUP(D64,'revisió FPA-EOI 27-11-2020'!$D$2:$H$123,5,0)</f>
        <v>277</v>
      </c>
      <c r="I64" s="47" t="str">
        <f t="shared" si="0"/>
        <v>C</v>
      </c>
      <c r="J64" s="53" t="str">
        <f t="shared" si="1"/>
        <v>C</v>
      </c>
      <c r="K64" s="54" t="str">
        <f t="shared" si="2"/>
        <v/>
      </c>
    </row>
    <row r="65" spans="1:11" ht="18.75" hidden="1" customHeight="1" x14ac:dyDescent="0.25">
      <c r="A65" s="11">
        <v>2020</v>
      </c>
      <c r="B65" s="11" t="s">
        <v>814</v>
      </c>
      <c r="C65" s="11" t="s">
        <v>351</v>
      </c>
      <c r="D65" s="59">
        <v>46019192</v>
      </c>
      <c r="E65" s="11" t="s">
        <v>354</v>
      </c>
      <c r="F65" s="11" t="s">
        <v>856</v>
      </c>
      <c r="G65" s="11">
        <v>287</v>
      </c>
      <c r="H65" s="11">
        <f>VLOOKUP(D65,'revisió FPA-EOI 27-11-2020'!$D$2:$H$123,5,0)</f>
        <v>336</v>
      </c>
      <c r="I65" s="47" t="str">
        <f t="shared" si="0"/>
        <v>C</v>
      </c>
      <c r="J65" s="53" t="str">
        <f t="shared" si="1"/>
        <v>C</v>
      </c>
      <c r="K65" s="54" t="str">
        <f t="shared" si="2"/>
        <v/>
      </c>
    </row>
    <row r="66" spans="1:11" ht="18.75" hidden="1" x14ac:dyDescent="0.25">
      <c r="A66" s="11">
        <v>2020</v>
      </c>
      <c r="B66" s="11" t="s">
        <v>814</v>
      </c>
      <c r="C66" s="11" t="s">
        <v>361</v>
      </c>
      <c r="D66" s="59">
        <v>46018382</v>
      </c>
      <c r="E66" s="11" t="s">
        <v>35</v>
      </c>
      <c r="F66" s="11" t="s">
        <v>858</v>
      </c>
      <c r="G66" s="11">
        <v>1703</v>
      </c>
      <c r="H66" s="11">
        <f>VLOOKUP(D66,'revisió FPA-EOI 27-11-2020'!$D$2:$H$123,5,0)</f>
        <v>1688</v>
      </c>
      <c r="I66" s="47" t="str">
        <f t="shared" si="0"/>
        <v>A</v>
      </c>
      <c r="J66" s="53" t="str">
        <f t="shared" si="1"/>
        <v>A</v>
      </c>
      <c r="K66" s="54" t="str">
        <f t="shared" si="2"/>
        <v/>
      </c>
    </row>
    <row r="67" spans="1:11" ht="18.75" hidden="1" x14ac:dyDescent="0.25">
      <c r="A67" s="11">
        <v>2020</v>
      </c>
      <c r="B67" s="11" t="s">
        <v>814</v>
      </c>
      <c r="C67" s="11" t="s">
        <v>361</v>
      </c>
      <c r="D67" s="59">
        <v>46019179</v>
      </c>
      <c r="E67" s="11" t="s">
        <v>327</v>
      </c>
      <c r="F67" s="11" t="s">
        <v>856</v>
      </c>
      <c r="G67" s="11">
        <v>509</v>
      </c>
      <c r="H67" s="11">
        <f>VLOOKUP(D67,'revisió FPA-EOI 27-11-2020'!$D$2:$H$123,5,0)</f>
        <v>537</v>
      </c>
      <c r="I67" s="47" t="str">
        <f t="shared" ref="I67:I123" si="3">VLOOKUP(G67,$L$2:$M$4,2,1)</f>
        <v>B</v>
      </c>
      <c r="J67" s="53" t="str">
        <f t="shared" ref="J67:J123" si="4">VLOOKUP(H67,$L$2:$M$4,2,1)</f>
        <v>B</v>
      </c>
      <c r="K67" s="54" t="str">
        <f t="shared" ref="K67:K123" si="5">IF(I67=J67,"","WARNING")</f>
        <v/>
      </c>
    </row>
    <row r="68" spans="1:11" ht="30" hidden="1" customHeight="1" x14ac:dyDescent="0.25">
      <c r="A68" s="11">
        <v>2020</v>
      </c>
      <c r="B68" s="11" t="s">
        <v>814</v>
      </c>
      <c r="C68" s="11" t="s">
        <v>366</v>
      </c>
      <c r="D68" s="59">
        <v>46019209</v>
      </c>
      <c r="E68" s="11" t="s">
        <v>368</v>
      </c>
      <c r="F68" s="11" t="s">
        <v>856</v>
      </c>
      <c r="G68" s="11">
        <v>139</v>
      </c>
      <c r="H68" s="11">
        <f>VLOOKUP(D68,'revisió FPA-EOI 27-11-2020'!$D$2:$H$123,5,0)</f>
        <v>147</v>
      </c>
      <c r="I68" s="47" t="str">
        <f t="shared" si="3"/>
        <v>C</v>
      </c>
      <c r="J68" s="53" t="str">
        <f t="shared" si="4"/>
        <v>C</v>
      </c>
      <c r="K68" s="54" t="str">
        <f t="shared" si="5"/>
        <v/>
      </c>
    </row>
    <row r="69" spans="1:11" ht="18.75" hidden="1" x14ac:dyDescent="0.25">
      <c r="A69" s="11">
        <v>2020</v>
      </c>
      <c r="B69" s="11" t="s">
        <v>814</v>
      </c>
      <c r="C69" s="11" t="s">
        <v>397</v>
      </c>
      <c r="D69" s="59">
        <v>46016877</v>
      </c>
      <c r="E69" s="11" t="s">
        <v>398</v>
      </c>
      <c r="F69" s="11" t="s">
        <v>865</v>
      </c>
      <c r="G69" s="11">
        <v>383</v>
      </c>
      <c r="H69" s="11">
        <f>VLOOKUP(D69,'revisió FPA-EOI 27-11-2020'!$D$2:$H$123,5,0)</f>
        <v>382</v>
      </c>
      <c r="I69" s="47" t="str">
        <f t="shared" si="3"/>
        <v>C</v>
      </c>
      <c r="J69" s="53" t="str">
        <f t="shared" si="4"/>
        <v>C</v>
      </c>
      <c r="K69" s="54" t="str">
        <f t="shared" si="5"/>
        <v/>
      </c>
    </row>
    <row r="70" spans="1:11" ht="30" hidden="1" customHeight="1" x14ac:dyDescent="0.25">
      <c r="A70" s="11">
        <v>2020</v>
      </c>
      <c r="B70" s="11" t="s">
        <v>814</v>
      </c>
      <c r="C70" s="11" t="s">
        <v>397</v>
      </c>
      <c r="D70" s="59">
        <v>46019210</v>
      </c>
      <c r="E70" s="11" t="s">
        <v>399</v>
      </c>
      <c r="F70" s="11" t="s">
        <v>856</v>
      </c>
      <c r="G70" s="11">
        <v>152</v>
      </c>
      <c r="H70" s="11">
        <f>VLOOKUP(D70,'revisió FPA-EOI 27-11-2020'!$D$2:$H$123,5,0)</f>
        <v>159</v>
      </c>
      <c r="I70" s="47" t="str">
        <f t="shared" si="3"/>
        <v>C</v>
      </c>
      <c r="J70" s="53" t="str">
        <f t="shared" si="4"/>
        <v>C</v>
      </c>
      <c r="K70" s="54" t="str">
        <f t="shared" si="5"/>
        <v/>
      </c>
    </row>
    <row r="71" spans="1:11" ht="18.75" hidden="1" x14ac:dyDescent="0.25">
      <c r="A71" s="11">
        <v>2020</v>
      </c>
      <c r="B71" s="11" t="s">
        <v>814</v>
      </c>
      <c r="C71" s="11" t="s">
        <v>411</v>
      </c>
      <c r="D71" s="59">
        <v>46018199</v>
      </c>
      <c r="E71" s="11" t="s">
        <v>413</v>
      </c>
      <c r="F71" s="11" t="s">
        <v>865</v>
      </c>
      <c r="G71" s="11">
        <v>399</v>
      </c>
      <c r="H71" s="11">
        <f>VLOOKUP(D71,'revisió FPA-EOI 27-11-2020'!$D$2:$H$123,5,0)</f>
        <v>399</v>
      </c>
      <c r="I71" s="47" t="str">
        <f t="shared" si="3"/>
        <v>C</v>
      </c>
      <c r="J71" s="53" t="str">
        <f t="shared" si="4"/>
        <v>C</v>
      </c>
      <c r="K71" s="54" t="str">
        <f t="shared" si="5"/>
        <v/>
      </c>
    </row>
    <row r="72" spans="1:11" ht="30" hidden="1" customHeight="1" x14ac:dyDescent="0.25">
      <c r="A72" s="11">
        <v>2020</v>
      </c>
      <c r="B72" s="11" t="s">
        <v>814</v>
      </c>
      <c r="C72" s="11" t="s">
        <v>420</v>
      </c>
      <c r="D72" s="59">
        <v>46019246</v>
      </c>
      <c r="E72" s="11" t="s">
        <v>421</v>
      </c>
      <c r="F72" s="11" t="s">
        <v>856</v>
      </c>
      <c r="G72" s="11">
        <v>186</v>
      </c>
      <c r="H72" s="11">
        <f>VLOOKUP(D72,'revisió FPA-EOI 27-11-2020'!$D$2:$H$123,5,0)</f>
        <v>233</v>
      </c>
      <c r="I72" s="47" t="str">
        <f t="shared" si="3"/>
        <v>C</v>
      </c>
      <c r="J72" s="53" t="str">
        <f t="shared" si="4"/>
        <v>C</v>
      </c>
      <c r="K72" s="54" t="str">
        <f t="shared" si="5"/>
        <v/>
      </c>
    </row>
    <row r="73" spans="1:11" ht="18.75" hidden="1" x14ac:dyDescent="0.25">
      <c r="A73" s="11">
        <v>2020</v>
      </c>
      <c r="B73" s="11" t="s">
        <v>814</v>
      </c>
      <c r="C73" s="11" t="s">
        <v>423</v>
      </c>
      <c r="D73" s="59">
        <v>46017894</v>
      </c>
      <c r="E73" s="11" t="s">
        <v>425</v>
      </c>
      <c r="F73" s="11" t="s">
        <v>865</v>
      </c>
      <c r="G73" s="11">
        <v>310</v>
      </c>
      <c r="H73" s="11">
        <f>VLOOKUP(D73,'revisió FPA-EOI 27-11-2020'!$D$2:$H$123,5,0)</f>
        <v>310</v>
      </c>
      <c r="I73" s="47" t="str">
        <f t="shared" si="3"/>
        <v>C</v>
      </c>
      <c r="J73" s="53" t="str">
        <f t="shared" si="4"/>
        <v>C</v>
      </c>
      <c r="K73" s="54" t="str">
        <f t="shared" si="5"/>
        <v/>
      </c>
    </row>
    <row r="74" spans="1:11" ht="18.75" hidden="1" customHeight="1" x14ac:dyDescent="0.25">
      <c r="A74" s="11">
        <v>2020</v>
      </c>
      <c r="B74" s="11" t="s">
        <v>814</v>
      </c>
      <c r="C74" s="11" t="s">
        <v>429</v>
      </c>
      <c r="D74" s="59">
        <v>46019258</v>
      </c>
      <c r="E74" s="11" t="s">
        <v>430</v>
      </c>
      <c r="F74" s="11" t="s">
        <v>856</v>
      </c>
      <c r="G74" s="11">
        <v>148</v>
      </c>
      <c r="H74" s="11">
        <f>VLOOKUP(D74,'revisió FPA-EOI 27-11-2020'!$D$2:$H$123,5,0)</f>
        <v>155</v>
      </c>
      <c r="I74" s="47" t="str">
        <f t="shared" si="3"/>
        <v>C</v>
      </c>
      <c r="J74" s="53" t="str">
        <f t="shared" si="4"/>
        <v>C</v>
      </c>
      <c r="K74" s="54" t="str">
        <f t="shared" si="5"/>
        <v/>
      </c>
    </row>
    <row r="75" spans="1:11" ht="18.75" hidden="1" x14ac:dyDescent="0.25">
      <c r="A75" s="11">
        <v>2020</v>
      </c>
      <c r="B75" s="11" t="s">
        <v>814</v>
      </c>
      <c r="C75" s="11" t="s">
        <v>434</v>
      </c>
      <c r="D75" s="59">
        <v>46018394</v>
      </c>
      <c r="E75" s="11" t="s">
        <v>35</v>
      </c>
      <c r="F75" s="11" t="s">
        <v>858</v>
      </c>
      <c r="G75" s="11">
        <v>2634</v>
      </c>
      <c r="H75" s="11">
        <f>VLOOKUP(D75,'revisió FPA-EOI 27-11-2020'!$D$2:$H$123,5,0)</f>
        <v>2717</v>
      </c>
      <c r="I75" s="47" t="str">
        <f t="shared" si="3"/>
        <v>A</v>
      </c>
      <c r="J75" s="53" t="str">
        <f t="shared" si="4"/>
        <v>A</v>
      </c>
      <c r="K75" s="54" t="str">
        <f t="shared" si="5"/>
        <v/>
      </c>
    </row>
    <row r="76" spans="1:11" ht="18.75" hidden="1" x14ac:dyDescent="0.25">
      <c r="A76" s="11">
        <v>2020</v>
      </c>
      <c r="B76" s="11" t="s">
        <v>814</v>
      </c>
      <c r="C76" s="11" t="s">
        <v>434</v>
      </c>
      <c r="D76" s="59">
        <v>46019261</v>
      </c>
      <c r="E76" s="11" t="s">
        <v>354</v>
      </c>
      <c r="F76" s="11" t="s">
        <v>856</v>
      </c>
      <c r="G76" s="11">
        <v>542</v>
      </c>
      <c r="H76" s="11">
        <f>VLOOKUP(D76,'revisió FPA-EOI 27-11-2020'!$D$2:$H$123,5,0)</f>
        <v>566</v>
      </c>
      <c r="I76" s="47" t="str">
        <f t="shared" si="3"/>
        <v>B</v>
      </c>
      <c r="J76" s="53" t="str">
        <f t="shared" si="4"/>
        <v>B</v>
      </c>
      <c r="K76" s="54" t="str">
        <f t="shared" si="5"/>
        <v/>
      </c>
    </row>
    <row r="77" spans="1:11" ht="18.75" x14ac:dyDescent="0.25">
      <c r="A77" s="11">
        <v>2020</v>
      </c>
      <c r="B77" s="11" t="s">
        <v>814</v>
      </c>
      <c r="C77" s="11" t="s">
        <v>437</v>
      </c>
      <c r="D77" s="59">
        <v>46019271</v>
      </c>
      <c r="E77" s="11" t="s">
        <v>228</v>
      </c>
      <c r="F77" s="11" t="s">
        <v>856</v>
      </c>
      <c r="G77" s="11">
        <v>446</v>
      </c>
      <c r="H77" s="11">
        <f>VLOOKUP(D77,'revisió FPA-EOI 27-11-2020'!$D$2:$H$123,5,0)</f>
        <v>453</v>
      </c>
      <c r="I77" s="47" t="str">
        <f t="shared" si="3"/>
        <v>C</v>
      </c>
      <c r="J77" s="53" t="str">
        <f t="shared" si="4"/>
        <v>C</v>
      </c>
      <c r="K77" s="54" t="str">
        <f t="shared" si="5"/>
        <v/>
      </c>
    </row>
    <row r="78" spans="1:11" ht="18.75" hidden="1" customHeight="1" x14ac:dyDescent="0.25">
      <c r="A78" s="11">
        <v>2020</v>
      </c>
      <c r="B78" s="11" t="s">
        <v>814</v>
      </c>
      <c r="C78" s="11" t="s">
        <v>443</v>
      </c>
      <c r="D78" s="59">
        <v>46019295</v>
      </c>
      <c r="E78" s="11" t="s">
        <v>446</v>
      </c>
      <c r="F78" s="11" t="s">
        <v>856</v>
      </c>
      <c r="G78" s="11">
        <v>654</v>
      </c>
      <c r="H78" s="11">
        <f>VLOOKUP(D78,'revisió FPA-EOI 27-11-2020'!$D$2:$H$123,5,0)</f>
        <v>736</v>
      </c>
      <c r="I78" s="47" t="str">
        <f t="shared" si="3"/>
        <v>B</v>
      </c>
      <c r="J78" s="53" t="str">
        <f t="shared" si="4"/>
        <v>B</v>
      </c>
      <c r="K78" s="54" t="str">
        <f t="shared" si="5"/>
        <v/>
      </c>
    </row>
    <row r="79" spans="1:11" ht="18.75" hidden="1" x14ac:dyDescent="0.25">
      <c r="A79" s="11">
        <v>2020</v>
      </c>
      <c r="B79" s="11" t="s">
        <v>814</v>
      </c>
      <c r="C79" s="11" t="s">
        <v>443</v>
      </c>
      <c r="D79" s="59">
        <v>46031313</v>
      </c>
      <c r="E79" s="11" t="s">
        <v>35</v>
      </c>
      <c r="F79" s="11" t="s">
        <v>858</v>
      </c>
      <c r="G79" s="11">
        <v>1305</v>
      </c>
      <c r="H79" s="11">
        <f>VLOOKUP(D79,'revisió FPA-EOI 27-11-2020'!$D$2:$H$123,5,0)</f>
        <v>1290</v>
      </c>
      <c r="I79" s="47" t="str">
        <f t="shared" si="3"/>
        <v>A</v>
      </c>
      <c r="J79" s="53" t="str">
        <f t="shared" si="4"/>
        <v>A</v>
      </c>
      <c r="K79" s="54" t="str">
        <f t="shared" si="5"/>
        <v/>
      </c>
    </row>
    <row r="80" spans="1:11" ht="18.75" hidden="1" x14ac:dyDescent="0.25">
      <c r="A80" s="11">
        <v>2020</v>
      </c>
      <c r="B80" s="11" t="s">
        <v>814</v>
      </c>
      <c r="C80" s="11" t="s">
        <v>449</v>
      </c>
      <c r="D80" s="59">
        <v>46019301</v>
      </c>
      <c r="E80" s="11" t="s">
        <v>452</v>
      </c>
      <c r="F80" s="11" t="s">
        <v>856</v>
      </c>
      <c r="G80" s="11">
        <v>398</v>
      </c>
      <c r="H80" s="11">
        <f>VLOOKUP(D80,'revisió FPA-EOI 27-11-2020'!$D$2:$H$123,5,0)</f>
        <v>407</v>
      </c>
      <c r="I80" s="47" t="str">
        <f t="shared" si="3"/>
        <v>C</v>
      </c>
      <c r="J80" s="53" t="str">
        <f t="shared" si="4"/>
        <v>C</v>
      </c>
      <c r="K80" s="54" t="str">
        <f t="shared" si="5"/>
        <v/>
      </c>
    </row>
    <row r="81" spans="1:11" ht="18.75" hidden="1" x14ac:dyDescent="0.25">
      <c r="A81" s="11">
        <v>2020</v>
      </c>
      <c r="B81" s="11" t="s">
        <v>814</v>
      </c>
      <c r="C81" s="11" t="s">
        <v>459</v>
      </c>
      <c r="D81" s="59">
        <v>46017651</v>
      </c>
      <c r="E81" s="11" t="s">
        <v>228</v>
      </c>
      <c r="F81" s="11" t="s">
        <v>856</v>
      </c>
      <c r="G81" s="11">
        <v>668</v>
      </c>
      <c r="H81" s="11">
        <f>VLOOKUP(D81,'revisió FPA-EOI 27-11-2020'!$D$2:$H$123,5,0)</f>
        <v>680</v>
      </c>
      <c r="I81" s="47" t="str">
        <f t="shared" si="3"/>
        <v>B</v>
      </c>
      <c r="J81" s="53" t="str">
        <f t="shared" si="4"/>
        <v>B</v>
      </c>
      <c r="K81" s="54" t="str">
        <f t="shared" si="5"/>
        <v/>
      </c>
    </row>
    <row r="82" spans="1:11" ht="18.75" hidden="1" x14ac:dyDescent="0.25">
      <c r="A82" s="11">
        <v>2020</v>
      </c>
      <c r="B82" s="11" t="s">
        <v>814</v>
      </c>
      <c r="C82" s="11" t="s">
        <v>473</v>
      </c>
      <c r="D82" s="59">
        <v>46019313</v>
      </c>
      <c r="E82" s="11" t="s">
        <v>476</v>
      </c>
      <c r="F82" s="11" t="s">
        <v>856</v>
      </c>
      <c r="G82" s="11">
        <v>123</v>
      </c>
      <c r="H82" s="11">
        <f>VLOOKUP(D82,'revisió FPA-EOI 27-11-2020'!$D$2:$H$123,5,0)</f>
        <v>132</v>
      </c>
      <c r="I82" s="47" t="str">
        <f t="shared" si="3"/>
        <v>C</v>
      </c>
      <c r="J82" s="53" t="str">
        <f t="shared" si="4"/>
        <v>C</v>
      </c>
      <c r="K82" s="54" t="str">
        <f t="shared" si="5"/>
        <v/>
      </c>
    </row>
    <row r="83" spans="1:11" ht="18.75" hidden="1" x14ac:dyDescent="0.25">
      <c r="A83" s="11">
        <v>2020</v>
      </c>
      <c r="B83" s="11" t="s">
        <v>814</v>
      </c>
      <c r="C83" s="11" t="s">
        <v>473</v>
      </c>
      <c r="D83" s="59">
        <v>46021782</v>
      </c>
      <c r="E83" s="11" t="s">
        <v>477</v>
      </c>
      <c r="F83" s="11" t="s">
        <v>865</v>
      </c>
      <c r="G83" s="11">
        <v>369</v>
      </c>
      <c r="H83" s="11">
        <f>VLOOKUP(D83,'revisió FPA-EOI 27-11-2020'!$D$2:$H$123,5,0)</f>
        <v>368</v>
      </c>
      <c r="I83" s="47" t="str">
        <f t="shared" si="3"/>
        <v>C</v>
      </c>
      <c r="J83" s="53" t="str">
        <f t="shared" si="4"/>
        <v>C</v>
      </c>
      <c r="K83" s="54" t="str">
        <f t="shared" si="5"/>
        <v/>
      </c>
    </row>
    <row r="84" spans="1:11" ht="18.75" hidden="1" x14ac:dyDescent="0.25">
      <c r="A84" s="11">
        <v>2020</v>
      </c>
      <c r="B84" s="11" t="s">
        <v>814</v>
      </c>
      <c r="C84" s="11" t="s">
        <v>480</v>
      </c>
      <c r="D84" s="59">
        <v>46019325</v>
      </c>
      <c r="E84" s="11" t="s">
        <v>483</v>
      </c>
      <c r="F84" s="11" t="s">
        <v>856</v>
      </c>
      <c r="G84" s="11">
        <v>563</v>
      </c>
      <c r="H84" s="11">
        <v>983</v>
      </c>
      <c r="I84" s="47" t="str">
        <f t="shared" si="3"/>
        <v>B</v>
      </c>
      <c r="J84" s="53" t="str">
        <f t="shared" si="4"/>
        <v>B</v>
      </c>
      <c r="K84" s="54" t="str">
        <f t="shared" si="5"/>
        <v/>
      </c>
    </row>
    <row r="85" spans="1:11" ht="18.75" hidden="1" x14ac:dyDescent="0.25">
      <c r="A85" s="11">
        <v>2020</v>
      </c>
      <c r="B85" s="11" t="s">
        <v>814</v>
      </c>
      <c r="C85" s="11" t="s">
        <v>480</v>
      </c>
      <c r="D85" s="59">
        <v>46021861</v>
      </c>
      <c r="E85" s="11" t="s">
        <v>484</v>
      </c>
      <c r="F85" s="11" t="s">
        <v>865</v>
      </c>
      <c r="G85" s="11">
        <v>406</v>
      </c>
      <c r="H85" s="11">
        <f>VLOOKUP(D85,'revisió FPA-EOI 27-11-2020'!$D$2:$H$123,5,0)</f>
        <v>404</v>
      </c>
      <c r="I85" s="47" t="str">
        <f t="shared" si="3"/>
        <v>C</v>
      </c>
      <c r="J85" s="53" t="str">
        <f t="shared" si="4"/>
        <v>C</v>
      </c>
      <c r="K85" s="54" t="str">
        <f t="shared" si="5"/>
        <v/>
      </c>
    </row>
    <row r="86" spans="1:11" ht="18.75" x14ac:dyDescent="0.25">
      <c r="A86" s="55">
        <v>2020</v>
      </c>
      <c r="B86" s="55" t="s">
        <v>814</v>
      </c>
      <c r="C86" s="55" t="s">
        <v>488</v>
      </c>
      <c r="D86" s="60">
        <v>46019337</v>
      </c>
      <c r="E86" s="55" t="s">
        <v>228</v>
      </c>
      <c r="F86" s="55" t="s">
        <v>856</v>
      </c>
      <c r="G86" s="55">
        <v>467</v>
      </c>
      <c r="H86" s="55">
        <v>504</v>
      </c>
      <c r="I86" s="56" t="str">
        <f t="shared" si="3"/>
        <v>C</v>
      </c>
      <c r="J86" s="56" t="str">
        <f t="shared" si="4"/>
        <v>B</v>
      </c>
      <c r="K86" s="57" t="str">
        <f t="shared" si="5"/>
        <v>WARNING</v>
      </c>
    </row>
    <row r="87" spans="1:11" ht="18.75" hidden="1" x14ac:dyDescent="0.25">
      <c r="A87" s="11">
        <v>2020</v>
      </c>
      <c r="B87" s="11" t="s">
        <v>814</v>
      </c>
      <c r="C87" s="11" t="s">
        <v>488</v>
      </c>
      <c r="D87" s="59">
        <v>46036426</v>
      </c>
      <c r="E87" s="11" t="s">
        <v>492</v>
      </c>
      <c r="F87" s="11" t="s">
        <v>858</v>
      </c>
      <c r="G87" s="11">
        <v>1210</v>
      </c>
      <c r="H87" s="11">
        <f>VLOOKUP(D87,'revisió FPA-EOI 27-11-2020'!$D$2:$H$123,5,0)</f>
        <v>1208</v>
      </c>
      <c r="I87" s="47" t="str">
        <f t="shared" si="3"/>
        <v>A</v>
      </c>
      <c r="J87" s="53" t="str">
        <f t="shared" si="4"/>
        <v>A</v>
      </c>
      <c r="K87" s="54" t="str">
        <f t="shared" si="5"/>
        <v/>
      </c>
    </row>
    <row r="88" spans="1:11" ht="18.75" hidden="1" x14ac:dyDescent="0.25">
      <c r="A88" s="11">
        <v>2020</v>
      </c>
      <c r="B88" s="11" t="s">
        <v>814</v>
      </c>
      <c r="C88" s="11" t="s">
        <v>494</v>
      </c>
      <c r="D88" s="59">
        <v>46019349</v>
      </c>
      <c r="E88" s="11" t="s">
        <v>228</v>
      </c>
      <c r="F88" s="11" t="s">
        <v>856</v>
      </c>
      <c r="G88" s="11">
        <v>626</v>
      </c>
      <c r="H88" s="11">
        <f>VLOOKUP(D88,'revisió FPA-EOI 27-11-2020'!$D$2:$H$123,5,0)</f>
        <v>725</v>
      </c>
      <c r="I88" s="47" t="str">
        <f t="shared" si="3"/>
        <v>B</v>
      </c>
      <c r="J88" s="53" t="str">
        <f t="shared" si="4"/>
        <v>B</v>
      </c>
      <c r="K88" s="54" t="str">
        <f t="shared" si="5"/>
        <v/>
      </c>
    </row>
    <row r="89" spans="1:11" ht="18.75" hidden="1" x14ac:dyDescent="0.25">
      <c r="A89" s="11">
        <v>2020</v>
      </c>
      <c r="B89" s="11" t="s">
        <v>814</v>
      </c>
      <c r="C89" s="11" t="s">
        <v>494</v>
      </c>
      <c r="D89" s="59">
        <v>46023951</v>
      </c>
      <c r="E89" s="11" t="s">
        <v>497</v>
      </c>
      <c r="F89" s="11" t="s">
        <v>856</v>
      </c>
      <c r="G89" s="11">
        <v>369</v>
      </c>
      <c r="H89" s="11">
        <f>VLOOKUP(D89,'revisió FPA-EOI 27-11-2020'!$D$2:$H$123,5,0)</f>
        <v>402</v>
      </c>
      <c r="I89" s="47" t="str">
        <f t="shared" si="3"/>
        <v>C</v>
      </c>
      <c r="J89" s="53" t="str">
        <f t="shared" si="4"/>
        <v>C</v>
      </c>
      <c r="K89" s="54" t="str">
        <f t="shared" si="5"/>
        <v/>
      </c>
    </row>
    <row r="90" spans="1:11" ht="18.75" hidden="1" x14ac:dyDescent="0.25">
      <c r="A90" s="55">
        <v>2020</v>
      </c>
      <c r="B90" s="55" t="s">
        <v>814</v>
      </c>
      <c r="C90" s="55" t="s">
        <v>494</v>
      </c>
      <c r="D90" s="60">
        <v>46023961</v>
      </c>
      <c r="E90" s="55" t="s">
        <v>498</v>
      </c>
      <c r="F90" s="55" t="s">
        <v>856</v>
      </c>
      <c r="G90" s="55">
        <v>241</v>
      </c>
      <c r="H90" s="55">
        <f>VLOOKUP(D90,'revisió FPA-EOI 27-11-2020'!$D$2:$H$123,5,0)</f>
        <v>264</v>
      </c>
      <c r="I90" s="56" t="str">
        <f t="shared" si="3"/>
        <v>C</v>
      </c>
      <c r="J90" s="56" t="str">
        <f t="shared" si="4"/>
        <v>C</v>
      </c>
      <c r="K90" s="57" t="str">
        <f t="shared" si="5"/>
        <v/>
      </c>
    </row>
    <row r="91" spans="1:11" ht="18.75" hidden="1" x14ac:dyDescent="0.25">
      <c r="A91" s="11">
        <v>2020</v>
      </c>
      <c r="B91" s="11" t="s">
        <v>814</v>
      </c>
      <c r="C91" s="11" t="s">
        <v>515</v>
      </c>
      <c r="D91" s="59">
        <v>46019222</v>
      </c>
      <c r="E91" s="11" t="s">
        <v>399</v>
      </c>
      <c r="F91" s="11" t="s">
        <v>856</v>
      </c>
      <c r="G91" s="11">
        <v>435</v>
      </c>
      <c r="H91" s="11">
        <f>VLOOKUP(D91,'revisió FPA-EOI 27-11-2020'!$D$2:$H$123,5,0)</f>
        <v>442</v>
      </c>
      <c r="I91" s="47" t="str">
        <f t="shared" si="3"/>
        <v>C</v>
      </c>
      <c r="J91" s="53" t="str">
        <f t="shared" si="4"/>
        <v>C</v>
      </c>
      <c r="K91" s="54" t="str">
        <f t="shared" si="5"/>
        <v/>
      </c>
    </row>
    <row r="92" spans="1:11" ht="18.75" hidden="1" x14ac:dyDescent="0.25">
      <c r="A92" s="11">
        <v>2020</v>
      </c>
      <c r="B92" s="11" t="s">
        <v>814</v>
      </c>
      <c r="C92" s="11" t="s">
        <v>515</v>
      </c>
      <c r="D92" s="59">
        <v>46020546</v>
      </c>
      <c r="E92" s="11" t="s">
        <v>35</v>
      </c>
      <c r="F92" s="11" t="s">
        <v>858</v>
      </c>
      <c r="G92" s="11">
        <v>2694</v>
      </c>
      <c r="H92" s="11">
        <f>VLOOKUP(D92,'revisió FPA-EOI 27-11-2020'!$D$2:$H$123,5,0)</f>
        <v>2706</v>
      </c>
      <c r="I92" s="47" t="str">
        <f t="shared" si="3"/>
        <v>A</v>
      </c>
      <c r="J92" s="53" t="str">
        <f t="shared" si="4"/>
        <v>A</v>
      </c>
      <c r="K92" s="54" t="str">
        <f t="shared" si="5"/>
        <v/>
      </c>
    </row>
    <row r="93" spans="1:11" ht="18.75" hidden="1" x14ac:dyDescent="0.25">
      <c r="A93" s="11">
        <v>2020</v>
      </c>
      <c r="B93" s="11" t="s">
        <v>814</v>
      </c>
      <c r="C93" s="11" t="s">
        <v>521</v>
      </c>
      <c r="D93" s="59">
        <v>46019350</v>
      </c>
      <c r="E93" s="11" t="s">
        <v>523</v>
      </c>
      <c r="F93" s="11" t="s">
        <v>865</v>
      </c>
      <c r="G93" s="11">
        <v>297</v>
      </c>
      <c r="H93" s="11">
        <f>VLOOKUP(D93,'revisió FPA-EOI 27-11-2020'!$D$2:$H$123,5,0)</f>
        <v>298</v>
      </c>
      <c r="I93" s="47" t="str">
        <f t="shared" si="3"/>
        <v>C</v>
      </c>
      <c r="J93" s="53" t="str">
        <f t="shared" si="4"/>
        <v>C</v>
      </c>
      <c r="K93" s="54" t="str">
        <f t="shared" si="5"/>
        <v/>
      </c>
    </row>
    <row r="94" spans="1:11" ht="18.75" hidden="1" x14ac:dyDescent="0.25">
      <c r="A94" s="11">
        <v>2020</v>
      </c>
      <c r="B94" s="11" t="s">
        <v>814</v>
      </c>
      <c r="C94" s="11" t="s">
        <v>521</v>
      </c>
      <c r="D94" s="59">
        <v>46019362</v>
      </c>
      <c r="E94" s="11" t="s">
        <v>524</v>
      </c>
      <c r="F94" s="11" t="s">
        <v>856</v>
      </c>
      <c r="G94" s="11">
        <v>120</v>
      </c>
      <c r="H94" s="11">
        <f>VLOOKUP(D94,'revisió FPA-EOI 27-11-2020'!$D$2:$H$123,5,0)</f>
        <v>252</v>
      </c>
      <c r="I94" s="47" t="str">
        <f t="shared" si="3"/>
        <v>C</v>
      </c>
      <c r="J94" s="53" t="str">
        <f t="shared" si="4"/>
        <v>C</v>
      </c>
      <c r="K94" s="54" t="str">
        <f t="shared" si="5"/>
        <v/>
      </c>
    </row>
    <row r="95" spans="1:11" ht="18.75" hidden="1" x14ac:dyDescent="0.25">
      <c r="A95" s="11">
        <v>2020</v>
      </c>
      <c r="B95" s="11" t="s">
        <v>814</v>
      </c>
      <c r="C95" s="11" t="s">
        <v>820</v>
      </c>
      <c r="D95" s="59">
        <v>46019374</v>
      </c>
      <c r="E95" s="11" t="s">
        <v>529</v>
      </c>
      <c r="F95" s="11" t="s">
        <v>856</v>
      </c>
      <c r="G95" s="11">
        <v>1134</v>
      </c>
      <c r="H95" s="11">
        <f>VLOOKUP(D95,'revisió FPA-EOI 27-11-2020'!$D$2:$H$123,5,0)</f>
        <v>1151</v>
      </c>
      <c r="I95" s="47" t="str">
        <f t="shared" si="3"/>
        <v>A</v>
      </c>
      <c r="J95" s="53" t="str">
        <f t="shared" si="4"/>
        <v>A</v>
      </c>
      <c r="K95" s="54" t="str">
        <f t="shared" si="5"/>
        <v/>
      </c>
    </row>
    <row r="96" spans="1:11" ht="18.75" hidden="1" x14ac:dyDescent="0.25">
      <c r="A96" s="11">
        <v>2020</v>
      </c>
      <c r="B96" s="11" t="s">
        <v>814</v>
      </c>
      <c r="C96" s="11" t="s">
        <v>820</v>
      </c>
      <c r="D96" s="59">
        <v>46020558</v>
      </c>
      <c r="E96" s="11" t="s">
        <v>35</v>
      </c>
      <c r="F96" s="11" t="s">
        <v>858</v>
      </c>
      <c r="G96" s="11">
        <v>2196</v>
      </c>
      <c r="H96" s="11">
        <f>VLOOKUP(D96,'revisió FPA-EOI 27-11-2020'!$D$2:$H$123,5,0)</f>
        <v>2260</v>
      </c>
      <c r="I96" s="47" t="str">
        <f t="shared" si="3"/>
        <v>A</v>
      </c>
      <c r="J96" s="53" t="str">
        <f t="shared" si="4"/>
        <v>A</v>
      </c>
      <c r="K96" s="54" t="str">
        <f t="shared" si="5"/>
        <v/>
      </c>
    </row>
    <row r="97" spans="1:11" ht="18.75" hidden="1" x14ac:dyDescent="0.25">
      <c r="A97" s="11">
        <v>2020</v>
      </c>
      <c r="B97" s="11" t="s">
        <v>814</v>
      </c>
      <c r="C97" s="11" t="s">
        <v>539</v>
      </c>
      <c r="D97" s="59">
        <v>46019386</v>
      </c>
      <c r="E97" s="11" t="s">
        <v>540</v>
      </c>
      <c r="F97" s="11" t="s">
        <v>856</v>
      </c>
      <c r="G97" s="11">
        <v>318</v>
      </c>
      <c r="H97" s="11">
        <f>VLOOKUP(D97,'revisió FPA-EOI 27-11-2020'!$D$2:$H$123,5,0)</f>
        <v>335</v>
      </c>
      <c r="I97" s="47" t="str">
        <f t="shared" si="3"/>
        <v>C</v>
      </c>
      <c r="J97" s="53" t="str">
        <f t="shared" si="4"/>
        <v>C</v>
      </c>
      <c r="K97" s="54" t="str">
        <f t="shared" si="5"/>
        <v/>
      </c>
    </row>
    <row r="98" spans="1:11" ht="18.75" hidden="1" x14ac:dyDescent="0.25">
      <c r="A98" s="11">
        <v>2020</v>
      </c>
      <c r="B98" s="11" t="s">
        <v>814</v>
      </c>
      <c r="C98" s="11" t="s">
        <v>546</v>
      </c>
      <c r="D98" s="59">
        <v>46017663</v>
      </c>
      <c r="E98" s="11" t="s">
        <v>228</v>
      </c>
      <c r="F98" s="11" t="s">
        <v>856</v>
      </c>
      <c r="G98" s="11">
        <v>457</v>
      </c>
      <c r="H98" s="11">
        <f>VLOOKUP(D98,'revisió FPA-EOI 27-11-2020'!$D$2:$H$123,5,0)</f>
        <v>1019</v>
      </c>
      <c r="I98" s="47" t="str">
        <f t="shared" si="3"/>
        <v>C</v>
      </c>
      <c r="J98" s="53" t="str">
        <f t="shared" si="4"/>
        <v>A</v>
      </c>
      <c r="K98" s="54" t="str">
        <f t="shared" si="5"/>
        <v>WARNING</v>
      </c>
    </row>
    <row r="99" spans="1:11" ht="18.75" hidden="1" x14ac:dyDescent="0.25">
      <c r="A99" s="11">
        <v>2020</v>
      </c>
      <c r="B99" s="11" t="s">
        <v>814</v>
      </c>
      <c r="C99" s="11" t="s">
        <v>546</v>
      </c>
      <c r="D99" s="59">
        <v>46017912</v>
      </c>
      <c r="E99" s="11" t="s">
        <v>130</v>
      </c>
      <c r="F99" s="11" t="s">
        <v>865</v>
      </c>
      <c r="G99" s="11">
        <v>586</v>
      </c>
      <c r="H99" s="11">
        <f>VLOOKUP(D99,'revisió FPA-EOI 27-11-2020'!$D$2:$H$123,5,0)</f>
        <v>582</v>
      </c>
      <c r="I99" s="47" t="str">
        <f t="shared" si="3"/>
        <v>B</v>
      </c>
      <c r="J99" s="53" t="str">
        <f t="shared" si="4"/>
        <v>B</v>
      </c>
      <c r="K99" s="54" t="str">
        <f t="shared" si="5"/>
        <v/>
      </c>
    </row>
    <row r="100" spans="1:11" ht="18.75" hidden="1" x14ac:dyDescent="0.25">
      <c r="A100" s="11">
        <v>2020</v>
      </c>
      <c r="B100" s="11" t="s">
        <v>814</v>
      </c>
      <c r="C100" s="11" t="s">
        <v>546</v>
      </c>
      <c r="D100" s="59">
        <v>46031337</v>
      </c>
      <c r="E100" s="11" t="s">
        <v>549</v>
      </c>
      <c r="F100" s="11" t="s">
        <v>858</v>
      </c>
      <c r="G100" s="11">
        <v>1384</v>
      </c>
      <c r="H100" s="11">
        <f>VLOOKUP(D100,'revisió FPA-EOI 27-11-2020'!$D$2:$H$123,5,0)</f>
        <v>1381</v>
      </c>
      <c r="I100" s="47" t="str">
        <f t="shared" si="3"/>
        <v>A</v>
      </c>
      <c r="J100" s="53" t="str">
        <f t="shared" si="4"/>
        <v>A</v>
      </c>
      <c r="K100" s="54" t="str">
        <f t="shared" si="5"/>
        <v/>
      </c>
    </row>
    <row r="101" spans="1:11" ht="18.75" hidden="1" x14ac:dyDescent="0.25">
      <c r="A101" s="11">
        <v>2020</v>
      </c>
      <c r="B101" s="11" t="s">
        <v>814</v>
      </c>
      <c r="C101" s="11" t="s">
        <v>900</v>
      </c>
      <c r="D101" s="59">
        <v>46019398</v>
      </c>
      <c r="E101" s="11" t="s">
        <v>901</v>
      </c>
      <c r="F101" s="11" t="s">
        <v>856</v>
      </c>
      <c r="G101" s="11">
        <v>238</v>
      </c>
      <c r="H101" s="11">
        <f>VLOOKUP(D101,'revisió FPA-EOI 27-11-2020'!$D$2:$H$123,5,0)</f>
        <v>255</v>
      </c>
      <c r="I101" s="47" t="str">
        <f t="shared" si="3"/>
        <v>C</v>
      </c>
      <c r="J101" s="53" t="str">
        <f t="shared" si="4"/>
        <v>C</v>
      </c>
      <c r="K101" s="54" t="str">
        <f t="shared" si="5"/>
        <v/>
      </c>
    </row>
    <row r="102" spans="1:11" ht="18.75" hidden="1" x14ac:dyDescent="0.25">
      <c r="A102" s="11">
        <v>2020</v>
      </c>
      <c r="B102" s="11" t="s">
        <v>814</v>
      </c>
      <c r="C102" s="11" t="s">
        <v>552</v>
      </c>
      <c r="D102" s="59">
        <v>46024217</v>
      </c>
      <c r="E102" s="11" t="s">
        <v>114</v>
      </c>
      <c r="F102" s="11" t="s">
        <v>858</v>
      </c>
      <c r="G102" s="11">
        <v>633</v>
      </c>
      <c r="H102" s="11">
        <f>VLOOKUP(D102,'revisió FPA-EOI 27-11-2020'!$D$2:$H$123,5,0)</f>
        <v>646</v>
      </c>
      <c r="I102" s="47" t="str">
        <f t="shared" si="3"/>
        <v>B</v>
      </c>
      <c r="J102" s="53" t="str">
        <f t="shared" si="4"/>
        <v>B</v>
      </c>
      <c r="K102" s="54" t="str">
        <f t="shared" si="5"/>
        <v/>
      </c>
    </row>
    <row r="103" spans="1:11" ht="18.75" hidden="1" x14ac:dyDescent="0.25">
      <c r="A103" s="11">
        <v>2020</v>
      </c>
      <c r="B103" s="11" t="s">
        <v>814</v>
      </c>
      <c r="C103" s="11" t="s">
        <v>552</v>
      </c>
      <c r="D103" s="59">
        <v>46027115</v>
      </c>
      <c r="E103" s="11" t="s">
        <v>902</v>
      </c>
      <c r="F103" s="11" t="s">
        <v>865</v>
      </c>
      <c r="G103" s="11">
        <v>199</v>
      </c>
      <c r="H103" s="11">
        <f>VLOOKUP(D103,'revisió FPA-EOI 27-11-2020'!$D$2:$H$123,5,0)</f>
        <v>195</v>
      </c>
      <c r="I103" s="47" t="str">
        <f t="shared" si="3"/>
        <v>C</v>
      </c>
      <c r="J103" s="53" t="str">
        <f t="shared" si="4"/>
        <v>C</v>
      </c>
      <c r="K103" s="54" t="str">
        <f t="shared" si="5"/>
        <v/>
      </c>
    </row>
    <row r="104" spans="1:11" ht="18.75" hidden="1" x14ac:dyDescent="0.25">
      <c r="A104" s="11">
        <v>2020</v>
      </c>
      <c r="B104" s="11" t="s">
        <v>814</v>
      </c>
      <c r="C104" s="11" t="s">
        <v>623</v>
      </c>
      <c r="D104" s="59">
        <v>46013220</v>
      </c>
      <c r="E104" s="11" t="s">
        <v>565</v>
      </c>
      <c r="F104" s="11" t="s">
        <v>858</v>
      </c>
      <c r="G104" s="11">
        <v>7999</v>
      </c>
      <c r="H104" s="11">
        <f>VLOOKUP(D104,'revisió FPA-EOI 27-11-2020'!$D$2:$H$123,5,0)</f>
        <v>7936</v>
      </c>
      <c r="I104" s="47" t="str">
        <f t="shared" si="3"/>
        <v>A</v>
      </c>
      <c r="J104" s="53" t="str">
        <f t="shared" si="4"/>
        <v>A</v>
      </c>
      <c r="K104" s="54" t="str">
        <f t="shared" si="5"/>
        <v/>
      </c>
    </row>
    <row r="105" spans="1:11" ht="18.75" hidden="1" x14ac:dyDescent="0.25">
      <c r="A105" s="11">
        <v>2020</v>
      </c>
      <c r="B105" s="11" t="s">
        <v>814</v>
      </c>
      <c r="C105" s="11" t="s">
        <v>623</v>
      </c>
      <c r="D105" s="59">
        <v>46019404</v>
      </c>
      <c r="E105" s="11" t="s">
        <v>576</v>
      </c>
      <c r="F105" s="11" t="s">
        <v>856</v>
      </c>
      <c r="G105" s="11">
        <v>602</v>
      </c>
      <c r="H105" s="11">
        <f>VLOOKUP(D105,'revisió FPA-EOI 27-11-2020'!$D$2:$H$123,5,0)</f>
        <v>620</v>
      </c>
      <c r="I105" s="47" t="str">
        <f t="shared" si="3"/>
        <v>B</v>
      </c>
      <c r="J105" s="53" t="str">
        <f t="shared" si="4"/>
        <v>B</v>
      </c>
      <c r="K105" s="54" t="str">
        <f t="shared" si="5"/>
        <v/>
      </c>
    </row>
    <row r="106" spans="1:11" ht="18.75" hidden="1" x14ac:dyDescent="0.25">
      <c r="A106" s="11">
        <v>2020</v>
      </c>
      <c r="B106" s="11" t="s">
        <v>814</v>
      </c>
      <c r="C106" s="11" t="s">
        <v>623</v>
      </c>
      <c r="D106" s="59">
        <v>46019416</v>
      </c>
      <c r="E106" s="11" t="s">
        <v>577</v>
      </c>
      <c r="F106" s="11" t="s">
        <v>856</v>
      </c>
      <c r="G106" s="11">
        <v>230</v>
      </c>
      <c r="H106" s="11">
        <f>VLOOKUP(D106,'revisió FPA-EOI 27-11-2020'!$D$2:$H$123,5,0)</f>
        <v>314</v>
      </c>
      <c r="I106" s="47" t="str">
        <f t="shared" si="3"/>
        <v>C</v>
      </c>
      <c r="J106" s="53" t="str">
        <f t="shared" si="4"/>
        <v>C</v>
      </c>
      <c r="K106" s="54" t="str">
        <f t="shared" si="5"/>
        <v/>
      </c>
    </row>
    <row r="107" spans="1:11" ht="18.75" hidden="1" x14ac:dyDescent="0.25">
      <c r="A107" s="11">
        <v>2020</v>
      </c>
      <c r="B107" s="11" t="s">
        <v>814</v>
      </c>
      <c r="C107" s="11" t="s">
        <v>623</v>
      </c>
      <c r="D107" s="59">
        <v>46019428</v>
      </c>
      <c r="E107" s="11" t="s">
        <v>578</v>
      </c>
      <c r="F107" s="11" t="s">
        <v>856</v>
      </c>
      <c r="G107" s="11">
        <v>1406</v>
      </c>
      <c r="H107" s="11">
        <f>VLOOKUP(D107,'revisió FPA-EOI 27-11-2020'!$D$2:$H$123,5,0)</f>
        <v>1639</v>
      </c>
      <c r="I107" s="47" t="str">
        <f t="shared" si="3"/>
        <v>A</v>
      </c>
      <c r="J107" s="53" t="str">
        <f t="shared" si="4"/>
        <v>A</v>
      </c>
      <c r="K107" s="54" t="str">
        <f t="shared" si="5"/>
        <v/>
      </c>
    </row>
    <row r="108" spans="1:11" ht="18.75" hidden="1" x14ac:dyDescent="0.25">
      <c r="A108" s="11">
        <v>2020</v>
      </c>
      <c r="B108" s="11" t="s">
        <v>814</v>
      </c>
      <c r="C108" s="11" t="s">
        <v>623</v>
      </c>
      <c r="D108" s="59">
        <v>46019431</v>
      </c>
      <c r="E108" s="11" t="s">
        <v>579</v>
      </c>
      <c r="F108" s="11" t="s">
        <v>856</v>
      </c>
      <c r="G108" s="11">
        <v>232</v>
      </c>
      <c r="H108" s="11">
        <f>VLOOKUP(D108,'revisió FPA-EOI 27-11-2020'!$D$2:$H$123,5,0)</f>
        <v>245</v>
      </c>
      <c r="I108" s="47" t="str">
        <f t="shared" si="3"/>
        <v>C</v>
      </c>
      <c r="J108" s="53" t="str">
        <f t="shared" si="4"/>
        <v>C</v>
      </c>
      <c r="K108" s="54" t="str">
        <f t="shared" si="5"/>
        <v/>
      </c>
    </row>
    <row r="109" spans="1:11" ht="18.75" hidden="1" x14ac:dyDescent="0.25">
      <c r="A109" s="11">
        <v>2020</v>
      </c>
      <c r="B109" s="11" t="s">
        <v>814</v>
      </c>
      <c r="C109" s="11" t="s">
        <v>623</v>
      </c>
      <c r="D109" s="59">
        <v>46019441</v>
      </c>
      <c r="E109" s="11" t="s">
        <v>580</v>
      </c>
      <c r="F109" s="11" t="s">
        <v>856</v>
      </c>
      <c r="G109" s="11">
        <v>404</v>
      </c>
      <c r="H109" s="11">
        <f>VLOOKUP(D109,'revisió FPA-EOI 27-11-2020'!$D$2:$H$123,5,0)</f>
        <v>418</v>
      </c>
      <c r="I109" s="47" t="str">
        <f t="shared" si="3"/>
        <v>C</v>
      </c>
      <c r="J109" s="53" t="str">
        <f t="shared" si="4"/>
        <v>C</v>
      </c>
      <c r="K109" s="54" t="str">
        <f t="shared" si="5"/>
        <v/>
      </c>
    </row>
    <row r="110" spans="1:11" ht="18.75" hidden="1" x14ac:dyDescent="0.25">
      <c r="A110" s="11">
        <v>2020</v>
      </c>
      <c r="B110" s="11" t="s">
        <v>814</v>
      </c>
      <c r="C110" s="11" t="s">
        <v>623</v>
      </c>
      <c r="D110" s="59">
        <v>46019453</v>
      </c>
      <c r="E110" s="11" t="s">
        <v>903</v>
      </c>
      <c r="F110" s="11" t="s">
        <v>856</v>
      </c>
      <c r="G110" s="11">
        <v>297</v>
      </c>
      <c r="H110" s="11">
        <f>VLOOKUP(D110,'revisió FPA-EOI 27-11-2020'!$D$2:$H$123,5,0)</f>
        <v>313</v>
      </c>
      <c r="I110" s="47" t="str">
        <f t="shared" si="3"/>
        <v>C</v>
      </c>
      <c r="J110" s="53" t="str">
        <f t="shared" si="4"/>
        <v>C</v>
      </c>
      <c r="K110" s="54" t="str">
        <f t="shared" si="5"/>
        <v/>
      </c>
    </row>
    <row r="111" spans="1:11" ht="18.75" hidden="1" x14ac:dyDescent="0.25">
      <c r="A111" s="11">
        <v>2020</v>
      </c>
      <c r="B111" s="11" t="s">
        <v>814</v>
      </c>
      <c r="C111" s="11" t="s">
        <v>623</v>
      </c>
      <c r="D111" s="59">
        <v>46019465</v>
      </c>
      <c r="E111" s="11" t="s">
        <v>581</v>
      </c>
      <c r="F111" s="11" t="s">
        <v>856</v>
      </c>
      <c r="G111" s="11">
        <v>253</v>
      </c>
      <c r="H111" s="11">
        <f>VLOOKUP(D111,'revisió FPA-EOI 27-11-2020'!$D$2:$H$123,5,0)</f>
        <v>247</v>
      </c>
      <c r="I111" s="47" t="str">
        <f t="shared" si="3"/>
        <v>C</v>
      </c>
      <c r="J111" s="53" t="str">
        <f t="shared" si="4"/>
        <v>C</v>
      </c>
      <c r="K111" s="54" t="str">
        <f t="shared" si="5"/>
        <v/>
      </c>
    </row>
    <row r="112" spans="1:11" ht="18.75" hidden="1" x14ac:dyDescent="0.25">
      <c r="A112" s="11">
        <v>2020</v>
      </c>
      <c r="B112" s="11" t="s">
        <v>814</v>
      </c>
      <c r="C112" s="11" t="s">
        <v>623</v>
      </c>
      <c r="D112" s="59">
        <v>46019477</v>
      </c>
      <c r="E112" s="11" t="s">
        <v>582</v>
      </c>
      <c r="F112" s="11" t="s">
        <v>856</v>
      </c>
      <c r="G112" s="11">
        <v>755</v>
      </c>
      <c r="H112" s="11">
        <f>VLOOKUP(D112,'revisió FPA-EOI 27-11-2020'!$D$2:$H$123,5,0)</f>
        <v>770</v>
      </c>
      <c r="I112" s="47" t="str">
        <f t="shared" si="3"/>
        <v>B</v>
      </c>
      <c r="J112" s="53" t="str">
        <f t="shared" si="4"/>
        <v>B</v>
      </c>
      <c r="K112" s="54" t="str">
        <f t="shared" si="5"/>
        <v/>
      </c>
    </row>
    <row r="113" spans="1:11" ht="18.75" hidden="1" x14ac:dyDescent="0.25">
      <c r="A113" s="11">
        <v>2020</v>
      </c>
      <c r="B113" s="11" t="s">
        <v>814</v>
      </c>
      <c r="C113" s="11" t="s">
        <v>623</v>
      </c>
      <c r="D113" s="59">
        <v>46019489</v>
      </c>
      <c r="E113" s="11" t="s">
        <v>583</v>
      </c>
      <c r="F113" s="11" t="s">
        <v>856</v>
      </c>
      <c r="G113" s="11">
        <v>500</v>
      </c>
      <c r="H113" s="11">
        <f>VLOOKUP(D113,'revisió FPA-EOI 27-11-2020'!$D$2:$H$123,5,0)</f>
        <v>535</v>
      </c>
      <c r="I113" s="47" t="str">
        <f t="shared" si="3"/>
        <v>B</v>
      </c>
      <c r="J113" s="53" t="str">
        <f t="shared" si="4"/>
        <v>B</v>
      </c>
      <c r="K113" s="54" t="str">
        <f t="shared" si="5"/>
        <v/>
      </c>
    </row>
    <row r="114" spans="1:11" ht="18.75" hidden="1" x14ac:dyDescent="0.25">
      <c r="A114" s="11">
        <v>2020</v>
      </c>
      <c r="B114" s="11" t="s">
        <v>814</v>
      </c>
      <c r="C114" s="11" t="s">
        <v>623</v>
      </c>
      <c r="D114" s="59">
        <v>46020388</v>
      </c>
      <c r="E114" s="11" t="s">
        <v>271</v>
      </c>
      <c r="F114" s="11" t="s">
        <v>860</v>
      </c>
      <c r="G114" s="11">
        <v>386</v>
      </c>
      <c r="H114" s="11">
        <f>VLOOKUP(D114,'revisió FPA-EOI 27-11-2020'!$D$2:$H$123,5,0)</f>
        <v>385</v>
      </c>
      <c r="I114" s="47" t="str">
        <f t="shared" si="3"/>
        <v>C</v>
      </c>
      <c r="J114" s="53" t="str">
        <f t="shared" si="4"/>
        <v>C</v>
      </c>
      <c r="K114" s="54" t="str">
        <f t="shared" si="5"/>
        <v/>
      </c>
    </row>
    <row r="115" spans="1:11" ht="18.75" hidden="1" x14ac:dyDescent="0.25">
      <c r="A115" s="11">
        <v>2020</v>
      </c>
      <c r="B115" s="11" t="s">
        <v>814</v>
      </c>
      <c r="C115" s="11" t="s">
        <v>623</v>
      </c>
      <c r="D115" s="59">
        <v>46021691</v>
      </c>
      <c r="E115" s="11" t="s">
        <v>587</v>
      </c>
      <c r="F115" s="11" t="s">
        <v>865</v>
      </c>
      <c r="G115" s="11">
        <v>1085</v>
      </c>
      <c r="H115" s="11">
        <f>VLOOKUP(D115,'revisió FPA-EOI 27-11-2020'!$D$2:$H$123,5,0)</f>
        <v>1084</v>
      </c>
      <c r="I115" s="47" t="str">
        <f t="shared" si="3"/>
        <v>A</v>
      </c>
      <c r="J115" s="53" t="str">
        <f t="shared" si="4"/>
        <v>A</v>
      </c>
      <c r="K115" s="54" t="str">
        <f t="shared" si="5"/>
        <v/>
      </c>
    </row>
    <row r="116" spans="1:11" ht="18.75" hidden="1" x14ac:dyDescent="0.25">
      <c r="A116" s="11">
        <v>2020</v>
      </c>
      <c r="B116" s="11" t="s">
        <v>814</v>
      </c>
      <c r="C116" s="11" t="s">
        <v>623</v>
      </c>
      <c r="D116" s="59">
        <v>46025799</v>
      </c>
      <c r="E116" s="11" t="s">
        <v>597</v>
      </c>
      <c r="F116" s="11" t="s">
        <v>856</v>
      </c>
      <c r="G116" s="11">
        <v>2285</v>
      </c>
      <c r="H116" s="11">
        <f>VLOOKUP(D116,'revisió FPA-EOI 27-11-2020'!$D$2:$H$123,5,0)</f>
        <v>2460</v>
      </c>
      <c r="I116" s="47" t="str">
        <f t="shared" si="3"/>
        <v>A</v>
      </c>
      <c r="J116" s="53" t="str">
        <f t="shared" si="4"/>
        <v>A</v>
      </c>
      <c r="K116" s="54" t="str">
        <f t="shared" si="5"/>
        <v/>
      </c>
    </row>
    <row r="117" spans="1:11" ht="18.75" hidden="1" x14ac:dyDescent="0.25">
      <c r="A117" s="11">
        <v>2020</v>
      </c>
      <c r="B117" s="11" t="s">
        <v>814</v>
      </c>
      <c r="C117" s="11" t="s">
        <v>623</v>
      </c>
      <c r="D117" s="59">
        <v>46027127</v>
      </c>
      <c r="E117" s="11" t="s">
        <v>598</v>
      </c>
      <c r="F117" s="11" t="s">
        <v>858</v>
      </c>
      <c r="G117" s="11">
        <v>2451</v>
      </c>
      <c r="H117" s="11">
        <f>VLOOKUP(D117,'revisió FPA-EOI 27-11-2020'!$D$2:$H$123,5,0)</f>
        <v>2500</v>
      </c>
      <c r="I117" s="47" t="str">
        <f t="shared" si="3"/>
        <v>A</v>
      </c>
      <c r="J117" s="53" t="str">
        <f t="shared" si="4"/>
        <v>A</v>
      </c>
      <c r="K117" s="54" t="str">
        <f t="shared" si="5"/>
        <v/>
      </c>
    </row>
    <row r="118" spans="1:11" ht="18.75" x14ac:dyDescent="0.25">
      <c r="A118" s="11">
        <v>2020</v>
      </c>
      <c r="B118" s="11" t="s">
        <v>814</v>
      </c>
      <c r="C118" s="11" t="s">
        <v>623</v>
      </c>
      <c r="D118" s="59">
        <v>46036311</v>
      </c>
      <c r="E118" s="11" t="s">
        <v>600</v>
      </c>
      <c r="F118" s="11" t="s">
        <v>856</v>
      </c>
      <c r="G118" s="11">
        <v>431</v>
      </c>
      <c r="H118" s="11">
        <f>VLOOKUP(D118,'revisió FPA-EOI 27-11-2020'!$D$2:$H$123,5,0)</f>
        <v>452</v>
      </c>
      <c r="I118" s="47" t="str">
        <f t="shared" si="3"/>
        <v>C</v>
      </c>
      <c r="J118" s="53" t="str">
        <f t="shared" si="4"/>
        <v>C</v>
      </c>
      <c r="K118" s="54" t="str">
        <f t="shared" si="5"/>
        <v/>
      </c>
    </row>
    <row r="119" spans="1:11" ht="18.75" hidden="1" x14ac:dyDescent="0.25">
      <c r="A119" s="11">
        <v>2020</v>
      </c>
      <c r="B119" s="11" t="s">
        <v>814</v>
      </c>
      <c r="C119" s="11" t="s">
        <v>623</v>
      </c>
      <c r="D119" s="59">
        <v>46036414</v>
      </c>
      <c r="E119" s="11" t="s">
        <v>601</v>
      </c>
      <c r="F119" s="11" t="s">
        <v>858</v>
      </c>
      <c r="G119" s="11">
        <v>2133</v>
      </c>
      <c r="H119" s="11">
        <f>VLOOKUP(D119,'revisió FPA-EOI 27-11-2020'!$D$2:$H$123,5,0)</f>
        <v>2108</v>
      </c>
      <c r="I119" s="47" t="str">
        <f t="shared" si="3"/>
        <v>A</v>
      </c>
      <c r="J119" s="53" t="str">
        <f t="shared" si="4"/>
        <v>A</v>
      </c>
      <c r="K119" s="54" t="str">
        <f t="shared" si="5"/>
        <v/>
      </c>
    </row>
    <row r="120" spans="1:11" ht="18.75" hidden="1" x14ac:dyDescent="0.25">
      <c r="A120" s="11">
        <v>2020</v>
      </c>
      <c r="B120" s="11" t="s">
        <v>814</v>
      </c>
      <c r="C120" s="11" t="s">
        <v>610</v>
      </c>
      <c r="D120" s="59">
        <v>46024001</v>
      </c>
      <c r="E120" s="11" t="s">
        <v>612</v>
      </c>
      <c r="F120" s="11" t="s">
        <v>856</v>
      </c>
      <c r="G120" s="11">
        <v>96</v>
      </c>
      <c r="H120" s="11">
        <f>VLOOKUP(D120,'revisió FPA-EOI 27-11-2020'!$D$2:$H$123,5,0)</f>
        <v>103</v>
      </c>
      <c r="I120" s="47" t="str">
        <f t="shared" si="3"/>
        <v>C</v>
      </c>
      <c r="J120" s="53" t="str">
        <f t="shared" si="4"/>
        <v>C</v>
      </c>
      <c r="K120" s="54" t="str">
        <f t="shared" si="5"/>
        <v/>
      </c>
    </row>
    <row r="121" spans="1:11" ht="18.75" hidden="1" x14ac:dyDescent="0.25">
      <c r="A121" s="11">
        <v>2020</v>
      </c>
      <c r="B121" s="11" t="s">
        <v>814</v>
      </c>
      <c r="C121" s="11" t="s">
        <v>620</v>
      </c>
      <c r="D121" s="59">
        <v>46019234</v>
      </c>
      <c r="E121" s="11" t="s">
        <v>327</v>
      </c>
      <c r="F121" s="11" t="s">
        <v>856</v>
      </c>
      <c r="G121" s="11">
        <v>709</v>
      </c>
      <c r="H121" s="11">
        <f>VLOOKUP(D121,'revisió FPA-EOI 27-11-2020'!$D$2:$H$123,5,0)</f>
        <v>737</v>
      </c>
      <c r="I121" s="47" t="str">
        <f t="shared" si="3"/>
        <v>B</v>
      </c>
      <c r="J121" s="53" t="str">
        <f t="shared" si="4"/>
        <v>B</v>
      </c>
      <c r="K121" s="54" t="str">
        <f t="shared" si="5"/>
        <v/>
      </c>
    </row>
    <row r="122" spans="1:11" ht="18.75" hidden="1" x14ac:dyDescent="0.25">
      <c r="A122" s="11">
        <v>2020</v>
      </c>
      <c r="B122" s="11" t="s">
        <v>814</v>
      </c>
      <c r="C122" s="11" t="s">
        <v>613</v>
      </c>
      <c r="D122" s="59">
        <v>46019283</v>
      </c>
      <c r="E122" s="11" t="s">
        <v>617</v>
      </c>
      <c r="F122" s="11" t="s">
        <v>856</v>
      </c>
      <c r="G122" s="11">
        <v>588</v>
      </c>
      <c r="H122" s="11">
        <f>VLOOKUP(D122,'revisió FPA-EOI 27-11-2020'!$D$2:$H$123,5,0)</f>
        <v>601</v>
      </c>
      <c r="I122" s="47" t="str">
        <f t="shared" si="3"/>
        <v>B</v>
      </c>
      <c r="J122" s="53" t="str">
        <f t="shared" si="4"/>
        <v>B</v>
      </c>
      <c r="K122" s="54" t="str">
        <f t="shared" si="5"/>
        <v/>
      </c>
    </row>
    <row r="123" spans="1:11" ht="18.75" hidden="1" x14ac:dyDescent="0.25">
      <c r="A123" s="11">
        <v>2020</v>
      </c>
      <c r="B123" s="11" t="s">
        <v>814</v>
      </c>
      <c r="C123" s="11" t="s">
        <v>613</v>
      </c>
      <c r="D123" s="59">
        <v>46028661</v>
      </c>
      <c r="E123" s="11" t="s">
        <v>35</v>
      </c>
      <c r="F123" s="11" t="s">
        <v>858</v>
      </c>
      <c r="G123" s="11">
        <v>1697</v>
      </c>
      <c r="H123" s="11">
        <f>VLOOKUP(D123,'revisió FPA-EOI 27-11-2020'!$D$2:$H$123,5,0)</f>
        <v>1710</v>
      </c>
      <c r="I123" s="47" t="str">
        <f t="shared" si="3"/>
        <v>A</v>
      </c>
      <c r="J123" s="53" t="str">
        <f t="shared" si="4"/>
        <v>A</v>
      </c>
      <c r="K123" s="54" t="str">
        <f t="shared" si="5"/>
        <v/>
      </c>
    </row>
  </sheetData>
  <autoFilter ref="A1:M123" xr:uid="{00000000-0009-0000-0000-000006000000}">
    <filterColumn colId="7">
      <filters>
        <filter val="452"/>
        <filter val="453"/>
        <filter val="461"/>
        <filter val="481"/>
        <filter val="482"/>
        <filter val="498"/>
      </filters>
    </filterColumn>
    <filterColumn colId="11" showButton="0"/>
  </autoFilter>
  <mergeCells count="1">
    <mergeCell ref="L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3"/>
  <sheetViews>
    <sheetView zoomScale="85" zoomScaleNormal="85" workbookViewId="0">
      <selection activeCell="E4" sqref="E4"/>
    </sheetView>
  </sheetViews>
  <sheetFormatPr baseColWidth="10" defaultRowHeight="15" x14ac:dyDescent="0.25"/>
  <cols>
    <col min="5" max="5" width="62.85546875" bestFit="1" customWidth="1"/>
    <col min="8" max="8" width="27.42578125" customWidth="1"/>
  </cols>
  <sheetData>
    <row r="1" spans="1:10" x14ac:dyDescent="0.25">
      <c r="A1" t="s">
        <v>624</v>
      </c>
      <c r="B1" t="s">
        <v>625</v>
      </c>
      <c r="C1" t="s">
        <v>626</v>
      </c>
      <c r="D1" t="s">
        <v>627</v>
      </c>
      <c r="E1" t="s">
        <v>628</v>
      </c>
      <c r="F1" t="s">
        <v>827</v>
      </c>
      <c r="G1" t="s">
        <v>629</v>
      </c>
      <c r="H1" t="s">
        <v>830</v>
      </c>
    </row>
    <row r="2" spans="1:10" x14ac:dyDescent="0.25">
      <c r="A2">
        <v>2020</v>
      </c>
      <c r="B2" t="s">
        <v>632</v>
      </c>
      <c r="C2" t="s">
        <v>231</v>
      </c>
      <c r="D2" t="s">
        <v>855</v>
      </c>
      <c r="E2" t="s">
        <v>18</v>
      </c>
      <c r="F2" t="s">
        <v>832</v>
      </c>
      <c r="G2" t="s">
        <v>856</v>
      </c>
      <c r="H2">
        <v>750</v>
      </c>
      <c r="I2" s="58"/>
      <c r="J2" t="str">
        <f>"0"&amp;D2</f>
        <v>003010715</v>
      </c>
    </row>
    <row r="3" spans="1:10" x14ac:dyDescent="0.25">
      <c r="A3">
        <v>2020</v>
      </c>
      <c r="B3" t="s">
        <v>632</v>
      </c>
      <c r="C3" t="s">
        <v>231</v>
      </c>
      <c r="D3" t="s">
        <v>857</v>
      </c>
      <c r="E3" t="s">
        <v>35</v>
      </c>
      <c r="F3" t="s">
        <v>832</v>
      </c>
      <c r="G3" t="s">
        <v>858</v>
      </c>
      <c r="H3">
        <v>5664</v>
      </c>
      <c r="I3" s="58"/>
      <c r="J3" t="str">
        <f>"0"&amp;D3</f>
        <v>003011136</v>
      </c>
    </row>
    <row r="4" spans="1:10" x14ac:dyDescent="0.25">
      <c r="A4">
        <v>2020</v>
      </c>
      <c r="B4" t="s">
        <v>632</v>
      </c>
      <c r="C4" t="s">
        <v>231</v>
      </c>
      <c r="D4" t="s">
        <v>859</v>
      </c>
      <c r="E4" t="s">
        <v>36</v>
      </c>
      <c r="F4" t="s">
        <v>832</v>
      </c>
      <c r="G4" t="s">
        <v>860</v>
      </c>
      <c r="H4">
        <v>239</v>
      </c>
      <c r="I4" s="58"/>
      <c r="J4" t="str">
        <f t="shared" ref="J4:J41" si="0">"0"&amp;D4</f>
        <v>003012153</v>
      </c>
    </row>
    <row r="5" spans="1:10" x14ac:dyDescent="0.25">
      <c r="A5">
        <v>2020</v>
      </c>
      <c r="B5" t="s">
        <v>632</v>
      </c>
      <c r="C5" t="s">
        <v>231</v>
      </c>
      <c r="D5" t="s">
        <v>861</v>
      </c>
      <c r="E5" t="s">
        <v>23</v>
      </c>
      <c r="F5" t="s">
        <v>832</v>
      </c>
      <c r="G5" t="s">
        <v>856</v>
      </c>
      <c r="H5">
        <v>398</v>
      </c>
      <c r="I5" s="58"/>
      <c r="J5" t="str">
        <f t="shared" si="0"/>
        <v>003012864</v>
      </c>
    </row>
    <row r="6" spans="1:10" x14ac:dyDescent="0.25">
      <c r="A6">
        <v>2020</v>
      </c>
      <c r="B6" t="s">
        <v>632</v>
      </c>
      <c r="C6" t="s">
        <v>231</v>
      </c>
      <c r="D6" t="s">
        <v>862</v>
      </c>
      <c r="E6" t="s">
        <v>24</v>
      </c>
      <c r="F6" t="s">
        <v>832</v>
      </c>
      <c r="G6" t="s">
        <v>856</v>
      </c>
      <c r="H6">
        <v>264</v>
      </c>
      <c r="I6" s="58"/>
      <c r="J6" t="str">
        <f t="shared" si="0"/>
        <v>003012876</v>
      </c>
    </row>
    <row r="7" spans="1:10" x14ac:dyDescent="0.25">
      <c r="A7">
        <v>2020</v>
      </c>
      <c r="B7" t="s">
        <v>632</v>
      </c>
      <c r="C7" t="s">
        <v>231</v>
      </c>
      <c r="D7" t="s">
        <v>653</v>
      </c>
      <c r="E7" t="s">
        <v>25</v>
      </c>
      <c r="F7" t="s">
        <v>832</v>
      </c>
      <c r="G7" t="s">
        <v>856</v>
      </c>
      <c r="H7">
        <v>1687</v>
      </c>
      <c r="I7" s="58"/>
      <c r="J7" t="str">
        <f t="shared" si="0"/>
        <v>003012888</v>
      </c>
    </row>
    <row r="8" spans="1:10" x14ac:dyDescent="0.25">
      <c r="A8">
        <v>2020</v>
      </c>
      <c r="B8" t="s">
        <v>632</v>
      </c>
      <c r="C8" t="s">
        <v>231</v>
      </c>
      <c r="D8" t="s">
        <v>863</v>
      </c>
      <c r="E8" t="s">
        <v>26</v>
      </c>
      <c r="F8" t="s">
        <v>832</v>
      </c>
      <c r="G8" t="s">
        <v>856</v>
      </c>
      <c r="H8">
        <v>727</v>
      </c>
      <c r="I8" s="58"/>
      <c r="J8" t="str">
        <f t="shared" si="0"/>
        <v>003012891</v>
      </c>
    </row>
    <row r="9" spans="1:10" x14ac:dyDescent="0.25">
      <c r="A9">
        <v>2020</v>
      </c>
      <c r="B9" t="s">
        <v>632</v>
      </c>
      <c r="C9" t="s">
        <v>231</v>
      </c>
      <c r="D9" t="s">
        <v>864</v>
      </c>
      <c r="E9" t="s">
        <v>38</v>
      </c>
      <c r="F9" t="s">
        <v>832</v>
      </c>
      <c r="G9" t="s">
        <v>865</v>
      </c>
      <c r="H9">
        <v>614</v>
      </c>
      <c r="I9" s="58"/>
      <c r="J9" t="str">
        <f t="shared" si="0"/>
        <v>003014678</v>
      </c>
    </row>
    <row r="10" spans="1:10" x14ac:dyDescent="0.25">
      <c r="A10">
        <v>2020</v>
      </c>
      <c r="B10" t="s">
        <v>632</v>
      </c>
      <c r="C10" t="s">
        <v>231</v>
      </c>
      <c r="D10" t="s">
        <v>866</v>
      </c>
      <c r="E10" t="s">
        <v>33</v>
      </c>
      <c r="F10" t="s">
        <v>832</v>
      </c>
      <c r="G10" t="s">
        <v>856</v>
      </c>
      <c r="H10">
        <v>147</v>
      </c>
      <c r="I10" s="58"/>
      <c r="J10" t="str">
        <f t="shared" si="0"/>
        <v>003015488</v>
      </c>
    </row>
    <row r="11" spans="1:10" x14ac:dyDescent="0.25">
      <c r="A11">
        <v>2020</v>
      </c>
      <c r="B11" t="s">
        <v>632</v>
      </c>
      <c r="C11" t="s">
        <v>663</v>
      </c>
      <c r="D11" t="s">
        <v>867</v>
      </c>
      <c r="E11" t="s">
        <v>44</v>
      </c>
      <c r="F11" t="s">
        <v>832</v>
      </c>
      <c r="G11" t="s">
        <v>856</v>
      </c>
      <c r="H11">
        <v>481</v>
      </c>
      <c r="I11" s="58"/>
      <c r="J11" t="str">
        <f t="shared" si="0"/>
        <v>003010855</v>
      </c>
    </row>
    <row r="12" spans="1:10" x14ac:dyDescent="0.25">
      <c r="A12">
        <v>2020</v>
      </c>
      <c r="B12" t="s">
        <v>632</v>
      </c>
      <c r="C12" t="s">
        <v>663</v>
      </c>
      <c r="D12" t="s">
        <v>868</v>
      </c>
      <c r="E12" t="s">
        <v>35</v>
      </c>
      <c r="F12" t="s">
        <v>832</v>
      </c>
      <c r="G12" t="s">
        <v>858</v>
      </c>
      <c r="H12">
        <v>1123</v>
      </c>
      <c r="I12" s="58"/>
      <c r="J12" t="str">
        <f t="shared" si="0"/>
        <v>003017825</v>
      </c>
    </row>
    <row r="13" spans="1:10" x14ac:dyDescent="0.25">
      <c r="A13">
        <v>2020</v>
      </c>
      <c r="B13" t="s">
        <v>632</v>
      </c>
      <c r="C13" t="s">
        <v>54</v>
      </c>
      <c r="D13" t="s">
        <v>869</v>
      </c>
      <c r="E13" t="s">
        <v>56</v>
      </c>
      <c r="F13" t="s">
        <v>832</v>
      </c>
      <c r="G13" t="s">
        <v>856</v>
      </c>
      <c r="H13">
        <v>313</v>
      </c>
      <c r="I13" s="58"/>
      <c r="J13" t="str">
        <f t="shared" si="0"/>
        <v>003012906</v>
      </c>
    </row>
    <row r="14" spans="1:10" x14ac:dyDescent="0.25">
      <c r="A14">
        <v>2020</v>
      </c>
      <c r="B14" t="s">
        <v>632</v>
      </c>
      <c r="C14" t="s">
        <v>63</v>
      </c>
      <c r="D14" t="s">
        <v>870</v>
      </c>
      <c r="E14" t="s">
        <v>67</v>
      </c>
      <c r="F14" t="s">
        <v>832</v>
      </c>
      <c r="G14" t="s">
        <v>856</v>
      </c>
      <c r="H14">
        <v>253</v>
      </c>
      <c r="I14" s="58"/>
      <c r="J14" t="str">
        <f t="shared" si="0"/>
        <v>003012918</v>
      </c>
    </row>
    <row r="15" spans="1:10" x14ac:dyDescent="0.25">
      <c r="A15">
        <v>2020</v>
      </c>
      <c r="B15" t="s">
        <v>632</v>
      </c>
      <c r="C15" t="s">
        <v>63</v>
      </c>
      <c r="D15" t="s">
        <v>871</v>
      </c>
      <c r="E15" t="s">
        <v>35</v>
      </c>
      <c r="F15" t="s">
        <v>832</v>
      </c>
      <c r="G15" t="s">
        <v>858</v>
      </c>
      <c r="H15">
        <v>2182</v>
      </c>
      <c r="I15" s="58"/>
      <c r="J15" t="str">
        <f t="shared" si="0"/>
        <v>003016161</v>
      </c>
    </row>
    <row r="16" spans="1:10" x14ac:dyDescent="0.25">
      <c r="A16">
        <v>2020</v>
      </c>
      <c r="B16" t="s">
        <v>632</v>
      </c>
      <c r="C16" t="s">
        <v>89</v>
      </c>
      <c r="D16" t="s">
        <v>872</v>
      </c>
      <c r="E16" t="s">
        <v>91</v>
      </c>
      <c r="F16" t="s">
        <v>832</v>
      </c>
      <c r="G16" t="s">
        <v>856</v>
      </c>
      <c r="H16">
        <v>1088</v>
      </c>
      <c r="I16" s="58"/>
      <c r="J16" t="str">
        <f t="shared" si="0"/>
        <v>003012921</v>
      </c>
    </row>
    <row r="17" spans="1:10" x14ac:dyDescent="0.25">
      <c r="A17">
        <v>2020</v>
      </c>
      <c r="B17" t="s">
        <v>632</v>
      </c>
      <c r="C17" t="s">
        <v>94</v>
      </c>
      <c r="D17" t="s">
        <v>873</v>
      </c>
      <c r="E17" t="s">
        <v>97</v>
      </c>
      <c r="F17" t="s">
        <v>832</v>
      </c>
      <c r="G17" t="s">
        <v>856</v>
      </c>
      <c r="H17">
        <v>359</v>
      </c>
      <c r="I17" s="58"/>
      <c r="J17" t="str">
        <f t="shared" si="0"/>
        <v>003012931</v>
      </c>
    </row>
    <row r="18" spans="1:10" x14ac:dyDescent="0.25">
      <c r="A18">
        <v>2020</v>
      </c>
      <c r="B18" t="s">
        <v>632</v>
      </c>
      <c r="C18" t="s">
        <v>99</v>
      </c>
      <c r="D18" t="s">
        <v>874</v>
      </c>
      <c r="E18" t="s">
        <v>102</v>
      </c>
      <c r="F18" t="s">
        <v>832</v>
      </c>
      <c r="G18" t="s">
        <v>865</v>
      </c>
      <c r="H18">
        <v>295</v>
      </c>
      <c r="I18" s="58"/>
      <c r="J18" t="str">
        <f t="shared" si="0"/>
        <v>003011458</v>
      </c>
    </row>
    <row r="19" spans="1:10" x14ac:dyDescent="0.25">
      <c r="A19">
        <v>2020</v>
      </c>
      <c r="B19" t="s">
        <v>632</v>
      </c>
      <c r="C19" t="s">
        <v>99</v>
      </c>
      <c r="D19" t="s">
        <v>875</v>
      </c>
      <c r="E19" t="s">
        <v>103</v>
      </c>
      <c r="F19" t="s">
        <v>832</v>
      </c>
      <c r="G19" t="s">
        <v>856</v>
      </c>
      <c r="H19">
        <v>634</v>
      </c>
      <c r="I19" s="58"/>
      <c r="J19" t="str">
        <f t="shared" si="0"/>
        <v>003012943</v>
      </c>
    </row>
    <row r="20" spans="1:10" x14ac:dyDescent="0.25">
      <c r="A20">
        <v>2020</v>
      </c>
      <c r="B20" t="s">
        <v>632</v>
      </c>
      <c r="C20" t="s">
        <v>99</v>
      </c>
      <c r="D20" t="s">
        <v>876</v>
      </c>
      <c r="E20" t="s">
        <v>35</v>
      </c>
      <c r="F20" t="s">
        <v>832</v>
      </c>
      <c r="G20" t="s">
        <v>858</v>
      </c>
      <c r="H20">
        <v>1057</v>
      </c>
      <c r="I20" s="58"/>
      <c r="J20" t="str">
        <f t="shared" si="0"/>
        <v>003018283</v>
      </c>
    </row>
    <row r="21" spans="1:10" x14ac:dyDescent="0.25">
      <c r="A21">
        <v>2020</v>
      </c>
      <c r="B21" t="s">
        <v>632</v>
      </c>
      <c r="C21" t="s">
        <v>107</v>
      </c>
      <c r="D21" t="s">
        <v>877</v>
      </c>
      <c r="E21" t="s">
        <v>111</v>
      </c>
      <c r="F21" t="s">
        <v>832</v>
      </c>
      <c r="G21" t="s">
        <v>865</v>
      </c>
      <c r="H21">
        <v>341</v>
      </c>
      <c r="I21" s="58"/>
      <c r="J21" t="str">
        <f t="shared" si="0"/>
        <v>003011112</v>
      </c>
    </row>
    <row r="22" spans="1:10" x14ac:dyDescent="0.25">
      <c r="A22">
        <v>2020</v>
      </c>
      <c r="B22" t="s">
        <v>632</v>
      </c>
      <c r="C22" t="s">
        <v>107</v>
      </c>
      <c r="D22" t="s">
        <v>878</v>
      </c>
      <c r="E22" t="s">
        <v>112</v>
      </c>
      <c r="F22" t="s">
        <v>832</v>
      </c>
      <c r="G22" t="s">
        <v>856</v>
      </c>
      <c r="H22">
        <v>320</v>
      </c>
      <c r="I22" s="58"/>
      <c r="J22" t="str">
        <f t="shared" si="0"/>
        <v>003011771</v>
      </c>
    </row>
    <row r="23" spans="1:10" x14ac:dyDescent="0.25">
      <c r="A23">
        <v>2020</v>
      </c>
      <c r="B23" t="s">
        <v>632</v>
      </c>
      <c r="C23" t="s">
        <v>107</v>
      </c>
      <c r="D23" t="s">
        <v>879</v>
      </c>
      <c r="E23" t="s">
        <v>114</v>
      </c>
      <c r="F23" t="s">
        <v>832</v>
      </c>
      <c r="G23" t="s">
        <v>858</v>
      </c>
      <c r="H23">
        <v>1897</v>
      </c>
      <c r="I23" s="58"/>
      <c r="J23" t="str">
        <f t="shared" si="0"/>
        <v>003018295</v>
      </c>
    </row>
    <row r="24" spans="1:10" x14ac:dyDescent="0.25">
      <c r="A24">
        <v>2020</v>
      </c>
      <c r="B24" t="s">
        <v>632</v>
      </c>
      <c r="C24" t="s">
        <v>715</v>
      </c>
      <c r="D24" t="s">
        <v>880</v>
      </c>
      <c r="E24" t="s">
        <v>119</v>
      </c>
      <c r="F24" t="s">
        <v>832</v>
      </c>
      <c r="G24" t="s">
        <v>856</v>
      </c>
      <c r="H24">
        <v>770</v>
      </c>
      <c r="I24" s="58"/>
      <c r="J24" t="str">
        <f t="shared" si="0"/>
        <v>003010867</v>
      </c>
    </row>
    <row r="25" spans="1:10" x14ac:dyDescent="0.25">
      <c r="A25">
        <v>2020</v>
      </c>
      <c r="B25" t="s">
        <v>632</v>
      </c>
      <c r="C25" t="s">
        <v>715</v>
      </c>
      <c r="D25" t="s">
        <v>881</v>
      </c>
      <c r="E25" t="s">
        <v>130</v>
      </c>
      <c r="F25" t="s">
        <v>832</v>
      </c>
      <c r="G25" t="s">
        <v>865</v>
      </c>
      <c r="H25">
        <v>434</v>
      </c>
      <c r="I25" s="58"/>
      <c r="J25" t="str">
        <f t="shared" si="0"/>
        <v>003011094</v>
      </c>
    </row>
    <row r="26" spans="1:10" x14ac:dyDescent="0.25">
      <c r="A26">
        <v>2020</v>
      </c>
      <c r="B26" t="s">
        <v>632</v>
      </c>
      <c r="C26" t="s">
        <v>715</v>
      </c>
      <c r="D26" t="s">
        <v>882</v>
      </c>
      <c r="E26" t="s">
        <v>35</v>
      </c>
      <c r="F26" t="s">
        <v>832</v>
      </c>
      <c r="G26" t="s">
        <v>858</v>
      </c>
      <c r="H26">
        <v>3804</v>
      </c>
      <c r="I26" s="58"/>
      <c r="J26" t="str">
        <f t="shared" si="0"/>
        <v>003012359</v>
      </c>
    </row>
    <row r="27" spans="1:10" x14ac:dyDescent="0.25">
      <c r="A27">
        <v>2020</v>
      </c>
      <c r="B27" t="s">
        <v>632</v>
      </c>
      <c r="C27" t="s">
        <v>715</v>
      </c>
      <c r="D27" t="s">
        <v>883</v>
      </c>
      <c r="E27" t="s">
        <v>122</v>
      </c>
      <c r="F27" t="s">
        <v>832</v>
      </c>
      <c r="G27" t="s">
        <v>856</v>
      </c>
      <c r="H27">
        <v>401</v>
      </c>
      <c r="I27" s="58"/>
      <c r="J27" t="str">
        <f t="shared" si="0"/>
        <v>003012955</v>
      </c>
    </row>
    <row r="28" spans="1:10" x14ac:dyDescent="0.25">
      <c r="A28">
        <v>2020</v>
      </c>
      <c r="B28" t="s">
        <v>632</v>
      </c>
      <c r="C28" t="s">
        <v>715</v>
      </c>
      <c r="D28" t="s">
        <v>884</v>
      </c>
      <c r="E28" t="s">
        <v>123</v>
      </c>
      <c r="F28" t="s">
        <v>832</v>
      </c>
      <c r="G28" t="s">
        <v>856</v>
      </c>
      <c r="H28">
        <v>205</v>
      </c>
      <c r="I28" s="58"/>
      <c r="J28" t="str">
        <f t="shared" si="0"/>
        <v>003012967</v>
      </c>
    </row>
    <row r="29" spans="1:10" x14ac:dyDescent="0.25">
      <c r="A29">
        <v>2020</v>
      </c>
      <c r="B29" t="s">
        <v>632</v>
      </c>
      <c r="C29" t="s">
        <v>136</v>
      </c>
      <c r="D29" t="s">
        <v>885</v>
      </c>
      <c r="E29" t="s">
        <v>139</v>
      </c>
      <c r="F29" t="s">
        <v>832</v>
      </c>
      <c r="G29" t="s">
        <v>856</v>
      </c>
      <c r="H29">
        <v>555</v>
      </c>
      <c r="I29" s="58"/>
      <c r="J29" t="str">
        <f t="shared" si="0"/>
        <v>003012979</v>
      </c>
    </row>
    <row r="30" spans="1:10" x14ac:dyDescent="0.25">
      <c r="A30">
        <v>2020</v>
      </c>
      <c r="B30" t="s">
        <v>632</v>
      </c>
      <c r="C30" t="s">
        <v>152</v>
      </c>
      <c r="D30" t="s">
        <v>886</v>
      </c>
      <c r="E30" t="s">
        <v>155</v>
      </c>
      <c r="F30" t="s">
        <v>832</v>
      </c>
      <c r="G30" t="s">
        <v>856</v>
      </c>
      <c r="H30">
        <v>269</v>
      </c>
      <c r="I30" s="58"/>
      <c r="J30" t="str">
        <f t="shared" si="0"/>
        <v>003012980</v>
      </c>
    </row>
    <row r="31" spans="1:10" x14ac:dyDescent="0.25">
      <c r="A31">
        <v>2020</v>
      </c>
      <c r="B31" t="s">
        <v>632</v>
      </c>
      <c r="C31" t="s">
        <v>164</v>
      </c>
      <c r="D31" t="s">
        <v>887</v>
      </c>
      <c r="E31" t="s">
        <v>168</v>
      </c>
      <c r="F31" t="s">
        <v>832</v>
      </c>
      <c r="G31" t="s">
        <v>856</v>
      </c>
      <c r="H31">
        <v>1133</v>
      </c>
      <c r="I31" s="58"/>
      <c r="J31" t="str">
        <f t="shared" si="0"/>
        <v>003012992</v>
      </c>
    </row>
    <row r="32" spans="1:10" x14ac:dyDescent="0.25">
      <c r="A32">
        <v>2020</v>
      </c>
      <c r="B32" t="s">
        <v>632</v>
      </c>
      <c r="C32" t="s">
        <v>164</v>
      </c>
      <c r="D32" t="s">
        <v>888</v>
      </c>
      <c r="E32" t="s">
        <v>114</v>
      </c>
      <c r="F32" t="s">
        <v>832</v>
      </c>
      <c r="G32" t="s">
        <v>858</v>
      </c>
      <c r="H32">
        <v>1055</v>
      </c>
      <c r="I32" s="58"/>
      <c r="J32" t="str">
        <f t="shared" si="0"/>
        <v>003018301</v>
      </c>
    </row>
    <row r="33" spans="1:10" x14ac:dyDescent="0.25">
      <c r="A33">
        <v>2020</v>
      </c>
      <c r="B33" t="s">
        <v>632</v>
      </c>
      <c r="C33" t="s">
        <v>173</v>
      </c>
      <c r="D33" t="s">
        <v>889</v>
      </c>
      <c r="E33" t="s">
        <v>175</v>
      </c>
      <c r="F33" t="s">
        <v>832</v>
      </c>
      <c r="G33" t="s">
        <v>856</v>
      </c>
      <c r="H33">
        <v>324</v>
      </c>
      <c r="I33" s="58"/>
      <c r="J33" t="str">
        <f t="shared" si="0"/>
        <v>003013005</v>
      </c>
    </row>
    <row r="34" spans="1:10" x14ac:dyDescent="0.25">
      <c r="A34">
        <v>2020</v>
      </c>
      <c r="B34" t="s">
        <v>632</v>
      </c>
      <c r="C34" t="s">
        <v>771</v>
      </c>
      <c r="D34" t="s">
        <v>890</v>
      </c>
      <c r="E34" t="s">
        <v>197</v>
      </c>
      <c r="F34" t="s">
        <v>832</v>
      </c>
      <c r="G34" t="s">
        <v>856</v>
      </c>
      <c r="H34">
        <v>498</v>
      </c>
      <c r="I34" s="58"/>
      <c r="J34" t="str">
        <f t="shared" si="0"/>
        <v>003013017</v>
      </c>
    </row>
    <row r="35" spans="1:10" x14ac:dyDescent="0.25">
      <c r="A35">
        <v>2020</v>
      </c>
      <c r="B35" t="s">
        <v>632</v>
      </c>
      <c r="C35" t="s">
        <v>771</v>
      </c>
      <c r="D35" t="s">
        <v>891</v>
      </c>
      <c r="E35" t="s">
        <v>201</v>
      </c>
      <c r="F35" t="s">
        <v>832</v>
      </c>
      <c r="G35" t="s">
        <v>858</v>
      </c>
      <c r="H35">
        <v>1335</v>
      </c>
      <c r="I35" s="58"/>
      <c r="J35" t="str">
        <f t="shared" si="0"/>
        <v>003018313</v>
      </c>
    </row>
    <row r="36" spans="1:10" x14ac:dyDescent="0.25">
      <c r="A36">
        <v>2020</v>
      </c>
      <c r="B36" t="s">
        <v>632</v>
      </c>
      <c r="C36" t="s">
        <v>210</v>
      </c>
      <c r="D36" t="s">
        <v>892</v>
      </c>
      <c r="E36" t="s">
        <v>168</v>
      </c>
      <c r="F36" t="s">
        <v>832</v>
      </c>
      <c r="G36" t="s">
        <v>856</v>
      </c>
      <c r="H36">
        <v>563</v>
      </c>
      <c r="I36" s="58"/>
      <c r="J36" t="str">
        <f t="shared" si="0"/>
        <v>003015491</v>
      </c>
    </row>
    <row r="37" spans="1:10" x14ac:dyDescent="0.25">
      <c r="A37">
        <v>2020</v>
      </c>
      <c r="B37" t="s">
        <v>632</v>
      </c>
      <c r="C37" t="s">
        <v>210</v>
      </c>
      <c r="D37" t="s">
        <v>893</v>
      </c>
      <c r="E37" t="s">
        <v>114</v>
      </c>
      <c r="F37" t="s">
        <v>832</v>
      </c>
      <c r="G37" t="s">
        <v>858</v>
      </c>
      <c r="H37">
        <v>1973</v>
      </c>
      <c r="I37" s="58"/>
      <c r="J37" t="str">
        <f t="shared" si="0"/>
        <v>003015579</v>
      </c>
    </row>
    <row r="38" spans="1:10" x14ac:dyDescent="0.25">
      <c r="A38">
        <v>2020</v>
      </c>
      <c r="B38" t="s">
        <v>632</v>
      </c>
      <c r="C38" t="s">
        <v>215</v>
      </c>
      <c r="D38" t="s">
        <v>894</v>
      </c>
      <c r="E38" t="s">
        <v>141</v>
      </c>
      <c r="F38" t="s">
        <v>832</v>
      </c>
      <c r="G38" t="s">
        <v>856</v>
      </c>
      <c r="H38">
        <v>242</v>
      </c>
      <c r="I38" s="58"/>
      <c r="J38" t="str">
        <f t="shared" si="0"/>
        <v>003013029</v>
      </c>
    </row>
    <row r="39" spans="1:10" x14ac:dyDescent="0.25">
      <c r="A39">
        <v>2020</v>
      </c>
      <c r="B39" t="s">
        <v>632</v>
      </c>
      <c r="C39" t="s">
        <v>219</v>
      </c>
      <c r="D39" t="s">
        <v>895</v>
      </c>
      <c r="E39" t="s">
        <v>222</v>
      </c>
      <c r="F39" t="s">
        <v>832</v>
      </c>
      <c r="G39" t="s">
        <v>856</v>
      </c>
      <c r="H39">
        <v>319</v>
      </c>
      <c r="I39" s="58"/>
      <c r="J39" t="str">
        <f t="shared" si="0"/>
        <v>003013030</v>
      </c>
    </row>
    <row r="40" spans="1:10" x14ac:dyDescent="0.25">
      <c r="A40">
        <v>2020</v>
      </c>
      <c r="B40" t="s">
        <v>632</v>
      </c>
      <c r="C40" t="s">
        <v>219</v>
      </c>
      <c r="D40" t="s">
        <v>896</v>
      </c>
      <c r="E40" t="s">
        <v>225</v>
      </c>
      <c r="F40" t="s">
        <v>832</v>
      </c>
      <c r="G40" t="s">
        <v>856</v>
      </c>
      <c r="H40">
        <v>560</v>
      </c>
      <c r="I40" s="58"/>
      <c r="J40" t="str">
        <f t="shared" si="0"/>
        <v>003017497</v>
      </c>
    </row>
    <row r="41" spans="1:10" x14ac:dyDescent="0.25">
      <c r="A41">
        <v>2020</v>
      </c>
      <c r="B41" t="s">
        <v>632</v>
      </c>
      <c r="C41" t="s">
        <v>797</v>
      </c>
      <c r="D41" t="s">
        <v>897</v>
      </c>
      <c r="E41" t="s">
        <v>228</v>
      </c>
      <c r="F41" t="s">
        <v>832</v>
      </c>
      <c r="G41" t="s">
        <v>856</v>
      </c>
      <c r="H41">
        <v>255</v>
      </c>
      <c r="I41" s="58"/>
      <c r="J41" t="str">
        <f t="shared" si="0"/>
        <v>003015506</v>
      </c>
    </row>
    <row r="42" spans="1:10" x14ac:dyDescent="0.25">
      <c r="A42">
        <v>2020</v>
      </c>
      <c r="B42" t="s">
        <v>800</v>
      </c>
      <c r="C42" t="s">
        <v>232</v>
      </c>
      <c r="D42">
        <v>12007309</v>
      </c>
      <c r="E42" t="s">
        <v>233</v>
      </c>
      <c r="F42" t="s">
        <v>832</v>
      </c>
      <c r="G42" t="s">
        <v>856</v>
      </c>
      <c r="H42">
        <v>517</v>
      </c>
      <c r="I42" s="58"/>
    </row>
    <row r="43" spans="1:10" x14ac:dyDescent="0.25">
      <c r="A43">
        <v>2020</v>
      </c>
      <c r="B43" t="s">
        <v>800</v>
      </c>
      <c r="C43" t="s">
        <v>236</v>
      </c>
      <c r="D43">
        <v>12004849</v>
      </c>
      <c r="E43" t="s">
        <v>277</v>
      </c>
      <c r="F43" t="s">
        <v>832</v>
      </c>
      <c r="G43" t="s">
        <v>856</v>
      </c>
      <c r="H43">
        <v>368</v>
      </c>
      <c r="I43" s="58"/>
    </row>
    <row r="44" spans="1:10" x14ac:dyDescent="0.25">
      <c r="A44">
        <v>2020</v>
      </c>
      <c r="B44" t="s">
        <v>800</v>
      </c>
      <c r="C44" t="s">
        <v>245</v>
      </c>
      <c r="D44">
        <v>12005891</v>
      </c>
      <c r="E44" t="s">
        <v>248</v>
      </c>
      <c r="F44" t="s">
        <v>832</v>
      </c>
      <c r="G44" t="s">
        <v>856</v>
      </c>
      <c r="H44">
        <v>197</v>
      </c>
      <c r="I44" s="58"/>
    </row>
    <row r="45" spans="1:10" x14ac:dyDescent="0.25">
      <c r="A45">
        <v>2020</v>
      </c>
      <c r="B45" t="s">
        <v>800</v>
      </c>
      <c r="C45" t="s">
        <v>802</v>
      </c>
      <c r="D45">
        <v>12004850</v>
      </c>
      <c r="E45" t="s">
        <v>255</v>
      </c>
      <c r="F45" t="s">
        <v>832</v>
      </c>
      <c r="G45" t="s">
        <v>856</v>
      </c>
      <c r="H45">
        <v>763</v>
      </c>
      <c r="I45" s="58"/>
    </row>
    <row r="46" spans="1:10" x14ac:dyDescent="0.25">
      <c r="A46">
        <v>2020</v>
      </c>
      <c r="B46" t="s">
        <v>800</v>
      </c>
      <c r="C46" t="s">
        <v>257</v>
      </c>
      <c r="D46">
        <v>12003641</v>
      </c>
      <c r="E46" t="s">
        <v>262</v>
      </c>
      <c r="F46" t="s">
        <v>832</v>
      </c>
      <c r="G46" t="s">
        <v>856</v>
      </c>
      <c r="H46">
        <v>1101</v>
      </c>
      <c r="I46" s="58"/>
    </row>
    <row r="47" spans="1:10" x14ac:dyDescent="0.25">
      <c r="A47">
        <v>2020</v>
      </c>
      <c r="B47" t="s">
        <v>800</v>
      </c>
      <c r="C47" t="s">
        <v>257</v>
      </c>
      <c r="D47">
        <v>12003857</v>
      </c>
      <c r="E47" t="s">
        <v>272</v>
      </c>
      <c r="F47" t="s">
        <v>832</v>
      </c>
      <c r="G47" t="s">
        <v>865</v>
      </c>
      <c r="H47">
        <v>711</v>
      </c>
      <c r="I47" s="58"/>
    </row>
    <row r="48" spans="1:10" x14ac:dyDescent="0.25">
      <c r="A48">
        <v>2020</v>
      </c>
      <c r="B48" t="s">
        <v>800</v>
      </c>
      <c r="C48" t="s">
        <v>257</v>
      </c>
      <c r="D48">
        <v>12004311</v>
      </c>
      <c r="E48" t="s">
        <v>35</v>
      </c>
      <c r="F48" t="s">
        <v>832</v>
      </c>
      <c r="G48" t="s">
        <v>858</v>
      </c>
      <c r="H48">
        <v>4688</v>
      </c>
      <c r="I48" s="58"/>
    </row>
    <row r="49" spans="1:9" x14ac:dyDescent="0.25">
      <c r="A49">
        <v>2020</v>
      </c>
      <c r="B49" t="s">
        <v>800</v>
      </c>
      <c r="C49" t="s">
        <v>257</v>
      </c>
      <c r="D49">
        <v>12004451</v>
      </c>
      <c r="E49" t="s">
        <v>898</v>
      </c>
      <c r="F49" t="s">
        <v>832</v>
      </c>
      <c r="G49" t="s">
        <v>856</v>
      </c>
      <c r="H49">
        <v>818</v>
      </c>
      <c r="I49" s="58"/>
    </row>
    <row r="50" spans="1:9" x14ac:dyDescent="0.25">
      <c r="A50">
        <v>2020</v>
      </c>
      <c r="B50" t="s">
        <v>800</v>
      </c>
      <c r="C50" t="s">
        <v>257</v>
      </c>
      <c r="D50">
        <v>12005881</v>
      </c>
      <c r="E50" t="s">
        <v>269</v>
      </c>
      <c r="F50" t="s">
        <v>832</v>
      </c>
      <c r="G50" t="s">
        <v>856</v>
      </c>
      <c r="H50">
        <v>341</v>
      </c>
      <c r="I50" s="58"/>
    </row>
    <row r="51" spans="1:9" x14ac:dyDescent="0.25">
      <c r="A51">
        <v>2020</v>
      </c>
      <c r="B51" t="s">
        <v>800</v>
      </c>
      <c r="C51" t="s">
        <v>257</v>
      </c>
      <c r="D51">
        <v>12008338</v>
      </c>
      <c r="E51" t="s">
        <v>271</v>
      </c>
      <c r="F51" t="s">
        <v>832</v>
      </c>
      <c r="G51" t="s">
        <v>860</v>
      </c>
      <c r="H51">
        <v>62</v>
      </c>
      <c r="I51" s="58"/>
    </row>
    <row r="52" spans="1:9" x14ac:dyDescent="0.25">
      <c r="A52">
        <v>2020</v>
      </c>
      <c r="B52" t="s">
        <v>800</v>
      </c>
      <c r="C52" t="s">
        <v>279</v>
      </c>
      <c r="D52">
        <v>12004862</v>
      </c>
      <c r="E52" t="s">
        <v>899</v>
      </c>
      <c r="F52" t="s">
        <v>832</v>
      </c>
      <c r="G52" t="s">
        <v>856</v>
      </c>
      <c r="H52">
        <v>27</v>
      </c>
      <c r="I52" s="58"/>
    </row>
    <row r="53" spans="1:9" x14ac:dyDescent="0.25">
      <c r="A53">
        <v>2020</v>
      </c>
      <c r="B53" t="s">
        <v>800</v>
      </c>
      <c r="C53" t="s">
        <v>281</v>
      </c>
      <c r="D53">
        <v>12004874</v>
      </c>
      <c r="E53" t="s">
        <v>283</v>
      </c>
      <c r="F53" t="s">
        <v>832</v>
      </c>
      <c r="G53" t="s">
        <v>856</v>
      </c>
      <c r="H53">
        <v>59</v>
      </c>
      <c r="I53" s="58"/>
    </row>
    <row r="54" spans="1:9" x14ac:dyDescent="0.25">
      <c r="A54">
        <v>2020</v>
      </c>
      <c r="B54" t="s">
        <v>800</v>
      </c>
      <c r="C54" t="s">
        <v>286</v>
      </c>
      <c r="D54">
        <v>12004886</v>
      </c>
      <c r="E54" t="s">
        <v>287</v>
      </c>
      <c r="F54" t="s">
        <v>832</v>
      </c>
      <c r="G54" t="s">
        <v>856</v>
      </c>
      <c r="H54">
        <v>591</v>
      </c>
      <c r="I54" s="58"/>
    </row>
    <row r="55" spans="1:9" x14ac:dyDescent="0.25">
      <c r="A55">
        <v>2020</v>
      </c>
      <c r="B55" t="s">
        <v>800</v>
      </c>
      <c r="C55" t="s">
        <v>294</v>
      </c>
      <c r="D55">
        <v>12004898</v>
      </c>
      <c r="E55" t="s">
        <v>297</v>
      </c>
      <c r="F55" t="s">
        <v>832</v>
      </c>
      <c r="G55" t="s">
        <v>856</v>
      </c>
      <c r="H55">
        <v>642</v>
      </c>
      <c r="I55" s="58"/>
    </row>
    <row r="56" spans="1:9" x14ac:dyDescent="0.25">
      <c r="A56">
        <v>2020</v>
      </c>
      <c r="B56" t="s">
        <v>800</v>
      </c>
      <c r="C56" t="s">
        <v>301</v>
      </c>
      <c r="D56">
        <v>12004412</v>
      </c>
      <c r="E56" t="s">
        <v>305</v>
      </c>
      <c r="F56" t="s">
        <v>832</v>
      </c>
      <c r="G56" t="s">
        <v>865</v>
      </c>
      <c r="H56">
        <v>421</v>
      </c>
      <c r="I56" s="58"/>
    </row>
    <row r="57" spans="1:9" x14ac:dyDescent="0.25">
      <c r="A57">
        <v>2020</v>
      </c>
      <c r="B57" t="s">
        <v>800</v>
      </c>
      <c r="C57" t="s">
        <v>301</v>
      </c>
      <c r="D57">
        <v>12004904</v>
      </c>
      <c r="E57" t="s">
        <v>278</v>
      </c>
      <c r="F57" t="s">
        <v>832</v>
      </c>
      <c r="G57" t="s">
        <v>856</v>
      </c>
      <c r="H57">
        <v>805</v>
      </c>
      <c r="I57" s="58"/>
    </row>
    <row r="58" spans="1:9" x14ac:dyDescent="0.25">
      <c r="A58">
        <v>2020</v>
      </c>
      <c r="B58" t="s">
        <v>800</v>
      </c>
      <c r="C58" t="s">
        <v>306</v>
      </c>
      <c r="D58">
        <v>12003651</v>
      </c>
      <c r="E58" t="s">
        <v>309</v>
      </c>
      <c r="F58" t="s">
        <v>832</v>
      </c>
      <c r="G58" t="s">
        <v>856</v>
      </c>
      <c r="H58">
        <v>245</v>
      </c>
      <c r="I58" s="58"/>
    </row>
    <row r="59" spans="1:9" x14ac:dyDescent="0.25">
      <c r="A59">
        <v>2020</v>
      </c>
      <c r="B59" t="s">
        <v>800</v>
      </c>
      <c r="C59" t="s">
        <v>306</v>
      </c>
      <c r="D59">
        <v>12007188</v>
      </c>
      <c r="E59" t="s">
        <v>311</v>
      </c>
      <c r="F59" t="s">
        <v>832</v>
      </c>
      <c r="G59" t="s">
        <v>858</v>
      </c>
      <c r="H59">
        <v>1465</v>
      </c>
      <c r="I59" s="58"/>
    </row>
    <row r="60" spans="1:9" x14ac:dyDescent="0.25">
      <c r="A60">
        <v>2020</v>
      </c>
      <c r="B60" t="s">
        <v>800</v>
      </c>
      <c r="C60" t="s">
        <v>313</v>
      </c>
      <c r="D60">
        <v>12004916</v>
      </c>
      <c r="E60" t="s">
        <v>316</v>
      </c>
      <c r="F60" t="s">
        <v>832</v>
      </c>
      <c r="G60" t="s">
        <v>856</v>
      </c>
      <c r="H60">
        <v>214</v>
      </c>
      <c r="I60" s="58"/>
    </row>
    <row r="61" spans="1:9" x14ac:dyDescent="0.25">
      <c r="A61">
        <v>2020</v>
      </c>
      <c r="B61" t="s">
        <v>800</v>
      </c>
      <c r="C61" t="s">
        <v>313</v>
      </c>
      <c r="D61">
        <v>12007279</v>
      </c>
      <c r="E61" t="s">
        <v>318</v>
      </c>
      <c r="F61" t="s">
        <v>832</v>
      </c>
      <c r="G61" t="s">
        <v>858</v>
      </c>
      <c r="H61">
        <v>405</v>
      </c>
      <c r="I61" s="58"/>
    </row>
    <row r="62" spans="1:9" x14ac:dyDescent="0.25">
      <c r="A62">
        <v>2020</v>
      </c>
      <c r="B62" t="s">
        <v>814</v>
      </c>
      <c r="C62" t="s">
        <v>320</v>
      </c>
      <c r="D62">
        <v>46019155</v>
      </c>
      <c r="E62" t="s">
        <v>321</v>
      </c>
      <c r="F62" t="s">
        <v>832</v>
      </c>
      <c r="G62" t="s">
        <v>856</v>
      </c>
      <c r="H62">
        <v>61</v>
      </c>
      <c r="I62" s="58"/>
    </row>
    <row r="63" spans="1:9" x14ac:dyDescent="0.25">
      <c r="A63">
        <v>2020</v>
      </c>
      <c r="B63" t="s">
        <v>814</v>
      </c>
      <c r="C63" t="s">
        <v>325</v>
      </c>
      <c r="D63">
        <v>46019167</v>
      </c>
      <c r="E63" t="s">
        <v>327</v>
      </c>
      <c r="F63" t="s">
        <v>832</v>
      </c>
      <c r="G63" t="s">
        <v>856</v>
      </c>
      <c r="H63">
        <v>461</v>
      </c>
      <c r="I63" s="58"/>
    </row>
    <row r="64" spans="1:9" x14ac:dyDescent="0.25">
      <c r="A64">
        <v>2020</v>
      </c>
      <c r="B64" t="s">
        <v>814</v>
      </c>
      <c r="C64" t="s">
        <v>344</v>
      </c>
      <c r="D64">
        <v>46019180</v>
      </c>
      <c r="E64" t="s">
        <v>346</v>
      </c>
      <c r="F64" t="s">
        <v>832</v>
      </c>
      <c r="G64" t="s">
        <v>856</v>
      </c>
      <c r="H64">
        <v>277</v>
      </c>
      <c r="I64" s="58"/>
    </row>
    <row r="65" spans="1:9" x14ac:dyDescent="0.25">
      <c r="A65">
        <v>2020</v>
      </c>
      <c r="B65" t="s">
        <v>814</v>
      </c>
      <c r="C65" t="s">
        <v>351</v>
      </c>
      <c r="D65">
        <v>46019192</v>
      </c>
      <c r="E65" t="s">
        <v>354</v>
      </c>
      <c r="F65" t="s">
        <v>832</v>
      </c>
      <c r="G65" t="s">
        <v>856</v>
      </c>
      <c r="H65">
        <v>336</v>
      </c>
      <c r="I65" s="58"/>
    </row>
    <row r="66" spans="1:9" x14ac:dyDescent="0.25">
      <c r="A66">
        <v>2020</v>
      </c>
      <c r="B66" t="s">
        <v>814</v>
      </c>
      <c r="C66" t="s">
        <v>361</v>
      </c>
      <c r="D66">
        <v>46018382</v>
      </c>
      <c r="E66" t="s">
        <v>35</v>
      </c>
      <c r="F66" t="s">
        <v>832</v>
      </c>
      <c r="G66" t="s">
        <v>858</v>
      </c>
      <c r="H66">
        <v>1688</v>
      </c>
      <c r="I66" s="58"/>
    </row>
    <row r="67" spans="1:9" x14ac:dyDescent="0.25">
      <c r="A67">
        <v>2020</v>
      </c>
      <c r="B67" t="s">
        <v>814</v>
      </c>
      <c r="C67" t="s">
        <v>361</v>
      </c>
      <c r="D67">
        <v>46019179</v>
      </c>
      <c r="E67" t="s">
        <v>327</v>
      </c>
      <c r="F67" t="s">
        <v>832</v>
      </c>
      <c r="G67" t="s">
        <v>856</v>
      </c>
      <c r="H67">
        <v>537</v>
      </c>
      <c r="I67" s="58"/>
    </row>
    <row r="68" spans="1:9" x14ac:dyDescent="0.25">
      <c r="A68">
        <v>2020</v>
      </c>
      <c r="B68" t="s">
        <v>814</v>
      </c>
      <c r="C68" t="s">
        <v>366</v>
      </c>
      <c r="D68">
        <v>46019209</v>
      </c>
      <c r="E68" t="s">
        <v>368</v>
      </c>
      <c r="F68" t="s">
        <v>832</v>
      </c>
      <c r="G68" t="s">
        <v>856</v>
      </c>
      <c r="H68">
        <v>147</v>
      </c>
      <c r="I68" s="58"/>
    </row>
    <row r="69" spans="1:9" x14ac:dyDescent="0.25">
      <c r="A69">
        <v>2020</v>
      </c>
      <c r="B69" t="s">
        <v>814</v>
      </c>
      <c r="C69" t="s">
        <v>397</v>
      </c>
      <c r="D69">
        <v>46016877</v>
      </c>
      <c r="E69" t="s">
        <v>398</v>
      </c>
      <c r="F69" t="s">
        <v>832</v>
      </c>
      <c r="G69" t="s">
        <v>865</v>
      </c>
      <c r="H69">
        <v>382</v>
      </c>
      <c r="I69" s="58"/>
    </row>
    <row r="70" spans="1:9" x14ac:dyDescent="0.25">
      <c r="A70">
        <v>2020</v>
      </c>
      <c r="B70" t="s">
        <v>814</v>
      </c>
      <c r="C70" t="s">
        <v>397</v>
      </c>
      <c r="D70">
        <v>46019210</v>
      </c>
      <c r="E70" t="s">
        <v>399</v>
      </c>
      <c r="F70" t="s">
        <v>832</v>
      </c>
      <c r="G70" t="s">
        <v>856</v>
      </c>
      <c r="H70">
        <v>159</v>
      </c>
      <c r="I70" s="58"/>
    </row>
    <row r="71" spans="1:9" x14ac:dyDescent="0.25">
      <c r="A71">
        <v>2020</v>
      </c>
      <c r="B71" t="s">
        <v>814</v>
      </c>
      <c r="C71" t="s">
        <v>411</v>
      </c>
      <c r="D71">
        <v>46018199</v>
      </c>
      <c r="E71" t="s">
        <v>413</v>
      </c>
      <c r="F71" t="s">
        <v>832</v>
      </c>
      <c r="G71" t="s">
        <v>865</v>
      </c>
      <c r="H71">
        <v>399</v>
      </c>
      <c r="I71" s="58"/>
    </row>
    <row r="72" spans="1:9" x14ac:dyDescent="0.25">
      <c r="A72">
        <v>2020</v>
      </c>
      <c r="B72" t="s">
        <v>814</v>
      </c>
      <c r="C72" t="s">
        <v>420</v>
      </c>
      <c r="D72">
        <v>46019246</v>
      </c>
      <c r="E72" t="s">
        <v>421</v>
      </c>
      <c r="F72" t="s">
        <v>832</v>
      </c>
      <c r="G72" t="s">
        <v>856</v>
      </c>
      <c r="H72">
        <v>233</v>
      </c>
      <c r="I72" s="58"/>
    </row>
    <row r="73" spans="1:9" x14ac:dyDescent="0.25">
      <c r="A73">
        <v>2020</v>
      </c>
      <c r="B73" t="s">
        <v>814</v>
      </c>
      <c r="C73" t="s">
        <v>423</v>
      </c>
      <c r="D73">
        <v>46017894</v>
      </c>
      <c r="E73" t="s">
        <v>425</v>
      </c>
      <c r="F73" t="s">
        <v>832</v>
      </c>
      <c r="G73" t="s">
        <v>865</v>
      </c>
      <c r="H73">
        <v>310</v>
      </c>
      <c r="I73" s="58"/>
    </row>
    <row r="74" spans="1:9" x14ac:dyDescent="0.25">
      <c r="A74">
        <v>2020</v>
      </c>
      <c r="B74" t="s">
        <v>814</v>
      </c>
      <c r="C74" t="s">
        <v>429</v>
      </c>
      <c r="D74">
        <v>46019258</v>
      </c>
      <c r="E74" t="s">
        <v>430</v>
      </c>
      <c r="F74" t="s">
        <v>832</v>
      </c>
      <c r="G74" t="s">
        <v>856</v>
      </c>
      <c r="H74">
        <v>155</v>
      </c>
      <c r="I74" s="58"/>
    </row>
    <row r="75" spans="1:9" x14ac:dyDescent="0.25">
      <c r="A75">
        <v>2020</v>
      </c>
      <c r="B75" t="s">
        <v>814</v>
      </c>
      <c r="C75" t="s">
        <v>434</v>
      </c>
      <c r="D75">
        <v>46018394</v>
      </c>
      <c r="E75" t="s">
        <v>35</v>
      </c>
      <c r="F75" t="s">
        <v>832</v>
      </c>
      <c r="G75" t="s">
        <v>858</v>
      </c>
      <c r="H75">
        <v>2717</v>
      </c>
      <c r="I75" s="58"/>
    </row>
    <row r="76" spans="1:9" x14ac:dyDescent="0.25">
      <c r="A76">
        <v>2020</v>
      </c>
      <c r="B76" t="s">
        <v>814</v>
      </c>
      <c r="C76" t="s">
        <v>434</v>
      </c>
      <c r="D76">
        <v>46019261</v>
      </c>
      <c r="E76" t="s">
        <v>354</v>
      </c>
      <c r="F76" t="s">
        <v>832</v>
      </c>
      <c r="G76" t="s">
        <v>856</v>
      </c>
      <c r="H76">
        <v>566</v>
      </c>
      <c r="I76" s="58"/>
    </row>
    <row r="77" spans="1:9" x14ac:dyDescent="0.25">
      <c r="A77">
        <v>2020</v>
      </c>
      <c r="B77" t="s">
        <v>814</v>
      </c>
      <c r="C77" t="s">
        <v>437</v>
      </c>
      <c r="D77">
        <v>46019271</v>
      </c>
      <c r="E77" t="s">
        <v>228</v>
      </c>
      <c r="F77" t="s">
        <v>832</v>
      </c>
      <c r="G77" t="s">
        <v>856</v>
      </c>
      <c r="H77">
        <v>453</v>
      </c>
      <c r="I77" s="58"/>
    </row>
    <row r="78" spans="1:9" x14ac:dyDescent="0.25">
      <c r="A78">
        <v>2020</v>
      </c>
      <c r="B78" t="s">
        <v>814</v>
      </c>
      <c r="C78" t="s">
        <v>443</v>
      </c>
      <c r="D78">
        <v>46019295</v>
      </c>
      <c r="E78" t="s">
        <v>446</v>
      </c>
      <c r="F78" t="s">
        <v>832</v>
      </c>
      <c r="G78" t="s">
        <v>856</v>
      </c>
      <c r="H78">
        <v>736</v>
      </c>
      <c r="I78" s="58"/>
    </row>
    <row r="79" spans="1:9" x14ac:dyDescent="0.25">
      <c r="A79">
        <v>2020</v>
      </c>
      <c r="B79" t="s">
        <v>814</v>
      </c>
      <c r="C79" t="s">
        <v>443</v>
      </c>
      <c r="D79">
        <v>46031313</v>
      </c>
      <c r="E79" t="s">
        <v>35</v>
      </c>
      <c r="F79" t="s">
        <v>832</v>
      </c>
      <c r="G79" t="s">
        <v>858</v>
      </c>
      <c r="H79">
        <v>1290</v>
      </c>
      <c r="I79" s="58"/>
    </row>
    <row r="80" spans="1:9" x14ac:dyDescent="0.25">
      <c r="A80">
        <v>2020</v>
      </c>
      <c r="B80" t="s">
        <v>814</v>
      </c>
      <c r="C80" t="s">
        <v>449</v>
      </c>
      <c r="D80">
        <v>46019301</v>
      </c>
      <c r="E80" t="s">
        <v>452</v>
      </c>
      <c r="F80" t="s">
        <v>832</v>
      </c>
      <c r="G80" t="s">
        <v>856</v>
      </c>
      <c r="H80">
        <v>407</v>
      </c>
      <c r="I80" s="58"/>
    </row>
    <row r="81" spans="1:9" x14ac:dyDescent="0.25">
      <c r="A81">
        <v>2020</v>
      </c>
      <c r="B81" t="s">
        <v>814</v>
      </c>
      <c r="C81" t="s">
        <v>459</v>
      </c>
      <c r="D81">
        <v>46017651</v>
      </c>
      <c r="E81" t="s">
        <v>228</v>
      </c>
      <c r="F81" t="s">
        <v>832</v>
      </c>
      <c r="G81" t="s">
        <v>856</v>
      </c>
      <c r="H81">
        <v>680</v>
      </c>
      <c r="I81" s="58"/>
    </row>
    <row r="82" spans="1:9" x14ac:dyDescent="0.25">
      <c r="A82">
        <v>2020</v>
      </c>
      <c r="B82" t="s">
        <v>814</v>
      </c>
      <c r="C82" t="s">
        <v>473</v>
      </c>
      <c r="D82">
        <v>46019313</v>
      </c>
      <c r="E82" t="s">
        <v>476</v>
      </c>
      <c r="F82" t="s">
        <v>832</v>
      </c>
      <c r="G82" t="s">
        <v>856</v>
      </c>
      <c r="H82">
        <v>132</v>
      </c>
      <c r="I82" s="58"/>
    </row>
    <row r="83" spans="1:9" x14ac:dyDescent="0.25">
      <c r="A83">
        <v>2020</v>
      </c>
      <c r="B83" t="s">
        <v>814</v>
      </c>
      <c r="C83" t="s">
        <v>473</v>
      </c>
      <c r="D83">
        <v>46021782</v>
      </c>
      <c r="E83" t="s">
        <v>477</v>
      </c>
      <c r="F83" t="s">
        <v>832</v>
      </c>
      <c r="G83" t="s">
        <v>865</v>
      </c>
      <c r="H83">
        <v>368</v>
      </c>
      <c r="I83" s="58"/>
    </row>
    <row r="84" spans="1:9" x14ac:dyDescent="0.25">
      <c r="A84">
        <v>2020</v>
      </c>
      <c r="B84" t="s">
        <v>814</v>
      </c>
      <c r="C84" t="s">
        <v>480</v>
      </c>
      <c r="D84">
        <v>46019325</v>
      </c>
      <c r="E84" t="s">
        <v>483</v>
      </c>
      <c r="F84" t="s">
        <v>832</v>
      </c>
      <c r="G84" t="s">
        <v>856</v>
      </c>
      <c r="H84">
        <v>1005</v>
      </c>
      <c r="I84" s="58"/>
    </row>
    <row r="85" spans="1:9" x14ac:dyDescent="0.25">
      <c r="A85">
        <v>2020</v>
      </c>
      <c r="B85" t="s">
        <v>814</v>
      </c>
      <c r="C85" t="s">
        <v>480</v>
      </c>
      <c r="D85">
        <v>46021861</v>
      </c>
      <c r="E85" t="s">
        <v>484</v>
      </c>
      <c r="F85" t="s">
        <v>832</v>
      </c>
      <c r="G85" t="s">
        <v>865</v>
      </c>
      <c r="H85">
        <v>404</v>
      </c>
      <c r="I85" s="58"/>
    </row>
    <row r="86" spans="1:9" x14ac:dyDescent="0.25">
      <c r="A86">
        <v>2020</v>
      </c>
      <c r="B86" t="s">
        <v>814</v>
      </c>
      <c r="C86" t="s">
        <v>488</v>
      </c>
      <c r="D86">
        <v>46019337</v>
      </c>
      <c r="E86" t="s">
        <v>228</v>
      </c>
      <c r="F86" t="s">
        <v>832</v>
      </c>
      <c r="G86" t="s">
        <v>856</v>
      </c>
      <c r="H86">
        <v>482</v>
      </c>
      <c r="I86" s="58"/>
    </row>
    <row r="87" spans="1:9" x14ac:dyDescent="0.25">
      <c r="A87">
        <v>2020</v>
      </c>
      <c r="B87" t="s">
        <v>814</v>
      </c>
      <c r="C87" t="s">
        <v>488</v>
      </c>
      <c r="D87">
        <v>46036426</v>
      </c>
      <c r="E87" t="s">
        <v>492</v>
      </c>
      <c r="F87" t="s">
        <v>832</v>
      </c>
      <c r="G87" t="s">
        <v>858</v>
      </c>
      <c r="H87">
        <v>1208</v>
      </c>
      <c r="I87" s="58"/>
    </row>
    <row r="88" spans="1:9" x14ac:dyDescent="0.25">
      <c r="A88">
        <v>2020</v>
      </c>
      <c r="B88" t="s">
        <v>814</v>
      </c>
      <c r="C88" t="s">
        <v>494</v>
      </c>
      <c r="D88">
        <v>46019349</v>
      </c>
      <c r="E88" t="s">
        <v>228</v>
      </c>
      <c r="F88" t="s">
        <v>832</v>
      </c>
      <c r="G88" t="s">
        <v>856</v>
      </c>
      <c r="H88">
        <v>725</v>
      </c>
      <c r="I88" s="58"/>
    </row>
    <row r="89" spans="1:9" x14ac:dyDescent="0.25">
      <c r="A89">
        <v>2020</v>
      </c>
      <c r="B89" t="s">
        <v>814</v>
      </c>
      <c r="C89" t="s">
        <v>494</v>
      </c>
      <c r="D89">
        <v>46023951</v>
      </c>
      <c r="E89" t="s">
        <v>497</v>
      </c>
      <c r="F89" t="s">
        <v>832</v>
      </c>
      <c r="G89" t="s">
        <v>856</v>
      </c>
      <c r="H89">
        <v>402</v>
      </c>
      <c r="I89" s="58"/>
    </row>
    <row r="90" spans="1:9" x14ac:dyDescent="0.25">
      <c r="A90">
        <v>2020</v>
      </c>
      <c r="B90" t="s">
        <v>814</v>
      </c>
      <c r="C90" t="s">
        <v>494</v>
      </c>
      <c r="D90">
        <v>46023961</v>
      </c>
      <c r="E90" t="s">
        <v>498</v>
      </c>
      <c r="F90" t="s">
        <v>832</v>
      </c>
      <c r="G90" t="s">
        <v>856</v>
      </c>
      <c r="H90">
        <v>264</v>
      </c>
      <c r="I90" s="58"/>
    </row>
    <row r="91" spans="1:9" x14ac:dyDescent="0.25">
      <c r="A91">
        <v>2020</v>
      </c>
      <c r="B91" t="s">
        <v>814</v>
      </c>
      <c r="C91" t="s">
        <v>515</v>
      </c>
      <c r="D91">
        <v>46019222</v>
      </c>
      <c r="E91" t="s">
        <v>399</v>
      </c>
      <c r="F91" t="s">
        <v>832</v>
      </c>
      <c r="G91" t="s">
        <v>856</v>
      </c>
      <c r="H91">
        <v>442</v>
      </c>
      <c r="I91" s="58"/>
    </row>
    <row r="92" spans="1:9" x14ac:dyDescent="0.25">
      <c r="A92">
        <v>2020</v>
      </c>
      <c r="B92" t="s">
        <v>814</v>
      </c>
      <c r="C92" t="s">
        <v>515</v>
      </c>
      <c r="D92">
        <v>46020546</v>
      </c>
      <c r="E92" t="s">
        <v>35</v>
      </c>
      <c r="F92" t="s">
        <v>832</v>
      </c>
      <c r="G92" t="s">
        <v>858</v>
      </c>
      <c r="H92">
        <v>2706</v>
      </c>
      <c r="I92" s="58"/>
    </row>
    <row r="93" spans="1:9" x14ac:dyDescent="0.25">
      <c r="A93">
        <v>2020</v>
      </c>
      <c r="B93" t="s">
        <v>814</v>
      </c>
      <c r="C93" t="s">
        <v>521</v>
      </c>
      <c r="D93">
        <v>46019350</v>
      </c>
      <c r="E93" t="s">
        <v>523</v>
      </c>
      <c r="F93" t="s">
        <v>832</v>
      </c>
      <c r="G93" t="s">
        <v>865</v>
      </c>
      <c r="H93">
        <v>298</v>
      </c>
      <c r="I93" s="58"/>
    </row>
    <row r="94" spans="1:9" x14ac:dyDescent="0.25">
      <c r="A94">
        <v>2020</v>
      </c>
      <c r="B94" t="s">
        <v>814</v>
      </c>
      <c r="C94" t="s">
        <v>521</v>
      </c>
      <c r="D94">
        <v>46019362</v>
      </c>
      <c r="E94" t="s">
        <v>524</v>
      </c>
      <c r="F94" t="s">
        <v>832</v>
      </c>
      <c r="G94" t="s">
        <v>856</v>
      </c>
      <c r="H94">
        <v>252</v>
      </c>
      <c r="I94" s="58"/>
    </row>
    <row r="95" spans="1:9" x14ac:dyDescent="0.25">
      <c r="A95">
        <v>2020</v>
      </c>
      <c r="B95" t="s">
        <v>814</v>
      </c>
      <c r="C95" t="s">
        <v>820</v>
      </c>
      <c r="D95">
        <v>46019374</v>
      </c>
      <c r="E95" t="s">
        <v>529</v>
      </c>
      <c r="F95" t="s">
        <v>832</v>
      </c>
      <c r="G95" t="s">
        <v>856</v>
      </c>
      <c r="H95">
        <v>1151</v>
      </c>
      <c r="I95" s="58"/>
    </row>
    <row r="96" spans="1:9" x14ac:dyDescent="0.25">
      <c r="A96">
        <v>2020</v>
      </c>
      <c r="B96" t="s">
        <v>814</v>
      </c>
      <c r="C96" t="s">
        <v>820</v>
      </c>
      <c r="D96">
        <v>46020558</v>
      </c>
      <c r="E96" t="s">
        <v>35</v>
      </c>
      <c r="F96" t="s">
        <v>832</v>
      </c>
      <c r="G96" t="s">
        <v>858</v>
      </c>
      <c r="H96">
        <v>2260</v>
      </c>
      <c r="I96" s="58"/>
    </row>
    <row r="97" spans="1:9" x14ac:dyDescent="0.25">
      <c r="A97">
        <v>2020</v>
      </c>
      <c r="B97" t="s">
        <v>814</v>
      </c>
      <c r="C97" t="s">
        <v>539</v>
      </c>
      <c r="D97">
        <v>46019386</v>
      </c>
      <c r="E97" t="s">
        <v>540</v>
      </c>
      <c r="F97" t="s">
        <v>832</v>
      </c>
      <c r="G97" t="s">
        <v>856</v>
      </c>
      <c r="H97">
        <v>335</v>
      </c>
      <c r="I97" s="58"/>
    </row>
    <row r="98" spans="1:9" x14ac:dyDescent="0.25">
      <c r="A98">
        <v>2020</v>
      </c>
      <c r="B98" t="s">
        <v>814</v>
      </c>
      <c r="C98" t="s">
        <v>546</v>
      </c>
      <c r="D98">
        <v>46017663</v>
      </c>
      <c r="E98" t="s">
        <v>228</v>
      </c>
      <c r="F98" t="s">
        <v>832</v>
      </c>
      <c r="G98" t="s">
        <v>856</v>
      </c>
      <c r="H98">
        <v>1019</v>
      </c>
      <c r="I98" s="58"/>
    </row>
    <row r="99" spans="1:9" x14ac:dyDescent="0.25">
      <c r="A99">
        <v>2020</v>
      </c>
      <c r="B99" t="s">
        <v>814</v>
      </c>
      <c r="C99" t="s">
        <v>546</v>
      </c>
      <c r="D99">
        <v>46017912</v>
      </c>
      <c r="E99" t="s">
        <v>130</v>
      </c>
      <c r="F99" t="s">
        <v>832</v>
      </c>
      <c r="G99" t="s">
        <v>865</v>
      </c>
      <c r="H99">
        <v>582</v>
      </c>
      <c r="I99" s="58"/>
    </row>
    <row r="100" spans="1:9" x14ac:dyDescent="0.25">
      <c r="A100">
        <v>2020</v>
      </c>
      <c r="B100" t="s">
        <v>814</v>
      </c>
      <c r="C100" t="s">
        <v>546</v>
      </c>
      <c r="D100">
        <v>46031337</v>
      </c>
      <c r="E100" t="s">
        <v>549</v>
      </c>
      <c r="F100" t="s">
        <v>832</v>
      </c>
      <c r="G100" t="s">
        <v>858</v>
      </c>
      <c r="H100">
        <v>1381</v>
      </c>
      <c r="I100" s="58"/>
    </row>
    <row r="101" spans="1:9" x14ac:dyDescent="0.25">
      <c r="A101">
        <v>2020</v>
      </c>
      <c r="B101" t="s">
        <v>814</v>
      </c>
      <c r="C101" t="s">
        <v>900</v>
      </c>
      <c r="D101">
        <v>46019398</v>
      </c>
      <c r="E101" t="s">
        <v>901</v>
      </c>
      <c r="F101" t="s">
        <v>832</v>
      </c>
      <c r="G101" t="s">
        <v>856</v>
      </c>
      <c r="H101">
        <v>255</v>
      </c>
      <c r="I101" s="58"/>
    </row>
    <row r="102" spans="1:9" x14ac:dyDescent="0.25">
      <c r="A102">
        <v>2020</v>
      </c>
      <c r="B102" t="s">
        <v>814</v>
      </c>
      <c r="C102" t="s">
        <v>552</v>
      </c>
      <c r="D102">
        <v>46024217</v>
      </c>
      <c r="E102" t="s">
        <v>114</v>
      </c>
      <c r="F102" t="s">
        <v>832</v>
      </c>
      <c r="G102" t="s">
        <v>858</v>
      </c>
      <c r="H102">
        <v>646</v>
      </c>
      <c r="I102" s="58"/>
    </row>
    <row r="103" spans="1:9" x14ac:dyDescent="0.25">
      <c r="A103">
        <v>2020</v>
      </c>
      <c r="B103" t="s">
        <v>814</v>
      </c>
      <c r="C103" t="s">
        <v>552</v>
      </c>
      <c r="D103">
        <v>46027115</v>
      </c>
      <c r="E103" t="s">
        <v>902</v>
      </c>
      <c r="F103" t="s">
        <v>832</v>
      </c>
      <c r="G103" t="s">
        <v>865</v>
      </c>
      <c r="H103">
        <v>195</v>
      </c>
      <c r="I103" s="58"/>
    </row>
    <row r="104" spans="1:9" x14ac:dyDescent="0.25">
      <c r="A104">
        <v>2020</v>
      </c>
      <c r="B104" t="s">
        <v>814</v>
      </c>
      <c r="C104" t="s">
        <v>623</v>
      </c>
      <c r="D104">
        <v>46013220</v>
      </c>
      <c r="E104" t="s">
        <v>565</v>
      </c>
      <c r="F104" t="s">
        <v>832</v>
      </c>
      <c r="G104" t="s">
        <v>858</v>
      </c>
      <c r="H104">
        <v>7936</v>
      </c>
      <c r="I104" s="58"/>
    </row>
    <row r="105" spans="1:9" x14ac:dyDescent="0.25">
      <c r="A105">
        <v>2020</v>
      </c>
      <c r="B105" t="s">
        <v>814</v>
      </c>
      <c r="C105" t="s">
        <v>623</v>
      </c>
      <c r="D105">
        <v>46019404</v>
      </c>
      <c r="E105" t="s">
        <v>576</v>
      </c>
      <c r="F105" t="s">
        <v>832</v>
      </c>
      <c r="G105" t="s">
        <v>856</v>
      </c>
      <c r="H105">
        <v>620</v>
      </c>
      <c r="I105" s="58"/>
    </row>
    <row r="106" spans="1:9" x14ac:dyDescent="0.25">
      <c r="A106">
        <v>2020</v>
      </c>
      <c r="B106" t="s">
        <v>814</v>
      </c>
      <c r="C106" t="s">
        <v>623</v>
      </c>
      <c r="D106">
        <v>46019416</v>
      </c>
      <c r="E106" t="s">
        <v>577</v>
      </c>
      <c r="F106" t="s">
        <v>832</v>
      </c>
      <c r="G106" t="s">
        <v>856</v>
      </c>
      <c r="H106">
        <v>314</v>
      </c>
      <c r="I106" s="58"/>
    </row>
    <row r="107" spans="1:9" x14ac:dyDescent="0.25">
      <c r="A107">
        <v>2020</v>
      </c>
      <c r="B107" t="s">
        <v>814</v>
      </c>
      <c r="C107" t="s">
        <v>623</v>
      </c>
      <c r="D107">
        <v>46019428</v>
      </c>
      <c r="E107" t="s">
        <v>578</v>
      </c>
      <c r="F107" t="s">
        <v>832</v>
      </c>
      <c r="G107" t="s">
        <v>856</v>
      </c>
      <c r="H107">
        <v>1639</v>
      </c>
      <c r="I107" s="58"/>
    </row>
    <row r="108" spans="1:9" x14ac:dyDescent="0.25">
      <c r="A108">
        <v>2020</v>
      </c>
      <c r="B108" t="s">
        <v>814</v>
      </c>
      <c r="C108" t="s">
        <v>623</v>
      </c>
      <c r="D108">
        <v>46019431</v>
      </c>
      <c r="E108" t="s">
        <v>579</v>
      </c>
      <c r="F108" t="s">
        <v>832</v>
      </c>
      <c r="G108" t="s">
        <v>856</v>
      </c>
      <c r="H108">
        <v>245</v>
      </c>
      <c r="I108" s="58"/>
    </row>
    <row r="109" spans="1:9" x14ac:dyDescent="0.25">
      <c r="A109">
        <v>2020</v>
      </c>
      <c r="B109" t="s">
        <v>814</v>
      </c>
      <c r="C109" t="s">
        <v>623</v>
      </c>
      <c r="D109">
        <v>46019441</v>
      </c>
      <c r="E109" t="s">
        <v>580</v>
      </c>
      <c r="F109" t="s">
        <v>832</v>
      </c>
      <c r="G109" t="s">
        <v>856</v>
      </c>
      <c r="H109">
        <v>418</v>
      </c>
      <c r="I109" s="58"/>
    </row>
    <row r="110" spans="1:9" x14ac:dyDescent="0.25">
      <c r="A110">
        <v>2020</v>
      </c>
      <c r="B110" t="s">
        <v>814</v>
      </c>
      <c r="C110" t="s">
        <v>623</v>
      </c>
      <c r="D110">
        <v>46019453</v>
      </c>
      <c r="E110" t="s">
        <v>903</v>
      </c>
      <c r="F110" t="s">
        <v>832</v>
      </c>
      <c r="G110" t="s">
        <v>856</v>
      </c>
      <c r="H110">
        <v>313</v>
      </c>
      <c r="I110" s="58"/>
    </row>
    <row r="111" spans="1:9" x14ac:dyDescent="0.25">
      <c r="A111">
        <v>2020</v>
      </c>
      <c r="B111" t="s">
        <v>814</v>
      </c>
      <c r="C111" t="s">
        <v>623</v>
      </c>
      <c r="D111">
        <v>46019465</v>
      </c>
      <c r="E111" t="s">
        <v>581</v>
      </c>
      <c r="F111" t="s">
        <v>832</v>
      </c>
      <c r="G111" t="s">
        <v>856</v>
      </c>
      <c r="H111">
        <v>247</v>
      </c>
      <c r="I111" s="58"/>
    </row>
    <row r="112" spans="1:9" x14ac:dyDescent="0.25">
      <c r="A112">
        <v>2020</v>
      </c>
      <c r="B112" t="s">
        <v>814</v>
      </c>
      <c r="C112" t="s">
        <v>623</v>
      </c>
      <c r="D112">
        <v>46019477</v>
      </c>
      <c r="E112" t="s">
        <v>582</v>
      </c>
      <c r="F112" t="s">
        <v>832</v>
      </c>
      <c r="G112" t="s">
        <v>856</v>
      </c>
      <c r="H112">
        <v>770</v>
      </c>
      <c r="I112" s="58"/>
    </row>
    <row r="113" spans="1:9" x14ac:dyDescent="0.25">
      <c r="A113">
        <v>2020</v>
      </c>
      <c r="B113" t="s">
        <v>814</v>
      </c>
      <c r="C113" t="s">
        <v>623</v>
      </c>
      <c r="D113">
        <v>46019489</v>
      </c>
      <c r="E113" t="s">
        <v>583</v>
      </c>
      <c r="F113" t="s">
        <v>832</v>
      </c>
      <c r="G113" t="s">
        <v>856</v>
      </c>
      <c r="H113">
        <v>535</v>
      </c>
      <c r="I113" s="58"/>
    </row>
    <row r="114" spans="1:9" x14ac:dyDescent="0.25">
      <c r="A114">
        <v>2020</v>
      </c>
      <c r="B114" t="s">
        <v>814</v>
      </c>
      <c r="C114" t="s">
        <v>623</v>
      </c>
      <c r="D114">
        <v>46020388</v>
      </c>
      <c r="E114" t="s">
        <v>271</v>
      </c>
      <c r="F114" t="s">
        <v>832</v>
      </c>
      <c r="G114" t="s">
        <v>860</v>
      </c>
      <c r="H114">
        <v>385</v>
      </c>
      <c r="I114" s="58"/>
    </row>
    <row r="115" spans="1:9" x14ac:dyDescent="0.25">
      <c r="A115">
        <v>2020</v>
      </c>
      <c r="B115" t="s">
        <v>814</v>
      </c>
      <c r="C115" t="s">
        <v>623</v>
      </c>
      <c r="D115">
        <v>46021691</v>
      </c>
      <c r="E115" t="s">
        <v>587</v>
      </c>
      <c r="F115" t="s">
        <v>832</v>
      </c>
      <c r="G115" t="s">
        <v>865</v>
      </c>
      <c r="H115">
        <v>1084</v>
      </c>
      <c r="I115" s="58"/>
    </row>
    <row r="116" spans="1:9" x14ac:dyDescent="0.25">
      <c r="A116">
        <v>2020</v>
      </c>
      <c r="B116" t="s">
        <v>814</v>
      </c>
      <c r="C116" t="s">
        <v>623</v>
      </c>
      <c r="D116">
        <v>46025799</v>
      </c>
      <c r="E116" t="s">
        <v>597</v>
      </c>
      <c r="F116" t="s">
        <v>832</v>
      </c>
      <c r="G116" t="s">
        <v>856</v>
      </c>
      <c r="H116">
        <v>2460</v>
      </c>
      <c r="I116" s="58"/>
    </row>
    <row r="117" spans="1:9" x14ac:dyDescent="0.25">
      <c r="A117">
        <v>2020</v>
      </c>
      <c r="B117" t="s">
        <v>814</v>
      </c>
      <c r="C117" t="s">
        <v>623</v>
      </c>
      <c r="D117">
        <v>46027127</v>
      </c>
      <c r="E117" t="s">
        <v>598</v>
      </c>
      <c r="F117" t="s">
        <v>832</v>
      </c>
      <c r="G117" t="s">
        <v>858</v>
      </c>
      <c r="H117">
        <v>2500</v>
      </c>
      <c r="I117" s="58"/>
    </row>
    <row r="118" spans="1:9" x14ac:dyDescent="0.25">
      <c r="A118">
        <v>2020</v>
      </c>
      <c r="B118" t="s">
        <v>814</v>
      </c>
      <c r="C118" t="s">
        <v>623</v>
      </c>
      <c r="D118">
        <v>46036311</v>
      </c>
      <c r="E118" t="s">
        <v>600</v>
      </c>
      <c r="F118" t="s">
        <v>832</v>
      </c>
      <c r="G118" t="s">
        <v>856</v>
      </c>
      <c r="H118">
        <v>452</v>
      </c>
      <c r="I118" s="58"/>
    </row>
    <row r="119" spans="1:9" x14ac:dyDescent="0.25">
      <c r="A119">
        <v>2020</v>
      </c>
      <c r="B119" t="s">
        <v>814</v>
      </c>
      <c r="C119" t="s">
        <v>623</v>
      </c>
      <c r="D119">
        <v>46036414</v>
      </c>
      <c r="E119" t="s">
        <v>601</v>
      </c>
      <c r="F119" t="s">
        <v>832</v>
      </c>
      <c r="G119" t="s">
        <v>858</v>
      </c>
      <c r="H119">
        <v>2108</v>
      </c>
      <c r="I119" s="58"/>
    </row>
    <row r="120" spans="1:9" x14ac:dyDescent="0.25">
      <c r="A120">
        <v>2020</v>
      </c>
      <c r="B120" t="s">
        <v>814</v>
      </c>
      <c r="C120" t="s">
        <v>610</v>
      </c>
      <c r="D120">
        <v>46024001</v>
      </c>
      <c r="E120" t="s">
        <v>612</v>
      </c>
      <c r="F120" t="s">
        <v>832</v>
      </c>
      <c r="G120" t="s">
        <v>856</v>
      </c>
      <c r="H120">
        <v>103</v>
      </c>
      <c r="I120" s="58"/>
    </row>
    <row r="121" spans="1:9" x14ac:dyDescent="0.25">
      <c r="A121">
        <v>2020</v>
      </c>
      <c r="B121" t="s">
        <v>814</v>
      </c>
      <c r="C121" t="s">
        <v>620</v>
      </c>
      <c r="D121">
        <v>46019234</v>
      </c>
      <c r="E121" t="s">
        <v>327</v>
      </c>
      <c r="F121" t="s">
        <v>832</v>
      </c>
      <c r="G121" t="s">
        <v>856</v>
      </c>
      <c r="H121">
        <v>737</v>
      </c>
      <c r="I121" s="58"/>
    </row>
    <row r="122" spans="1:9" x14ac:dyDescent="0.25">
      <c r="A122">
        <v>2020</v>
      </c>
      <c r="B122" t="s">
        <v>814</v>
      </c>
      <c r="C122" t="s">
        <v>613</v>
      </c>
      <c r="D122">
        <v>46019283</v>
      </c>
      <c r="E122" t="s">
        <v>617</v>
      </c>
      <c r="F122" t="s">
        <v>832</v>
      </c>
      <c r="G122" t="s">
        <v>856</v>
      </c>
      <c r="H122">
        <v>601</v>
      </c>
    </row>
    <row r="123" spans="1:9" x14ac:dyDescent="0.25">
      <c r="A123">
        <v>2020</v>
      </c>
      <c r="B123" t="s">
        <v>814</v>
      </c>
      <c r="C123" t="s">
        <v>613</v>
      </c>
      <c r="D123">
        <v>46028661</v>
      </c>
      <c r="E123" t="s">
        <v>35</v>
      </c>
      <c r="F123" t="s">
        <v>832</v>
      </c>
      <c r="G123" t="s">
        <v>858</v>
      </c>
      <c r="H123">
        <v>1710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46"/>
  <sheetViews>
    <sheetView topLeftCell="I94" zoomScale="70" zoomScaleNormal="70" workbookViewId="0">
      <selection activeCell="Q121" sqref="Q121"/>
    </sheetView>
  </sheetViews>
  <sheetFormatPr baseColWidth="10" defaultRowHeight="15" x14ac:dyDescent="0.25"/>
  <cols>
    <col min="1" max="1" width="21.85546875" bestFit="1" customWidth="1"/>
    <col min="2" max="2" width="11.42578125" style="18"/>
    <col min="3" max="3" width="35" bestFit="1" customWidth="1"/>
    <col min="4" max="6" width="11.42578125" style="18"/>
    <col min="8" max="8" width="21.85546875" bestFit="1" customWidth="1"/>
    <col min="10" max="10" width="38.85546875" customWidth="1"/>
    <col min="15" max="15" width="21.85546875" bestFit="1" customWidth="1"/>
    <col min="17" max="17" width="62.85546875" bestFit="1" customWidth="1"/>
    <col min="20" max="20" width="11.42578125" style="46"/>
  </cols>
  <sheetData>
    <row r="1" spans="1:20" x14ac:dyDescent="0.25">
      <c r="A1" t="s">
        <v>231</v>
      </c>
      <c r="F1" s="40"/>
      <c r="H1" t="s">
        <v>319</v>
      </c>
      <c r="I1" s="18"/>
      <c r="J1" s="41"/>
      <c r="K1" s="18"/>
      <c r="L1" s="18"/>
      <c r="M1" s="40"/>
      <c r="O1" s="41" t="s">
        <v>623</v>
      </c>
      <c r="P1" s="18"/>
      <c r="R1" s="18"/>
      <c r="S1" s="18"/>
      <c r="T1" s="40"/>
    </row>
    <row r="2" spans="1:20" x14ac:dyDescent="0.25">
      <c r="F2" s="40"/>
      <c r="I2" s="18"/>
      <c r="J2" s="41"/>
      <c r="K2" s="18"/>
      <c r="L2" s="18"/>
      <c r="M2" s="40"/>
      <c r="O2" s="41"/>
      <c r="P2" s="18"/>
      <c r="R2" s="18"/>
      <c r="S2" s="18"/>
      <c r="T2" s="40"/>
    </row>
    <row r="3" spans="1:20" s="44" customFormat="1" x14ac:dyDescent="0.25">
      <c r="A3" s="42" t="s">
        <v>914</v>
      </c>
      <c r="B3" s="42" t="s">
        <v>1</v>
      </c>
      <c r="C3" s="42" t="s">
        <v>915</v>
      </c>
      <c r="D3" s="42" t="s">
        <v>3</v>
      </c>
      <c r="E3" s="42" t="s">
        <v>4</v>
      </c>
      <c r="F3" s="43" t="s">
        <v>5</v>
      </c>
      <c r="H3" s="42" t="s">
        <v>914</v>
      </c>
      <c r="I3" s="42" t="s">
        <v>1</v>
      </c>
      <c r="J3" s="45" t="s">
        <v>915</v>
      </c>
      <c r="K3" s="42" t="s">
        <v>3</v>
      </c>
      <c r="L3" s="42" t="s">
        <v>4</v>
      </c>
      <c r="M3" s="43" t="s">
        <v>5</v>
      </c>
      <c r="O3" s="45" t="s">
        <v>914</v>
      </c>
      <c r="P3" s="42" t="s">
        <v>1</v>
      </c>
      <c r="Q3" s="42" t="s">
        <v>915</v>
      </c>
      <c r="R3" s="42" t="s">
        <v>3</v>
      </c>
      <c r="S3" s="42" t="s">
        <v>4</v>
      </c>
      <c r="T3" s="43" t="s">
        <v>5</v>
      </c>
    </row>
    <row r="4" spans="1:20" x14ac:dyDescent="0.25">
      <c r="A4" s="11" t="str">
        <f>IF($A$1=COMPARATIVA!$B3,COMPARATIVA!C3,"")</f>
        <v>AGOST</v>
      </c>
      <c r="B4" s="20" t="str">
        <f>IF($A$1=COMPARATIVA!$B3,COMPARATIVA!D3,"")</f>
        <v>03015531</v>
      </c>
      <c r="C4" s="11" t="str">
        <f>IF($A$1=COMPARATIVA!$B3,COMPARATIVA!E3,"")</f>
        <v>SECCIÓ DE L'IES SAN VICENTE A AGOST</v>
      </c>
      <c r="D4" s="20" t="str">
        <f>IF($A$1=COMPARATIVA!$B3,COMPARATIVA!I3,"")</f>
        <v>C</v>
      </c>
      <c r="E4" s="20">
        <f>IF($A$1=COMPARATIVA!$B3,COMPARATIVA!J3,"")</f>
        <v>8</v>
      </c>
      <c r="F4" s="28" t="str">
        <f>IF($A$1=COMPARATIVA!$B3,COMPARATIVA!K3,"")</f>
        <v/>
      </c>
      <c r="H4" s="11" t="str">
        <f>IF($H$1=COMPARATIVA!$B181,COMPARATIVA!C181,"")</f>
        <v>ALBOCÀSSER</v>
      </c>
      <c r="I4" s="20">
        <f>IF($H$1=COMPARATIVA!$B181,COMPARATIVA!D181,"")</f>
        <v>12007309</v>
      </c>
      <c r="J4" s="11" t="str">
        <f>IF($H$1=COMPARATIVA!$B181,COMPARATIVA!E181,"")</f>
        <v>CENTRE PÚBLIC FPA EL PLA DEL PUIG</v>
      </c>
      <c r="K4" s="20" t="str">
        <f>IF($H$1=COMPARATIVA!$B181,COMPARATIVA!I181,"")</f>
        <v>B</v>
      </c>
      <c r="L4" s="20" t="str">
        <f>IF($H$1=COMPARATIVA!$B181,COMPARATIVA!J181,"")</f>
        <v/>
      </c>
      <c r="M4" s="28">
        <f>IF($H$1=COMPARATIVA!$B181,COMPARATIVA!K181,"")</f>
        <v>517</v>
      </c>
      <c r="O4" s="11" t="str">
        <f>IF($O$1=COMPARATIVA!$B251,COMPARATIVA!C251,"")</f>
        <v>ADEMUZ</v>
      </c>
      <c r="P4" s="20">
        <f>IF($O$1=COMPARATIVA!$B251,COMPARATIVA!D251,"")</f>
        <v>46019155</v>
      </c>
      <c r="Q4" s="11" t="str">
        <f>IF($O$1=COMPARATIVA!$B251,COMPARATIVA!E251,"")</f>
        <v>CENTRO PÚBLICO FPA JAIME I</v>
      </c>
      <c r="R4" s="20" t="str">
        <f>IF($O$1=COMPARATIVA!$B251,COMPARATIVA!I251,"")</f>
        <v>C</v>
      </c>
      <c r="S4" s="20" t="str">
        <f>IF($O$1=COMPARATIVA!$B251,COMPARATIVA!J251,"")</f>
        <v/>
      </c>
      <c r="T4" s="28">
        <f>IF($O$1=COMPARATIVA!$B251,COMPARATIVA!K251,"")</f>
        <v>61</v>
      </c>
    </row>
    <row r="5" spans="1:20" x14ac:dyDescent="0.25">
      <c r="A5" s="11" t="str">
        <f>IF($A$1=COMPARATIVA!$B4,COMPARATIVA!C4,"")</f>
        <v>ALACANT</v>
      </c>
      <c r="B5" s="20" t="str">
        <f>IF($A$1=COMPARATIVA!$B4,COMPARATIVA!D4,"")</f>
        <v>03000679</v>
      </c>
      <c r="C5" s="11" t="str">
        <f>IF($A$1=COMPARATIVA!$B4,COMPARATIVA!E4,"")</f>
        <v>IES JAIME II</v>
      </c>
      <c r="D5" s="20" t="str">
        <f>IF($A$1=COMPARATIVA!$B4,COMPARATIVA!I4,"")</f>
        <v>B</v>
      </c>
      <c r="E5" s="20">
        <f>IF($A$1=COMPARATIVA!$B4,COMPARATIVA!J4,"")</f>
        <v>21</v>
      </c>
      <c r="F5" s="28" t="str">
        <f>IF($A$1=COMPARATIVA!$B4,COMPARATIVA!K4,"")</f>
        <v/>
      </c>
      <c r="H5" s="11" t="str">
        <f>IF($H$1=COMPARATIVA!$B182,COMPARATIVA!C182,"")</f>
        <v>ALCALÀ DE XIVERT</v>
      </c>
      <c r="I5" s="20">
        <f>IF($H$1=COMPARATIVA!$B182,COMPARATIVA!D182,"")</f>
        <v>12004394</v>
      </c>
      <c r="J5" s="11" t="str">
        <f>IF($H$1=COMPARATIVA!$B182,COMPARATIVA!E182,"")</f>
        <v>IES SERRA D'IRTA</v>
      </c>
      <c r="K5" s="20" t="str">
        <f>IF($H$1=COMPARATIVA!$B182,COMPARATIVA!I182,"")</f>
        <v>B</v>
      </c>
      <c r="L5" s="20">
        <f>IF($H$1=COMPARATIVA!$B182,COMPARATIVA!J182,"")</f>
        <v>20</v>
      </c>
      <c r="M5" s="28" t="str">
        <f>IF($H$1=COMPARATIVA!$B182,COMPARATIVA!K182,"")</f>
        <v/>
      </c>
      <c r="O5" s="11" t="str">
        <f>IF($O$1=COMPARATIVA!$B252,COMPARATIVA!C252,"")</f>
        <v>ADEMUZ</v>
      </c>
      <c r="P5" s="20">
        <f>IF($O$1=COMPARATIVA!$B252,COMPARATIVA!D252,"")</f>
        <v>46020248</v>
      </c>
      <c r="Q5" s="11" t="str">
        <f>IF($O$1=COMPARATIVA!$B252,COMPARATIVA!E252,"")</f>
        <v>IES DE ADEMUZ</v>
      </c>
      <c r="R5" s="20" t="str">
        <f>IF($O$1=COMPARATIVA!$B252,COMPARATIVA!I252,"")</f>
        <v>C</v>
      </c>
      <c r="S5" s="20">
        <f>IF($O$1=COMPARATIVA!$B252,COMPARATIVA!J252,"")</f>
        <v>8</v>
      </c>
      <c r="T5" s="28" t="str">
        <f>IF($O$1=COMPARATIVA!$B252,COMPARATIVA!K252,"")</f>
        <v/>
      </c>
    </row>
    <row r="6" spans="1:20" x14ac:dyDescent="0.25">
      <c r="A6" s="11" t="str">
        <f>IF($A$1=COMPARATIVA!$B5,COMPARATIVA!C5,"")</f>
        <v>ALACANT</v>
      </c>
      <c r="B6" s="20" t="str">
        <f>IF($A$1=COMPARATIVA!$B5,COMPARATIVA!D5,"")</f>
        <v>03001881</v>
      </c>
      <c r="C6" s="11" t="str">
        <f>IF($A$1=COMPARATIVA!$B5,COMPARATIVA!E5,"")</f>
        <v>IES JORGE JUAN</v>
      </c>
      <c r="D6" s="20" t="str">
        <f>IF($A$1=COMPARATIVA!$B5,COMPARATIVA!I5,"")</f>
        <v>A</v>
      </c>
      <c r="E6" s="20">
        <f>IF($A$1=COMPARATIVA!$B5,COMPARATIVA!J5,"")</f>
        <v>35</v>
      </c>
      <c r="F6" s="28" t="str">
        <f>IF($A$1=COMPARATIVA!$B5,COMPARATIVA!K5,"")</f>
        <v/>
      </c>
      <c r="H6" s="11" t="str">
        <f>IF($H$1=COMPARATIVA!$B183,COMPARATIVA!C183,"")</f>
        <v>ALCORA (L')</v>
      </c>
      <c r="I6" s="20">
        <f>IF($H$1=COMPARATIVA!$B183,COMPARATIVA!D183,"")</f>
        <v>12004011</v>
      </c>
      <c r="J6" s="11" t="str">
        <f>IF($H$1=COMPARATIVA!$B183,COMPARATIVA!E183,"")</f>
        <v>IES XIMÉN D'URREA</v>
      </c>
      <c r="K6" s="20" t="str">
        <f>IF($H$1=COMPARATIVA!$B183,COMPARATIVA!I183,"")</f>
        <v>B</v>
      </c>
      <c r="L6" s="20">
        <f>IF($H$1=COMPARATIVA!$B183,COMPARATIVA!J183,"")</f>
        <v>22</v>
      </c>
      <c r="M6" s="28" t="str">
        <f>IF($H$1=COMPARATIVA!$B183,COMPARATIVA!K183,"")</f>
        <v/>
      </c>
      <c r="O6" s="11" t="str">
        <f>IF($O$1=COMPARATIVA!$B253,COMPARATIVA!C253,"")</f>
        <v>AIELO DE MALFERIT</v>
      </c>
      <c r="P6" s="20">
        <f>IF($O$1=COMPARATIVA!$B253,COMPARATIVA!D253,"")</f>
        <v>46022099</v>
      </c>
      <c r="Q6" s="11" t="str">
        <f>IF($O$1=COMPARATIVA!$B253,COMPARATIVA!E253,"")</f>
        <v>IES PORÇONS</v>
      </c>
      <c r="R6" s="20" t="str">
        <f>IF($O$1=COMPARATIVA!$B253,COMPARATIVA!I253,"")</f>
        <v>C</v>
      </c>
      <c r="S6" s="20">
        <f>IF($O$1=COMPARATIVA!$B253,COMPARATIVA!J253,"")</f>
        <v>10</v>
      </c>
      <c r="T6" s="28" t="str">
        <f>IF($O$1=COMPARATIVA!$B253,COMPARATIVA!K253,"")</f>
        <v/>
      </c>
    </row>
    <row r="7" spans="1:20" x14ac:dyDescent="0.25">
      <c r="A7" s="11" t="str">
        <f>IF($A$1=COMPARATIVA!$B6,COMPARATIVA!C6,"")</f>
        <v>ALACANT</v>
      </c>
      <c r="B7" s="20" t="str">
        <f>IF($A$1=COMPARATIVA!$B6,COMPARATIVA!D6,"")</f>
        <v>03001891</v>
      </c>
      <c r="C7" s="11" t="str">
        <f>IF($A$1=COMPARATIVA!$B6,COMPARATIVA!E6,"")</f>
        <v>IES MIGUEL HERNÁNDEZ</v>
      </c>
      <c r="D7" s="20" t="str">
        <f>IF($A$1=COMPARATIVA!$B6,COMPARATIVA!I6,"")</f>
        <v>A</v>
      </c>
      <c r="E7" s="20">
        <f>IF($A$1=COMPARATIVA!$B6,COMPARATIVA!J6,"")</f>
        <v>35</v>
      </c>
      <c r="F7" s="28" t="str">
        <f>IF($A$1=COMPARATIVA!$B6,COMPARATIVA!K6,"")</f>
        <v/>
      </c>
      <c r="H7" s="11" t="str">
        <f>IF($H$1=COMPARATIVA!$B184,COMPARATIVA!C184,"")</f>
        <v>ALCORA (L')</v>
      </c>
      <c r="I7" s="20">
        <f>IF($H$1=COMPARATIVA!$B184,COMPARATIVA!D184,"")</f>
        <v>12004849</v>
      </c>
      <c r="J7" s="11" t="str">
        <f>IF($H$1=COMPARATIVA!$B184,COMPARATIVA!E184,"")</f>
        <v>CENTRE PÚBLIC FPA TIRANT LO BLANC</v>
      </c>
      <c r="K7" s="20" t="str">
        <f>IF($H$1=COMPARATIVA!$B184,COMPARATIVA!I184,"")</f>
        <v>C</v>
      </c>
      <c r="L7" s="20" t="str">
        <f>IF($H$1=COMPARATIVA!$B184,COMPARATIVA!J184,"")</f>
        <v/>
      </c>
      <c r="M7" s="28">
        <f>IF($H$1=COMPARATIVA!$B184,COMPARATIVA!K184,"")</f>
        <v>368</v>
      </c>
      <c r="O7" s="11" t="str">
        <f>IF($O$1=COMPARATIVA!$B254,COMPARATIVA!C254,"")</f>
        <v>ALAQUÀS</v>
      </c>
      <c r="P7" s="20">
        <f>IF($O$1=COMPARATIVA!$B254,COMPARATIVA!D254,"")</f>
        <v>46000161</v>
      </c>
      <c r="Q7" s="11" t="str">
        <f>IF($O$1=COMPARATIVA!$B254,COMPARATIVA!E254,"")</f>
        <v>IES DOCTOR FAUSTÍ BARBERÁ</v>
      </c>
      <c r="R7" s="20" t="str">
        <f>IF($O$1=COMPARATIVA!$B254,COMPARATIVA!I254,"")</f>
        <v>A</v>
      </c>
      <c r="S7" s="20">
        <f>IF($O$1=COMPARATIVA!$B254,COMPARATIVA!J254,"")</f>
        <v>30</v>
      </c>
      <c r="T7" s="28" t="str">
        <f>IF($O$1=COMPARATIVA!$B254,COMPARATIVA!K254,"")</f>
        <v/>
      </c>
    </row>
    <row r="8" spans="1:20" x14ac:dyDescent="0.25">
      <c r="A8" s="11" t="str">
        <f>IF($A$1=COMPARATIVA!$B7,COMPARATIVA!C7,"")</f>
        <v>ALACANT</v>
      </c>
      <c r="B8" s="20" t="str">
        <f>IF($A$1=COMPARATIVA!$B7,COMPARATIVA!D7,"")</f>
        <v>03001908</v>
      </c>
      <c r="C8" s="11" t="str">
        <f>IF($A$1=COMPARATIVA!$B7,COMPARATIVA!E7,"")</f>
        <v>IES FIGUERAS PACHECO</v>
      </c>
      <c r="D8" s="20" t="str">
        <f>IF($A$1=COMPARATIVA!$B7,COMPARATIVA!I7,"")</f>
        <v>A</v>
      </c>
      <c r="E8" s="20">
        <f>IF($A$1=COMPARATIVA!$B7,COMPARATIVA!J7,"")</f>
        <v>60</v>
      </c>
      <c r="F8" s="28" t="str">
        <f>IF($A$1=COMPARATIVA!$B7,COMPARATIVA!K7,"")</f>
        <v/>
      </c>
      <c r="H8" s="11" t="str">
        <f>IF($H$1=COMPARATIVA!$B185,COMPARATIVA!C185,"")</f>
        <v>ALCORA (L')</v>
      </c>
      <c r="I8" s="20">
        <f>IF($H$1=COMPARATIVA!$B185,COMPARATIVA!D185,"")</f>
        <v>12005659</v>
      </c>
      <c r="J8" s="11" t="str">
        <f>IF($H$1=COMPARATIVA!$B185,COMPARATIVA!E185,"")</f>
        <v>IES L'ALCALATÉN</v>
      </c>
      <c r="K8" s="20" t="str">
        <f>IF($H$1=COMPARATIVA!$B185,COMPARATIVA!I185,"")</f>
        <v>B</v>
      </c>
      <c r="L8" s="20">
        <f>IF($H$1=COMPARATIVA!$B185,COMPARATIVA!J185,"")</f>
        <v>13</v>
      </c>
      <c r="M8" s="28" t="str">
        <f>IF($H$1=COMPARATIVA!$B185,COMPARATIVA!K185,"")</f>
        <v/>
      </c>
      <c r="O8" s="11" t="str">
        <f>IF($O$1=COMPARATIVA!$B255,COMPARATIVA!C255,"")</f>
        <v>ALAQUÀS</v>
      </c>
      <c r="P8" s="20">
        <f>IF($O$1=COMPARATIVA!$B255,COMPARATIVA!D255,"")</f>
        <v>46019167</v>
      </c>
      <c r="Q8" s="11" t="str">
        <f>IF($O$1=COMPARATIVA!$B255,COMPARATIVA!E255,"")</f>
        <v>CENTRE PÚBLIC FPA ENRIC VALOR</v>
      </c>
      <c r="R8" s="20" t="str">
        <f>IF($O$1=COMPARATIVA!$B255,COMPARATIVA!I255,"")</f>
        <v>C</v>
      </c>
      <c r="S8" s="20" t="str">
        <f>IF($O$1=COMPARATIVA!$B255,COMPARATIVA!J255,"")</f>
        <v/>
      </c>
      <c r="T8" s="28">
        <f>IF($O$1=COMPARATIVA!$B255,COMPARATIVA!K255,"")</f>
        <v>461</v>
      </c>
    </row>
    <row r="9" spans="1:20" x14ac:dyDescent="0.25">
      <c r="A9" s="11" t="str">
        <f>IF($A$1=COMPARATIVA!$B8,COMPARATIVA!C8,"")</f>
        <v>ALACANT</v>
      </c>
      <c r="B9" s="20" t="str">
        <f>IF($A$1=COMPARATIVA!$B8,COMPARATIVA!D8,"")</f>
        <v>03001911</v>
      </c>
      <c r="C9" s="11" t="str">
        <f>IF($A$1=COMPARATIVA!$B8,COMPARATIVA!E8,"")</f>
        <v>IES ANTONIO JOSÉ CAVANILLES</v>
      </c>
      <c r="D9" s="20" t="str">
        <f>IF($A$1=COMPARATIVA!$B8,COMPARATIVA!I8,"")</f>
        <v>A</v>
      </c>
      <c r="E9" s="20">
        <f>IF($A$1=COMPARATIVA!$B8,COMPARATIVA!J8,"")</f>
        <v>56</v>
      </c>
      <c r="F9" s="28" t="str">
        <f>IF($A$1=COMPARATIVA!$B8,COMPARATIVA!K8,"")</f>
        <v/>
      </c>
      <c r="H9" s="11" t="str">
        <f>IF($H$1=COMPARATIVA!$B186,COMPARATIVA!C186,"")</f>
        <v>ALMASSORA</v>
      </c>
      <c r="I9" s="20">
        <f>IF($H$1=COMPARATIVA!$B186,COMPARATIVA!D186,"")</f>
        <v>12000251</v>
      </c>
      <c r="J9" s="11" t="str">
        <f>IF($H$1=COMPARATIVA!$B186,COMPARATIVA!E186,"")</f>
        <v>IES ÁLVARO FALOMIR</v>
      </c>
      <c r="K9" s="20" t="str">
        <f>IF($H$1=COMPARATIVA!$B186,COMPARATIVA!I186,"")</f>
        <v>A</v>
      </c>
      <c r="L9" s="20">
        <f>IF($H$1=COMPARATIVA!$B186,COMPARATIVA!J186,"")</f>
        <v>30</v>
      </c>
      <c r="M9" s="28" t="str">
        <f>IF($H$1=COMPARATIVA!$B186,COMPARATIVA!K186,"")</f>
        <v/>
      </c>
      <c r="O9" s="11" t="str">
        <f>IF($O$1=COMPARATIVA!$B256,COMPARATIVA!C256,"")</f>
        <v>ALAQUÀS</v>
      </c>
      <c r="P9" s="20">
        <f>IF($O$1=COMPARATIVA!$B256,COMPARATIVA!D256,"")</f>
        <v>46023225</v>
      </c>
      <c r="Q9" s="11" t="str">
        <f>IF($O$1=COMPARATIVA!$B256,COMPARATIVA!E256,"")</f>
        <v>IES CLARA CAMPOAMOR</v>
      </c>
      <c r="R9" s="20" t="str">
        <f>IF($O$1=COMPARATIVA!$B256,COMPARATIVA!I256,"")</f>
        <v>B</v>
      </c>
      <c r="S9" s="20">
        <f>IF($O$1=COMPARATIVA!$B256,COMPARATIVA!J256,"")</f>
        <v>22</v>
      </c>
      <c r="T9" s="28" t="str">
        <f>IF($O$1=COMPARATIVA!$B256,COMPARATIVA!K256,"")</f>
        <v/>
      </c>
    </row>
    <row r="10" spans="1:20" x14ac:dyDescent="0.25">
      <c r="A10" s="11" t="str">
        <f>IF($A$1=COMPARATIVA!$B9,COMPARATIVA!C9,"")</f>
        <v>ALACANT</v>
      </c>
      <c r="B10" s="20" t="str">
        <f>IF($A$1=COMPARATIVA!$B9,COMPARATIVA!D9,"")</f>
        <v>03010119</v>
      </c>
      <c r="C10" s="11" t="str">
        <f>IF($A$1=COMPARATIVA!$B9,COMPARATIVA!E9,"")</f>
        <v>IES VIRGEN DEL REMEDIO</v>
      </c>
      <c r="D10" s="20" t="str">
        <f>IF($A$1=COMPARATIVA!$B9,COMPARATIVA!I9,"")</f>
        <v>A</v>
      </c>
      <c r="E10" s="20">
        <f>IF($A$1=COMPARATIVA!$B9,COMPARATIVA!J9,"")</f>
        <v>40</v>
      </c>
      <c r="F10" s="28" t="str">
        <f>IF($A$1=COMPARATIVA!$B9,COMPARATIVA!K9,"")</f>
        <v/>
      </c>
      <c r="H10" s="11" t="str">
        <f>IF($H$1=COMPARATIVA!$B187,COMPARATIVA!C187,"")</f>
        <v>ALMASSORA</v>
      </c>
      <c r="I10" s="20">
        <f>IF($H$1=COMPARATIVA!$B187,COMPARATIVA!D187,"")</f>
        <v>12005647</v>
      </c>
      <c r="J10" s="11" t="str">
        <f>IF($H$1=COMPARATIVA!$B187,COMPARATIVA!E187,"")</f>
        <v>IES VILA-ROJA</v>
      </c>
      <c r="K10" s="20" t="str">
        <f>IF($H$1=COMPARATIVA!$B187,COMPARATIVA!I187,"")</f>
        <v>A</v>
      </c>
      <c r="L10" s="20">
        <f>IF($H$1=COMPARATIVA!$B187,COMPARATIVA!J187,"")</f>
        <v>30</v>
      </c>
      <c r="M10" s="28" t="str">
        <f>IF($H$1=COMPARATIVA!$B187,COMPARATIVA!K187,"")</f>
        <v/>
      </c>
      <c r="O10" s="11" t="str">
        <f>IF($O$1=COMPARATIVA!$B257,COMPARATIVA!C257,"")</f>
        <v>ALBAIDA</v>
      </c>
      <c r="P10" s="20">
        <f>IF($O$1=COMPARATIVA!$B257,COMPARATIVA!D257,"")</f>
        <v>46000213</v>
      </c>
      <c r="Q10" s="11" t="str">
        <f>IF($O$1=COMPARATIVA!$B257,COMPARATIVA!E257,"")</f>
        <v>IES JOSEP SEGRELLES</v>
      </c>
      <c r="R10" s="20" t="str">
        <f>IF($O$1=COMPARATIVA!$B257,COMPARATIVA!I257,"")</f>
        <v>A</v>
      </c>
      <c r="S10" s="20">
        <f>IF($O$1=COMPARATIVA!$B257,COMPARATIVA!J257,"")</f>
        <v>33</v>
      </c>
      <c r="T10" s="28" t="str">
        <f>IF($O$1=COMPARATIVA!$B257,COMPARATIVA!K257,"")</f>
        <v/>
      </c>
    </row>
    <row r="11" spans="1:20" x14ac:dyDescent="0.25">
      <c r="A11" s="11" t="str">
        <f>IF($A$1=COMPARATIVA!$B10,COMPARATIVA!C10,"")</f>
        <v>ALACANT</v>
      </c>
      <c r="B11" s="20" t="str">
        <f>IF($A$1=COMPARATIVA!$B10,COMPARATIVA!D10,"")</f>
        <v>03010120</v>
      </c>
      <c r="C11" s="11" t="str">
        <f>IF($A$1=COMPARATIVA!$B10,COMPARATIVA!E10,"")</f>
        <v>IES LEONARDO DA VINCI</v>
      </c>
      <c r="D11" s="20" t="str">
        <f>IF($A$1=COMPARATIVA!$B10,COMPARATIVA!I10,"")</f>
        <v>A</v>
      </c>
      <c r="E11" s="20">
        <f>IF($A$1=COMPARATIVA!$B10,COMPARATIVA!J10,"")</f>
        <v>54</v>
      </c>
      <c r="F11" s="28" t="str">
        <f>IF($A$1=COMPARATIVA!$B10,COMPARATIVA!K10,"")</f>
        <v/>
      </c>
      <c r="H11" s="11" t="str">
        <f>IF($H$1=COMPARATIVA!$B188,COMPARATIVA!C188,"")</f>
        <v>ALMENARA</v>
      </c>
      <c r="I11" s="20">
        <f>IF($H$1=COMPARATIVA!$B188,COMPARATIVA!D188,"")</f>
        <v>12005568</v>
      </c>
      <c r="J11" s="11" t="str">
        <f>IF($H$1=COMPARATIVA!$B188,COMPARATIVA!E188,"")</f>
        <v>IES D'ALMENARA</v>
      </c>
      <c r="K11" s="20" t="str">
        <f>IF($H$1=COMPARATIVA!$B188,COMPARATIVA!I188,"")</f>
        <v>B</v>
      </c>
      <c r="L11" s="20">
        <f>IF($H$1=COMPARATIVA!$B188,COMPARATIVA!J188,"")</f>
        <v>18</v>
      </c>
      <c r="M11" s="28" t="str">
        <f>IF($H$1=COMPARATIVA!$B188,COMPARATIVA!K188,"")</f>
        <v/>
      </c>
      <c r="O11" s="11" t="str">
        <f>IF($O$1=COMPARATIVA!$B258,COMPARATIVA!C258,"")</f>
        <v>ALBAL</v>
      </c>
      <c r="P11" s="20">
        <f>IF($O$1=COMPARATIVA!$B258,COMPARATIVA!D258,"")</f>
        <v>46022831</v>
      </c>
      <c r="Q11" s="11" t="str">
        <f>IF($O$1=COMPARATIVA!$B258,COMPARATIVA!E258,"")</f>
        <v>IES D'ALBAL</v>
      </c>
      <c r="R11" s="20" t="str">
        <f>IF($O$1=COMPARATIVA!$B258,COMPARATIVA!I258,"")</f>
        <v>A</v>
      </c>
      <c r="S11" s="20">
        <f>IF($O$1=COMPARATIVA!$B258,COMPARATIVA!J258,"")</f>
        <v>40</v>
      </c>
      <c r="T11" s="28" t="str">
        <f>IF($O$1=COMPARATIVA!$B258,COMPARATIVA!K258,"")</f>
        <v/>
      </c>
    </row>
    <row r="12" spans="1:20" x14ac:dyDescent="0.25">
      <c r="A12" s="11" t="str">
        <f>IF($A$1=COMPARATIVA!$B11,COMPARATIVA!C11,"")</f>
        <v>ALACANT</v>
      </c>
      <c r="B12" s="20" t="str">
        <f>IF($A$1=COMPARATIVA!$B11,COMPARATIVA!D11,"")</f>
        <v>03010715</v>
      </c>
      <c r="C12" s="11" t="str">
        <f>IF($A$1=COMPARATIVA!$B11,COMPARATIVA!E11,"")</f>
        <v>CENTRE PÚBLIC FPA PAULO FREIRE</v>
      </c>
      <c r="D12" s="20" t="str">
        <f>IF($A$1=COMPARATIVA!$B11,COMPARATIVA!I11,"")</f>
        <v>B</v>
      </c>
      <c r="E12" s="20" t="str">
        <f>IF($A$1=COMPARATIVA!$B11,COMPARATIVA!J11,"")</f>
        <v/>
      </c>
      <c r="F12" s="28">
        <f>IF($A$1=COMPARATIVA!$B11,COMPARATIVA!K11,"")</f>
        <v>750</v>
      </c>
      <c r="H12" s="11" t="str">
        <f>IF($H$1=COMPARATIVA!$B189,COMPARATIVA!C189,"")</f>
        <v>BENASSAL</v>
      </c>
      <c r="I12" s="20">
        <f>IF($H$1=COMPARATIVA!$B189,COMPARATIVA!D189,"")</f>
        <v>12005507</v>
      </c>
      <c r="J12" s="11" t="str">
        <f>IF($H$1=COMPARATIVA!$B189,COMPARATIVA!E189,"")</f>
        <v>IES PERE-ENRIC BARREDA I EDO</v>
      </c>
      <c r="K12" s="20" t="str">
        <f>IF($H$1=COMPARATIVA!$B189,COMPARATIVA!I189,"")</f>
        <v>C</v>
      </c>
      <c r="L12" s="20">
        <f>IF($H$1=COMPARATIVA!$B189,COMPARATIVA!J189,"")</f>
        <v>6</v>
      </c>
      <c r="M12" s="28" t="str">
        <f>IF($H$1=COMPARATIVA!$B189,COMPARATIVA!K189,"")</f>
        <v/>
      </c>
      <c r="O12" s="11" t="str">
        <f>IF($O$1=COMPARATIVA!$B259,COMPARATIVA!C259,"")</f>
        <v>ALBALAT DE LA RIBERA</v>
      </c>
      <c r="P12" s="20">
        <f>IF($O$1=COMPARATIVA!$B259,COMPARATIVA!D259,"")</f>
        <v>46022841</v>
      </c>
      <c r="Q12" s="11" t="str">
        <f>IF($O$1=COMPARATIVA!$B259,COMPARATIVA!E259,"")</f>
        <v>IES SUCRO</v>
      </c>
      <c r="R12" s="20" t="str">
        <f>IF($O$1=COMPARATIVA!$B259,COMPARATIVA!I259,"")</f>
        <v>B</v>
      </c>
      <c r="S12" s="20">
        <f>IF($O$1=COMPARATIVA!$B259,COMPARATIVA!J259,"")</f>
        <v>22</v>
      </c>
      <c r="T12" s="28" t="str">
        <f>IF($O$1=COMPARATIVA!$B259,COMPARATIVA!K259,"")</f>
        <v/>
      </c>
    </row>
    <row r="13" spans="1:20" x14ac:dyDescent="0.25">
      <c r="A13" s="11" t="str">
        <f>IF($A$1=COMPARATIVA!$B12,COMPARATIVA!C12,"")</f>
        <v>ALACANT</v>
      </c>
      <c r="B13" s="20" t="str">
        <f>IF($A$1=COMPARATIVA!$B12,COMPARATIVA!D12,"")</f>
        <v>03011136</v>
      </c>
      <c r="C13" s="11" t="str">
        <f>IF($A$1=COMPARATIVA!$B12,COMPARATIVA!E12,"")</f>
        <v>ESCOLA OFICIAL D'IDIOMES</v>
      </c>
      <c r="D13" s="20" t="str">
        <f>IF($A$1=COMPARATIVA!$B12,COMPARATIVA!I12,"")</f>
        <v>A</v>
      </c>
      <c r="E13" s="20" t="str">
        <f>IF($A$1=COMPARATIVA!$B12,COMPARATIVA!J12,"")</f>
        <v/>
      </c>
      <c r="F13" s="28">
        <f>IF($A$1=COMPARATIVA!$B12,COMPARATIVA!K12,"")</f>
        <v>5664</v>
      </c>
      <c r="H13" s="11" t="str">
        <f>IF($H$1=COMPARATIVA!$B190,COMPARATIVA!C190,"")</f>
        <v>BENICARLÓ</v>
      </c>
      <c r="I13" s="20">
        <f>IF($H$1=COMPARATIVA!$B190,COMPARATIVA!D190,"")</f>
        <v>12000480</v>
      </c>
      <c r="J13" s="11" t="str">
        <f>IF($H$1=COMPARATIVA!$B190,COMPARATIVA!E190,"")</f>
        <v>IES RAMÓN CID</v>
      </c>
      <c r="K13" s="20" t="str">
        <f>IF($H$1=COMPARATIVA!$B190,COMPARATIVA!I190,"")</f>
        <v>A</v>
      </c>
      <c r="L13" s="20">
        <f>IF($H$1=COMPARATIVA!$B190,COMPARATIVA!J190,"")</f>
        <v>36</v>
      </c>
      <c r="M13" s="28" t="str">
        <f>IF($H$1=COMPARATIVA!$B190,COMPARATIVA!K190,"")</f>
        <v/>
      </c>
      <c r="O13" s="11" t="str">
        <f>IF($O$1=COMPARATIVA!$B260,COMPARATIVA!C260,"")</f>
        <v>ALBERIC</v>
      </c>
      <c r="P13" s="20">
        <f>IF($O$1=COMPARATIVA!$B260,COMPARATIVA!D260,"")</f>
        <v>46021290</v>
      </c>
      <c r="Q13" s="11" t="str">
        <f>IF($O$1=COMPARATIVA!$B260,COMPARATIVA!E260,"")</f>
        <v>IES CONSUELO ARANDA</v>
      </c>
      <c r="R13" s="20" t="str">
        <f>IF($O$1=COMPARATIVA!$B260,COMPARATIVA!I260,"")</f>
        <v>A</v>
      </c>
      <c r="S13" s="20">
        <f>IF($O$1=COMPARATIVA!$B260,COMPARATIVA!J260,"")</f>
        <v>33</v>
      </c>
      <c r="T13" s="28" t="str">
        <f>IF($O$1=COMPARATIVA!$B260,COMPARATIVA!K260,"")</f>
        <v/>
      </c>
    </row>
    <row r="14" spans="1:20" x14ac:dyDescent="0.25">
      <c r="A14" s="11" t="str">
        <f>IF($A$1=COMPARATIVA!$B13,COMPARATIVA!C13,"")</f>
        <v>ALACANT</v>
      </c>
      <c r="B14" s="20" t="str">
        <f>IF($A$1=COMPARATIVA!$B13,COMPARATIVA!D13,"")</f>
        <v>03011616</v>
      </c>
      <c r="C14" s="11" t="str">
        <f>IF($A$1=COMPARATIVA!$B13,COMPARATIVA!E13,"")</f>
        <v>IES SAN BLAS</v>
      </c>
      <c r="D14" s="20" t="str">
        <f>IF($A$1=COMPARATIVA!$B13,COMPARATIVA!I13,"")</f>
        <v>B</v>
      </c>
      <c r="E14" s="20">
        <f>IF($A$1=COMPARATIVA!$B13,COMPARATIVA!J13,"")</f>
        <v>22</v>
      </c>
      <c r="F14" s="28" t="str">
        <f>IF($A$1=COMPARATIVA!$B13,COMPARATIVA!K13,"")</f>
        <v/>
      </c>
      <c r="H14" s="11" t="str">
        <f>IF($H$1=COMPARATIVA!$B191,COMPARATIVA!C191,"")</f>
        <v>BENICARLÓ</v>
      </c>
      <c r="I14" s="20">
        <f>IF($H$1=COMPARATIVA!$B191,COMPARATIVA!D191,"")</f>
        <v>12003390</v>
      </c>
      <c r="J14" s="11" t="str">
        <f>IF($H$1=COMPARATIVA!$B191,COMPARATIVA!E191,"")</f>
        <v>IES JOAN COROMINES</v>
      </c>
      <c r="K14" s="20" t="str">
        <f>IF($H$1=COMPARATIVA!$B191,COMPARATIVA!I191,"")</f>
        <v>A</v>
      </c>
      <c r="L14" s="20">
        <f>IF($H$1=COMPARATIVA!$B191,COMPARATIVA!J191,"")</f>
        <v>27</v>
      </c>
      <c r="M14" s="28" t="str">
        <f>IF($H$1=COMPARATIVA!$B191,COMPARATIVA!K191,"")</f>
        <v/>
      </c>
      <c r="O14" s="11" t="str">
        <f>IF($O$1=COMPARATIVA!$B261,COMPARATIVA!C261,"")</f>
        <v>ALBORAIA</v>
      </c>
      <c r="P14" s="20">
        <f>IF($O$1=COMPARATIVA!$B261,COMPARATIVA!D261,"")</f>
        <v>46014893</v>
      </c>
      <c r="Q14" s="11" t="str">
        <f>IF($O$1=COMPARATIVA!$B261,COMPARATIVA!E261,"")</f>
        <v>IES LA PATACONA</v>
      </c>
      <c r="R14" s="20" t="str">
        <f>IF($O$1=COMPARATIVA!$B261,COMPARATIVA!I261,"")</f>
        <v>A</v>
      </c>
      <c r="S14" s="20">
        <f>IF($O$1=COMPARATIVA!$B261,COMPARATIVA!J261,"")</f>
        <v>34</v>
      </c>
      <c r="T14" s="28" t="str">
        <f>IF($O$1=COMPARATIVA!$B261,COMPARATIVA!K261,"")</f>
        <v/>
      </c>
    </row>
    <row r="15" spans="1:20" x14ac:dyDescent="0.25">
      <c r="A15" s="11" t="str">
        <f>IF($A$1=COMPARATIVA!$B14,COMPARATIVA!C14,"")</f>
        <v>ALACANT</v>
      </c>
      <c r="B15" s="20" t="str">
        <f>IF($A$1=COMPARATIVA!$B14,COMPARATIVA!D14,"")</f>
        <v>03012153</v>
      </c>
      <c r="C15" s="11" t="str">
        <f>IF($A$1=COMPARATIVA!$B14,COMPARATIVA!E14,"")</f>
        <v>CONSERVATORI PROFESSIONAL DE DANSA JOSÉ ESPADERO</v>
      </c>
      <c r="D15" s="20" t="str">
        <f>IF($A$1=COMPARATIVA!$B14,COMPARATIVA!I14,"")</f>
        <v>C</v>
      </c>
      <c r="E15" s="20" t="str">
        <f>IF($A$1=COMPARATIVA!$B14,COMPARATIVA!J14,"")</f>
        <v/>
      </c>
      <c r="F15" s="28">
        <f>IF($A$1=COMPARATIVA!$B14,COMPARATIVA!K14,"")</f>
        <v>239</v>
      </c>
      <c r="H15" s="11" t="str">
        <f>IF($H$1=COMPARATIVA!$B192,COMPARATIVA!C192,"")</f>
        <v>BENICARLÓ</v>
      </c>
      <c r="I15" s="20">
        <f>IF($H$1=COMPARATIVA!$B192,COMPARATIVA!D192,"")</f>
        <v>12005891</v>
      </c>
      <c r="J15" s="11" t="str">
        <f>IF($H$1=COMPARATIVA!$B192,COMPARATIVA!E192,"")</f>
        <v>CENTRE PÚBLIC FPA MARQUÉS DE BENICARLÓ</v>
      </c>
      <c r="K15" s="20" t="str">
        <f>IF($H$1=COMPARATIVA!$B192,COMPARATIVA!I192,"")</f>
        <v>C</v>
      </c>
      <c r="L15" s="20" t="str">
        <f>IF($H$1=COMPARATIVA!$B192,COMPARATIVA!J192,"")</f>
        <v/>
      </c>
      <c r="M15" s="28">
        <f>IF($H$1=COMPARATIVA!$B192,COMPARATIVA!K192,"")</f>
        <v>197</v>
      </c>
      <c r="O15" s="11" t="str">
        <f>IF($O$1=COMPARATIVA!$B262,COMPARATIVA!C262,"")</f>
        <v>ALCÀSSER</v>
      </c>
      <c r="P15" s="20">
        <f>IF($O$1=COMPARATIVA!$B262,COMPARATIVA!D262,"")</f>
        <v>46024424</v>
      </c>
      <c r="Q15" s="11" t="str">
        <f>IF($O$1=COMPARATIVA!$B262,COMPARATIVA!E262,"")</f>
        <v>IES D'ALCÀSSER</v>
      </c>
      <c r="R15" s="20" t="str">
        <f>IF($O$1=COMPARATIVA!$B262,COMPARATIVA!I262,"")</f>
        <v>B</v>
      </c>
      <c r="S15" s="20">
        <f>IF($O$1=COMPARATIVA!$B262,COMPARATIVA!J262,"")</f>
        <v>18</v>
      </c>
      <c r="T15" s="28" t="str">
        <f>IF($O$1=COMPARATIVA!$B262,COMPARATIVA!K262,"")</f>
        <v/>
      </c>
    </row>
    <row r="16" spans="1:20" x14ac:dyDescent="0.25">
      <c r="A16" s="11" t="str">
        <f>IF($A$1=COMPARATIVA!$B15,COMPARATIVA!C15,"")</f>
        <v>ALACANT</v>
      </c>
      <c r="B16" s="20" t="str">
        <f>IF($A$1=COMPARATIVA!$B15,COMPARATIVA!D15,"")</f>
        <v>03012566</v>
      </c>
      <c r="C16" s="11" t="str">
        <f>IF($A$1=COMPARATIVA!$B15,COMPARATIVA!E15,"")</f>
        <v>IES BAHÍA DE BABEL</v>
      </c>
      <c r="D16" s="20" t="str">
        <f>IF($A$1=COMPARATIVA!$B15,COMPARATIVA!I15,"")</f>
        <v>B</v>
      </c>
      <c r="E16" s="20">
        <f>IF($A$1=COMPARATIVA!$B15,COMPARATIVA!J15,"")</f>
        <v>20</v>
      </c>
      <c r="F16" s="28" t="str">
        <f>IF($A$1=COMPARATIVA!$B15,COMPARATIVA!K15,"")</f>
        <v/>
      </c>
      <c r="H16" s="11" t="str">
        <f>IF($H$1=COMPARATIVA!$B193,COMPARATIVA!C193,"")</f>
        <v>BENICARLÓ</v>
      </c>
      <c r="I16" s="20">
        <f>IF($H$1=COMPARATIVA!$B193,COMPARATIVA!D193,"")</f>
        <v>12007334</v>
      </c>
      <c r="J16" s="11" t="str">
        <f>IF($H$1=COMPARATIVA!$B193,COMPARATIVA!E193,"")</f>
        <v>CIPFP BENICARLÓ</v>
      </c>
      <c r="K16" s="20" t="str">
        <f>IF($H$1=COMPARATIVA!$B193,COMPARATIVA!I193,"")</f>
        <v>B</v>
      </c>
      <c r="L16" s="20">
        <f>IF($H$1=COMPARATIVA!$B193,COMPARATIVA!J193,"")</f>
        <v>20</v>
      </c>
      <c r="M16" s="28" t="str">
        <f>IF($H$1=COMPARATIVA!$B193,COMPARATIVA!K193,"")</f>
        <v/>
      </c>
      <c r="O16" s="11" t="str">
        <f>IF($O$1=COMPARATIVA!$B263,COMPARATIVA!C263,"")</f>
        <v>ALCÚDIA (L')</v>
      </c>
      <c r="P16" s="20">
        <f>IF($O$1=COMPARATIVA!$B263,COMPARATIVA!D263,"")</f>
        <v>46021320</v>
      </c>
      <c r="Q16" s="11" t="str">
        <f>IF($O$1=COMPARATIVA!$B263,COMPARATIVA!E263,"")</f>
        <v>IES ELS ÉVOLS</v>
      </c>
      <c r="R16" s="20" t="str">
        <f>IF($O$1=COMPARATIVA!$B263,COMPARATIVA!I263,"")</f>
        <v>B</v>
      </c>
      <c r="S16" s="20">
        <f>IF($O$1=COMPARATIVA!$B263,COMPARATIVA!J263,"")</f>
        <v>23</v>
      </c>
      <c r="T16" s="28" t="str">
        <f>IF($O$1=COMPARATIVA!$B263,COMPARATIVA!K263,"")</f>
        <v/>
      </c>
    </row>
    <row r="17" spans="1:20" x14ac:dyDescent="0.25">
      <c r="A17" s="11" t="str">
        <f>IF($A$1=COMPARATIVA!$B16,COMPARATIVA!C16,"")</f>
        <v>ALACANT</v>
      </c>
      <c r="B17" s="20" t="str">
        <f>IF($A$1=COMPARATIVA!$B16,COMPARATIVA!D16,"")</f>
        <v>03012645</v>
      </c>
      <c r="C17" s="11" t="str">
        <f>IF($A$1=COMPARATIVA!$B16,COMPARATIVA!E16,"")</f>
        <v>IES CABO DE LA HUERTA</v>
      </c>
      <c r="D17" s="20" t="str">
        <f>IF($A$1=COMPARATIVA!$B16,COMPARATIVA!I16,"")</f>
        <v>B</v>
      </c>
      <c r="E17" s="20">
        <f>IF($A$1=COMPARATIVA!$B16,COMPARATIVA!J16,"")</f>
        <v>23</v>
      </c>
      <c r="F17" s="28" t="str">
        <f>IF($A$1=COMPARATIVA!$B16,COMPARATIVA!K16,"")</f>
        <v/>
      </c>
      <c r="H17" s="11" t="str">
        <f>IF($H$1=COMPARATIVA!$B194,COMPARATIVA!C194,"")</f>
        <v>BENICÀSSIM</v>
      </c>
      <c r="I17" s="20">
        <f>IF($H$1=COMPARATIVA!$B194,COMPARATIVA!D194,"")</f>
        <v>12005283</v>
      </c>
      <c r="J17" s="11" t="str">
        <f>IF($H$1=COMPARATIVA!$B194,COMPARATIVA!E194,"")</f>
        <v>IES VIOLANT DE CASALDUCH</v>
      </c>
      <c r="K17" s="20" t="str">
        <f>IF($H$1=COMPARATIVA!$B194,COMPARATIVA!I194,"")</f>
        <v>A</v>
      </c>
      <c r="L17" s="20">
        <f>IF($H$1=COMPARATIVA!$B194,COMPARATIVA!J194,"")</f>
        <v>33</v>
      </c>
      <c r="M17" s="28" t="str">
        <f>IF($H$1=COMPARATIVA!$B194,COMPARATIVA!K194,"")</f>
        <v/>
      </c>
      <c r="O17" s="11" t="str">
        <f>IF($O$1=COMPARATIVA!$B264,COMPARATIVA!C264,"")</f>
        <v>ALCÚDIA DE CRESPINS (L')</v>
      </c>
      <c r="P17" s="20">
        <f>IF($O$1=COMPARATIVA!$B264,COMPARATIVA!D264,"")</f>
        <v>46024382</v>
      </c>
      <c r="Q17" s="11" t="str">
        <f>IF($O$1=COMPARATIVA!$B264,COMPARATIVA!E264,"")</f>
        <v>IES ISABEL-CLARA SIMÓ</v>
      </c>
      <c r="R17" s="20" t="str">
        <f>IF($O$1=COMPARATIVA!$B264,COMPARATIVA!I264,"")</f>
        <v>B</v>
      </c>
      <c r="S17" s="20">
        <f>IF($O$1=COMPARATIVA!$B264,COMPARATIVA!J264,"")</f>
        <v>15</v>
      </c>
      <c r="T17" s="28" t="str">
        <f>IF($O$1=COMPARATIVA!$B264,COMPARATIVA!K264,"")</f>
        <v/>
      </c>
    </row>
    <row r="18" spans="1:20" x14ac:dyDescent="0.25">
      <c r="A18" s="11" t="str">
        <f>IF($A$1=COMPARATIVA!$B17,COMPARATIVA!C17,"")</f>
        <v>ALACANT</v>
      </c>
      <c r="B18" s="20" t="str">
        <f>IF($A$1=COMPARATIVA!$B17,COMPARATIVA!D17,"")</f>
        <v>03012736</v>
      </c>
      <c r="C18" s="11" t="str">
        <f>IF($A$1=COMPARATIVA!$B17,COMPARATIVA!E17,"")</f>
        <v>IES MARE NOSTRUM</v>
      </c>
      <c r="D18" s="20" t="str">
        <f>IF($A$1=COMPARATIVA!$B17,COMPARATIVA!I17,"")</f>
        <v>A</v>
      </c>
      <c r="E18" s="20">
        <f>IF($A$1=COMPARATIVA!$B17,COMPARATIVA!J17,"")</f>
        <v>54</v>
      </c>
      <c r="F18" s="28" t="str">
        <f>IF($A$1=COMPARATIVA!$B17,COMPARATIVA!K17,"")</f>
        <v/>
      </c>
      <c r="H18" s="11" t="str">
        <f>IF($H$1=COMPARATIVA!$B195,COMPARATIVA!C195,"")</f>
        <v>BETXÍ</v>
      </c>
      <c r="I18" s="20">
        <f>IF($H$1=COMPARATIVA!$B195,COMPARATIVA!D195,"")</f>
        <v>12000406</v>
      </c>
      <c r="J18" s="11" t="str">
        <f>IF($H$1=COMPARATIVA!$B195,COMPARATIVA!E195,"")</f>
        <v>IES DE BETXÍ</v>
      </c>
      <c r="K18" s="20" t="str">
        <f>IF($H$1=COMPARATIVA!$B195,COMPARATIVA!I195,"")</f>
        <v>B</v>
      </c>
      <c r="L18" s="20">
        <f>IF($H$1=COMPARATIVA!$B195,COMPARATIVA!J195,"")</f>
        <v>19</v>
      </c>
      <c r="M18" s="28" t="str">
        <f>IF($H$1=COMPARATIVA!$B195,COMPARATIVA!K195,"")</f>
        <v/>
      </c>
      <c r="O18" s="11" t="str">
        <f>IF($O$1=COMPARATIVA!$B265,COMPARATIVA!C265,"")</f>
        <v>ALDAIA</v>
      </c>
      <c r="P18" s="20">
        <f>IF($O$1=COMPARATIVA!$B265,COMPARATIVA!D265,"")</f>
        <v>46016038</v>
      </c>
      <c r="Q18" s="11" t="str">
        <f>IF($O$1=COMPARATIVA!$B265,COMPARATIVA!E265,"")</f>
        <v>IES SALVADOR GADEA</v>
      </c>
      <c r="R18" s="20" t="str">
        <f>IF($O$1=COMPARATIVA!$B265,COMPARATIVA!I265,"")</f>
        <v>A</v>
      </c>
      <c r="S18" s="20">
        <f>IF($O$1=COMPARATIVA!$B265,COMPARATIVA!J265,"")</f>
        <v>54</v>
      </c>
      <c r="T18" s="28" t="str">
        <f>IF($O$1=COMPARATIVA!$B265,COMPARATIVA!K265,"")</f>
        <v/>
      </c>
    </row>
    <row r="19" spans="1:20" x14ac:dyDescent="0.25">
      <c r="A19" s="11" t="str">
        <f>IF($A$1=COMPARATIVA!$B18,COMPARATIVA!C18,"")</f>
        <v>ALACANT</v>
      </c>
      <c r="B19" s="20" t="str">
        <f>IF($A$1=COMPARATIVA!$B18,COMPARATIVA!D18,"")</f>
        <v>03012864</v>
      </c>
      <c r="C19" s="11" t="str">
        <f>IF($A$1=COMPARATIVA!$B18,COMPARATIVA!E18,"")</f>
        <v>CENTRE PÚBLIC FPA BABEL</v>
      </c>
      <c r="D19" s="20" t="str">
        <f>IF($A$1=COMPARATIVA!$B18,COMPARATIVA!I18,"")</f>
        <v>C</v>
      </c>
      <c r="E19" s="20" t="str">
        <f>IF($A$1=COMPARATIVA!$B18,COMPARATIVA!J18,"")</f>
        <v/>
      </c>
      <c r="F19" s="28">
        <f>IF($A$1=COMPARATIVA!$B18,COMPARATIVA!K18,"")</f>
        <v>398</v>
      </c>
      <c r="H19" s="11" t="str">
        <f>IF($H$1=COMPARATIVA!$B196,COMPARATIVA!C196,"")</f>
        <v>BORRIANA</v>
      </c>
      <c r="I19" s="20">
        <f>IF($H$1=COMPARATIVA!$B196,COMPARATIVA!D196,"")</f>
        <v>12000704</v>
      </c>
      <c r="J19" s="11" t="str">
        <f>IF($H$1=COMPARATIVA!$B196,COMPARATIVA!E196,"")</f>
        <v>IES JAUME I</v>
      </c>
      <c r="K19" s="20" t="str">
        <f>IF($H$1=COMPARATIVA!$B196,COMPARATIVA!I196,"")</f>
        <v>A</v>
      </c>
      <c r="L19" s="20">
        <f>IF($H$1=COMPARATIVA!$B196,COMPARATIVA!J196,"")</f>
        <v>40</v>
      </c>
      <c r="M19" s="28" t="str">
        <f>IF($H$1=COMPARATIVA!$B196,COMPARATIVA!K196,"")</f>
        <v/>
      </c>
      <c r="O19" s="11" t="str">
        <f>IF($O$1=COMPARATIVA!$B266,COMPARATIVA!C266,"")</f>
        <v>ALDAIA</v>
      </c>
      <c r="P19" s="20">
        <f>IF($O$1=COMPARATIVA!$B266,COMPARATIVA!D266,"")</f>
        <v>46019180</v>
      </c>
      <c r="Q19" s="11" t="str">
        <f>IF($O$1=COMPARATIVA!$B266,COMPARATIVA!E266,"")</f>
        <v>CENTRE PÚBLIC FPA CLARA CAMPOAMOR</v>
      </c>
      <c r="R19" s="20" t="str">
        <f>IF($O$1=COMPARATIVA!$B266,COMPARATIVA!I266,"")</f>
        <v>C</v>
      </c>
      <c r="S19" s="20" t="str">
        <f>IF($O$1=COMPARATIVA!$B266,COMPARATIVA!J266,"")</f>
        <v/>
      </c>
      <c r="T19" s="28">
        <f>IF($O$1=COMPARATIVA!$B266,COMPARATIVA!K266,"")</f>
        <v>277</v>
      </c>
    </row>
    <row r="20" spans="1:20" x14ac:dyDescent="0.25">
      <c r="A20" s="11" t="str">
        <f>IF($A$1=COMPARATIVA!$B19,COMPARATIVA!C19,"")</f>
        <v>ALACANT</v>
      </c>
      <c r="B20" s="20" t="str">
        <f>IF($A$1=COMPARATIVA!$B19,COMPARATIVA!D19,"")</f>
        <v>03012876</v>
      </c>
      <c r="C20" s="11" t="str">
        <f>IF($A$1=COMPARATIVA!$B19,COMPARATIVA!E19,"")</f>
        <v>CENTRE PÚBLIC FPA BARRIO TÓMBOLA</v>
      </c>
      <c r="D20" s="20" t="str">
        <f>IF($A$1=COMPARATIVA!$B19,COMPARATIVA!I19,"")</f>
        <v>C</v>
      </c>
      <c r="E20" s="20" t="str">
        <f>IF($A$1=COMPARATIVA!$B19,COMPARATIVA!J19,"")</f>
        <v/>
      </c>
      <c r="F20" s="28">
        <f>IF($A$1=COMPARATIVA!$B19,COMPARATIVA!K19,"")</f>
        <v>264</v>
      </c>
      <c r="H20" s="11" t="str">
        <f>IF($H$1=COMPARATIVA!$B197,COMPARATIVA!C197,"")</f>
        <v>BORRIANA</v>
      </c>
      <c r="I20" s="20">
        <f>IF($H$1=COMPARATIVA!$B197,COMPARATIVA!D197,"")</f>
        <v>12003328</v>
      </c>
      <c r="J20" s="11" t="str">
        <f>IF($H$1=COMPARATIVA!$B197,COMPARATIVA!E197,"")</f>
        <v>IES LLOMBAI</v>
      </c>
      <c r="K20" s="20" t="str">
        <f>IF($H$1=COMPARATIVA!$B197,COMPARATIVA!I197,"")</f>
        <v>A</v>
      </c>
      <c r="L20" s="20">
        <f>IF($H$1=COMPARATIVA!$B197,COMPARATIVA!J197,"")</f>
        <v>46</v>
      </c>
      <c r="M20" s="28" t="str">
        <f>IF($H$1=COMPARATIVA!$B197,COMPARATIVA!K197,"")</f>
        <v/>
      </c>
      <c r="O20" s="11" t="str">
        <f>IF($O$1=COMPARATIVA!$B267,COMPARATIVA!C267,"")</f>
        <v>ALDAIA</v>
      </c>
      <c r="P20" s="20">
        <f>IF($O$1=COMPARATIVA!$B267,COMPARATIVA!D267,"")</f>
        <v>46020406</v>
      </c>
      <c r="Q20" s="11" t="str">
        <f>IF($O$1=COMPARATIVA!$B267,COMPARATIVA!E267,"")</f>
        <v>IES CARLES SALVADOR</v>
      </c>
      <c r="R20" s="20" t="str">
        <f>IF($O$1=COMPARATIVA!$B267,COMPARATIVA!I267,"")</f>
        <v>B</v>
      </c>
      <c r="S20" s="20">
        <f>IF($O$1=COMPARATIVA!$B267,COMPARATIVA!J267,"")</f>
        <v>20</v>
      </c>
      <c r="T20" s="28" t="str">
        <f>IF($O$1=COMPARATIVA!$B267,COMPARATIVA!K267,"")</f>
        <v/>
      </c>
    </row>
    <row r="21" spans="1:20" x14ac:dyDescent="0.25">
      <c r="A21" s="11" t="str">
        <f>IF($A$1=COMPARATIVA!$B20,COMPARATIVA!C20,"")</f>
        <v>ALACANT</v>
      </c>
      <c r="B21" s="20" t="str">
        <f>IF($A$1=COMPARATIVA!$B20,COMPARATIVA!D20,"")</f>
        <v>03012888</v>
      </c>
      <c r="C21" s="11" t="str">
        <f>IF($A$1=COMPARATIVA!$B20,COMPARATIVA!E20,"")</f>
        <v>CENTRE PÚBLIC FPA F. GINER DE LOS RÍOS</v>
      </c>
      <c r="D21" s="20" t="str">
        <f>IF($A$1=COMPARATIVA!$B20,COMPARATIVA!I20,"")</f>
        <v>A</v>
      </c>
      <c r="E21" s="20" t="str">
        <f>IF($A$1=COMPARATIVA!$B20,COMPARATIVA!J20,"")</f>
        <v/>
      </c>
      <c r="F21" s="28">
        <f>IF($A$1=COMPARATIVA!$B20,COMPARATIVA!K20,"")</f>
        <v>1687</v>
      </c>
      <c r="H21" s="11" t="str">
        <f>IF($H$1=COMPARATIVA!$B198,COMPARATIVA!C198,"")</f>
        <v>BORRIANA</v>
      </c>
      <c r="I21" s="20">
        <f>IF($H$1=COMPARATIVA!$B198,COMPARATIVA!D198,"")</f>
        <v>12004850</v>
      </c>
      <c r="J21" s="11" t="str">
        <f>IF($H$1=COMPARATIVA!$B198,COMPARATIVA!E198,"")</f>
        <v>CENTRE PÚBLIC FPA HISTORIADOR VICIANA</v>
      </c>
      <c r="K21" s="20" t="str">
        <f>IF($H$1=COMPARATIVA!$B198,COMPARATIVA!I198,"")</f>
        <v>B</v>
      </c>
      <c r="L21" s="20" t="str">
        <f>IF($H$1=COMPARATIVA!$B198,COMPARATIVA!J198,"")</f>
        <v/>
      </c>
      <c r="M21" s="28">
        <f>IF($H$1=COMPARATIVA!$B198,COMPARATIVA!K198,"")</f>
        <v>763</v>
      </c>
      <c r="O21" s="11" t="str">
        <f>IF($O$1=COMPARATIVA!$B268,COMPARATIVA!C268,"")</f>
        <v>ALDAIA</v>
      </c>
      <c r="P21" s="20">
        <f>IF($O$1=COMPARATIVA!$B268,COMPARATIVA!D268,"")</f>
        <v>46022853</v>
      </c>
      <c r="Q21" s="11" t="str">
        <f>IF($O$1=COMPARATIVA!$B268,COMPARATIVA!E268,"")</f>
        <v>IES BEATRIU CIVERA</v>
      </c>
      <c r="R21" s="20" t="str">
        <f>IF($O$1=COMPARATIVA!$B268,COMPARATIVA!I268,"")</f>
        <v>B</v>
      </c>
      <c r="S21" s="20">
        <f>IF($O$1=COMPARATIVA!$B268,COMPARATIVA!J268,"")</f>
        <v>22</v>
      </c>
      <c r="T21" s="28" t="str">
        <f>IF($O$1=COMPARATIVA!$B268,COMPARATIVA!K268,"")</f>
        <v/>
      </c>
    </row>
    <row r="22" spans="1:20" x14ac:dyDescent="0.25">
      <c r="A22" s="11" t="str">
        <f>IF($A$1=COMPARATIVA!$B21,COMPARATIVA!C21,"")</f>
        <v>ALACANT</v>
      </c>
      <c r="B22" s="20" t="str">
        <f>IF($A$1=COMPARATIVA!$B21,COMPARATIVA!D21,"")</f>
        <v>03012891</v>
      </c>
      <c r="C22" s="11" t="str">
        <f>IF($A$1=COMPARATIVA!$B21,COMPARATIVA!E21,"")</f>
        <v>CENTRE PÚBLIC FPA PROFESOR ALBERTO BARRIOS</v>
      </c>
      <c r="D22" s="20" t="str">
        <f>IF($A$1=COMPARATIVA!$B21,COMPARATIVA!I21,"")</f>
        <v>B</v>
      </c>
      <c r="E22" s="20" t="str">
        <f>IF($A$1=COMPARATIVA!$B21,COMPARATIVA!J21,"")</f>
        <v/>
      </c>
      <c r="F22" s="28">
        <f>IF($A$1=COMPARATIVA!$B21,COMPARATIVA!K21,"")</f>
        <v>727</v>
      </c>
      <c r="H22" s="11" t="str">
        <f>IF($H$1=COMPARATIVA!$B199,COMPARATIVA!C199,"")</f>
        <v>BORRIOL</v>
      </c>
      <c r="I22" s="20">
        <f>IF($H$1=COMPARATIVA!$B199,COMPARATIVA!D199,"")</f>
        <v>12008296</v>
      </c>
      <c r="J22" s="11" t="str">
        <f>IF($H$1=COMPARATIVA!$B199,COMPARATIVA!E199,"")</f>
        <v>SECCIÓ DE L'IES BOVALAR A BORRIOL</v>
      </c>
      <c r="K22" s="20" t="str">
        <f>IF($H$1=COMPARATIVA!$B199,COMPARATIVA!I199,"")</f>
        <v>C</v>
      </c>
      <c r="L22" s="20">
        <f>IF($H$1=COMPARATIVA!$B199,COMPARATIVA!J199,"")</f>
        <v>7</v>
      </c>
      <c r="M22" s="28" t="str">
        <f>IF($H$1=COMPARATIVA!$B199,COMPARATIVA!K199,"")</f>
        <v/>
      </c>
      <c r="O22" s="11" t="str">
        <f>IF($O$1=COMPARATIVA!$B269,COMPARATIVA!C269,"")</f>
        <v>ALFAFAR</v>
      </c>
      <c r="P22" s="20">
        <f>IF($O$1=COMPARATIVA!$B269,COMPARATIVA!D269,"")</f>
        <v>46016713</v>
      </c>
      <c r="Q22" s="11" t="str">
        <f>IF($O$1=COMPARATIVA!$B269,COMPARATIVA!E269,"")</f>
        <v>IES 25 D'ABRIL</v>
      </c>
      <c r="R22" s="20" t="str">
        <f>IF($O$1=COMPARATIVA!$B269,COMPARATIVA!I269,"")</f>
        <v>A</v>
      </c>
      <c r="S22" s="20">
        <f>IF($O$1=COMPARATIVA!$B269,COMPARATIVA!J269,"")</f>
        <v>26</v>
      </c>
      <c r="T22" s="28" t="str">
        <f>IF($O$1=COMPARATIVA!$B269,COMPARATIVA!K269,"")</f>
        <v/>
      </c>
    </row>
    <row r="23" spans="1:20" x14ac:dyDescent="0.25">
      <c r="A23" s="11" t="str">
        <f>IF($A$1=COMPARATIVA!$B22,COMPARATIVA!C22,"")</f>
        <v>ALACANT</v>
      </c>
      <c r="B23" s="20" t="str">
        <f>IF($A$1=COMPARATIVA!$B22,COMPARATIVA!D22,"")</f>
        <v>03013297</v>
      </c>
      <c r="C23" s="11" t="str">
        <f>IF($A$1=COMPARATIVA!$B22,COMPARATIVA!E22,"")</f>
        <v>IES 8 DE MARZO</v>
      </c>
      <c r="D23" s="20" t="str">
        <f>IF($A$1=COMPARATIVA!$B22,COMPARATIVA!I22,"")</f>
        <v>A</v>
      </c>
      <c r="E23" s="20">
        <f>IF($A$1=COMPARATIVA!$B22,COMPARATIVA!J22,"")</f>
        <v>36</v>
      </c>
      <c r="F23" s="28" t="str">
        <f>IF($A$1=COMPARATIVA!$B22,COMPARATIVA!K22,"")</f>
        <v/>
      </c>
      <c r="H23" s="11" t="str">
        <f>IF($H$1=COMPARATIVA!$B200,COMPARATIVA!C200,"")</f>
        <v>CABANES</v>
      </c>
      <c r="I23" s="20">
        <f>IF($H$1=COMPARATIVA!$B200,COMPARATIVA!D200,"")</f>
        <v>12005519</v>
      </c>
      <c r="J23" s="11" t="str">
        <f>IF($H$1=COMPARATIVA!$B200,COMPARATIVA!E200,"")</f>
        <v>SECCIÓ DE L'IES LA VALL D'ALBA A CABANES</v>
      </c>
      <c r="K23" s="20" t="str">
        <f>IF($H$1=COMPARATIVA!$B200,COMPARATIVA!I200,"")</f>
        <v>C</v>
      </c>
      <c r="L23" s="20">
        <f>IF($H$1=COMPARATIVA!$B200,COMPARATIVA!J200,"")</f>
        <v>8</v>
      </c>
      <c r="M23" s="28" t="str">
        <f>IF($H$1=COMPARATIVA!$B200,COMPARATIVA!K200,"")</f>
        <v/>
      </c>
      <c r="O23" s="11" t="str">
        <f>IF($O$1=COMPARATIVA!$B270,COMPARATIVA!C270,"")</f>
        <v>ALGEMESÍ</v>
      </c>
      <c r="P23" s="20">
        <f>IF($O$1=COMPARATIVA!$B270,COMPARATIVA!D270,"")</f>
        <v>46001199</v>
      </c>
      <c r="Q23" s="11" t="str">
        <f>IF($O$1=COMPARATIVA!$B270,COMPARATIVA!E270,"")</f>
        <v>IES SANT VICENT FERRER</v>
      </c>
      <c r="R23" s="20" t="str">
        <f>IF($O$1=COMPARATIVA!$B270,COMPARATIVA!I270,"")</f>
        <v>B</v>
      </c>
      <c r="S23" s="20">
        <f>IF($O$1=COMPARATIVA!$B270,COMPARATIVA!J270,"")</f>
        <v>21</v>
      </c>
      <c r="T23" s="28" t="str">
        <f>IF($O$1=COMPARATIVA!$B270,COMPARATIVA!K270,"")</f>
        <v/>
      </c>
    </row>
    <row r="24" spans="1:20" x14ac:dyDescent="0.25">
      <c r="A24" s="11" t="str">
        <f>IF($A$1=COMPARATIVA!$B23,COMPARATIVA!C23,"")</f>
        <v>ALACANT</v>
      </c>
      <c r="B24" s="20" t="str">
        <f>IF($A$1=COMPARATIVA!$B23,COMPARATIVA!D23,"")</f>
        <v>03013765</v>
      </c>
      <c r="C24" s="11" t="str">
        <f>IF($A$1=COMPARATIVA!$B23,COMPARATIVA!E23,"")</f>
        <v>IES PLAYA SAN JUAN</v>
      </c>
      <c r="D24" s="20" t="str">
        <f>IF($A$1=COMPARATIVA!$B23,COMPARATIVA!I23,"")</f>
        <v>A</v>
      </c>
      <c r="E24" s="20">
        <f>IF($A$1=COMPARATIVA!$B23,COMPARATIVA!J23,"")</f>
        <v>33</v>
      </c>
      <c r="F24" s="28" t="str">
        <f>IF($A$1=COMPARATIVA!$B23,COMPARATIVA!K23,"")</f>
        <v/>
      </c>
      <c r="H24" s="11" t="str">
        <f>IF($H$1=COMPARATIVA!$B201,COMPARATIVA!C201,"")</f>
        <v>CASTELLÓ DE LA PLANA</v>
      </c>
      <c r="I24" s="20">
        <f>IF($H$1=COMPARATIVA!$B201,COMPARATIVA!D201,"")</f>
        <v>12001228</v>
      </c>
      <c r="J24" s="11" t="str">
        <f>IF($H$1=COMPARATIVA!$B201,COMPARATIVA!E201,"")</f>
        <v>IES FRANCESC RIBALTA</v>
      </c>
      <c r="K24" s="20" t="str">
        <f>IF($H$1=COMPARATIVA!$B201,COMPARATIVA!I201,"")</f>
        <v>A</v>
      </c>
      <c r="L24" s="20">
        <f>IF($H$1=COMPARATIVA!$B201,COMPARATIVA!J201,"")</f>
        <v>56</v>
      </c>
      <c r="M24" s="28" t="str">
        <f>IF($H$1=COMPARATIVA!$B201,COMPARATIVA!K201,"")</f>
        <v/>
      </c>
      <c r="O24" s="11" t="str">
        <f>IF($O$1=COMPARATIVA!$B271,COMPARATIVA!C271,"")</f>
        <v>ALGEMESÍ</v>
      </c>
      <c r="P24" s="20">
        <f>IF($O$1=COMPARATIVA!$B271,COMPARATIVA!D271,"")</f>
        <v>46001217</v>
      </c>
      <c r="Q24" s="11" t="str">
        <f>IF($O$1=COMPARATIVA!$B271,COMPARATIVA!E271,"")</f>
        <v>IES BERNAT GUINOVART</v>
      </c>
      <c r="R24" s="20" t="str">
        <f>IF($O$1=COMPARATIVA!$B271,COMPARATIVA!I271,"")</f>
        <v>A</v>
      </c>
      <c r="S24" s="20">
        <f>IF($O$1=COMPARATIVA!$B271,COMPARATIVA!J271,"")</f>
        <v>30</v>
      </c>
      <c r="T24" s="28" t="str">
        <f>IF($O$1=COMPARATIVA!$B271,COMPARATIVA!K271,"")</f>
        <v/>
      </c>
    </row>
    <row r="25" spans="1:20" x14ac:dyDescent="0.25">
      <c r="A25" s="11" t="str">
        <f>IF($A$1=COMPARATIVA!$B24,COMPARATIVA!C24,"")</f>
        <v>ALACANT</v>
      </c>
      <c r="B25" s="20" t="str">
        <f>IF($A$1=COMPARATIVA!$B24,COMPARATIVA!D24,"")</f>
        <v>03013819</v>
      </c>
      <c r="C25" s="11" t="str">
        <f>IF($A$1=COMPARATIVA!$B24,COMPARATIVA!E24,"")</f>
        <v>IES DOCTOR BALMIS</v>
      </c>
      <c r="D25" s="20" t="str">
        <f>IF($A$1=COMPARATIVA!$B24,COMPARATIVA!I24,"")</f>
        <v>A</v>
      </c>
      <c r="E25" s="20">
        <f>IF($A$1=COMPARATIVA!$B24,COMPARATIVA!J24,"")</f>
        <v>41</v>
      </c>
      <c r="F25" s="28" t="str">
        <f>IF($A$1=COMPARATIVA!$B24,COMPARATIVA!K24,"")</f>
        <v/>
      </c>
      <c r="H25" s="11" t="str">
        <f>IF($H$1=COMPARATIVA!$B202,COMPARATIVA!C202,"")</f>
        <v>CASTELLÓ DE LA PLANA</v>
      </c>
      <c r="I25" s="20">
        <f>IF($H$1=COMPARATIVA!$B202,COMPARATIVA!D202,"")</f>
        <v>12001231</v>
      </c>
      <c r="J25" s="11" t="str">
        <f>IF($H$1=COMPARATIVA!$B202,COMPARATIVA!E202,"")</f>
        <v>IES PENYAGOLOSA</v>
      </c>
      <c r="K25" s="20" t="str">
        <f>IF($H$1=COMPARATIVA!$B202,COMPARATIVA!I202,"")</f>
        <v>A</v>
      </c>
      <c r="L25" s="20">
        <f>IF($H$1=COMPARATIVA!$B202,COMPARATIVA!J202,"")</f>
        <v>27</v>
      </c>
      <c r="M25" s="28" t="str">
        <f>IF($H$1=COMPARATIVA!$B202,COMPARATIVA!K202,"")</f>
        <v/>
      </c>
      <c r="O25" s="11" t="str">
        <f>IF($O$1=COMPARATIVA!$B272,COMPARATIVA!C272,"")</f>
        <v>ALGEMESÍ</v>
      </c>
      <c r="P25" s="20">
        <f>IF($O$1=COMPARATIVA!$B272,COMPARATIVA!D272,"")</f>
        <v>46019192</v>
      </c>
      <c r="Q25" s="11" t="str">
        <f>IF($O$1=COMPARATIVA!$B272,COMPARATIVA!E272,"")</f>
        <v>CENTRE PÚBLIC FPA JAUME I</v>
      </c>
      <c r="R25" s="20" t="str">
        <f>IF($O$1=COMPARATIVA!$B272,COMPARATIVA!I272,"")</f>
        <v>C</v>
      </c>
      <c r="S25" s="20" t="str">
        <f>IF($O$1=COMPARATIVA!$B272,COMPARATIVA!J272,"")</f>
        <v/>
      </c>
      <c r="T25" s="28">
        <f>IF($O$1=COMPARATIVA!$B272,COMPARATIVA!K272,"")</f>
        <v>336</v>
      </c>
    </row>
    <row r="26" spans="1:20" x14ac:dyDescent="0.25">
      <c r="A26" s="11" t="str">
        <f>IF($A$1=COMPARATIVA!$B25,COMPARATIVA!C25,"")</f>
        <v>ALACANT</v>
      </c>
      <c r="B26" s="20" t="str">
        <f>IF($A$1=COMPARATIVA!$B25,COMPARATIVA!D25,"")</f>
        <v>03014460</v>
      </c>
      <c r="C26" s="11" t="str">
        <f>IF($A$1=COMPARATIVA!$B25,COMPARATIVA!E25,"")</f>
        <v>IES LAS LOMAS</v>
      </c>
      <c r="D26" s="20" t="str">
        <f>IF($A$1=COMPARATIVA!$B25,COMPARATIVA!I25,"")</f>
        <v>A</v>
      </c>
      <c r="E26" s="20">
        <f>IF($A$1=COMPARATIVA!$B25,COMPARATIVA!J25,"")</f>
        <v>26</v>
      </c>
      <c r="F26" s="28" t="str">
        <f>IF($A$1=COMPARATIVA!$B25,COMPARATIVA!K25,"")</f>
        <v/>
      </c>
      <c r="H26" s="11" t="str">
        <f>IF($H$1=COMPARATIVA!$B203,COMPARATIVA!C203,"")</f>
        <v>CASTELLÓ DE LA PLANA</v>
      </c>
      <c r="I26" s="20">
        <f>IF($H$1=COMPARATIVA!$B203,COMPARATIVA!D203,"")</f>
        <v>12001241</v>
      </c>
      <c r="J26" s="11" t="str">
        <f>IF($H$1=COMPARATIVA!$B203,COMPARATIVA!E203,"")</f>
        <v>CIPFP COSTA DE AZAHAR</v>
      </c>
      <c r="K26" s="20" t="str">
        <f>IF($H$1=COMPARATIVA!$B203,COMPARATIVA!I203,"")</f>
        <v>B</v>
      </c>
      <c r="L26" s="20">
        <f>IF($H$1=COMPARATIVA!$B203,COMPARATIVA!J203,"")</f>
        <v>21</v>
      </c>
      <c r="M26" s="28" t="str">
        <f>IF($H$1=COMPARATIVA!$B203,COMPARATIVA!K203,"")</f>
        <v/>
      </c>
      <c r="O26" s="11" t="str">
        <f>IF($O$1=COMPARATIVA!$B273,COMPARATIVA!C273,"")</f>
        <v>ALGINET</v>
      </c>
      <c r="P26" s="20">
        <f>IF($O$1=COMPARATIVA!$B273,COMPARATIVA!D273,"")</f>
        <v>46020421</v>
      </c>
      <c r="Q26" s="11" t="str">
        <f>IF($O$1=COMPARATIVA!$B273,COMPARATIVA!E273,"")</f>
        <v>IES HORT DE FELIU</v>
      </c>
      <c r="R26" s="20" t="str">
        <f>IF($O$1=COMPARATIVA!$B273,COMPARATIVA!I273,"")</f>
        <v>B</v>
      </c>
      <c r="S26" s="20">
        <f>IF($O$1=COMPARATIVA!$B273,COMPARATIVA!J273,"")</f>
        <v>24</v>
      </c>
      <c r="T26" s="28" t="str">
        <f>IF($O$1=COMPARATIVA!$B273,COMPARATIVA!K273,"")</f>
        <v/>
      </c>
    </row>
    <row r="27" spans="1:20" x14ac:dyDescent="0.25">
      <c r="A27" s="11" t="str">
        <f>IF($A$1=COMPARATIVA!$B26,COMPARATIVA!C26,"")</f>
        <v>ALACANT</v>
      </c>
      <c r="B27" s="20" t="str">
        <f>IF($A$1=COMPARATIVA!$B26,COMPARATIVA!D26,"")</f>
        <v>03014678</v>
      </c>
      <c r="C27" s="11" t="str">
        <f>IF($A$1=COMPARATIVA!$B26,COMPARATIVA!E26,"")</f>
        <v>CONSERVATORI PROFESSIONAL DE MÚSICA GUITARRISTA J.TOMÁS</v>
      </c>
      <c r="D27" s="20" t="str">
        <f>IF($A$1=COMPARATIVA!$B26,COMPARATIVA!I26,"")</f>
        <v>B</v>
      </c>
      <c r="E27" s="20" t="str">
        <f>IF($A$1=COMPARATIVA!$B26,COMPARATIVA!J26,"")</f>
        <v/>
      </c>
      <c r="F27" s="28">
        <f>IF($A$1=COMPARATIVA!$B26,COMPARATIVA!K26,"")</f>
        <v>614</v>
      </c>
      <c r="H27" s="11" t="str">
        <f>IF($H$1=COMPARATIVA!$B204,COMPARATIVA!C204,"")</f>
        <v>CASTELLÓ DE LA PLANA</v>
      </c>
      <c r="I27" s="20">
        <f>IF($H$1=COMPARATIVA!$B204,COMPARATIVA!D204,"")</f>
        <v>12001307</v>
      </c>
      <c r="J27" s="11" t="str">
        <f>IF($H$1=COMPARATIVA!$B204,COMPARATIVA!E204,"")</f>
        <v>IES POLITÈCNIC</v>
      </c>
      <c r="K27" s="20" t="str">
        <f>IF($H$1=COMPARATIVA!$B204,COMPARATIVA!I204,"")</f>
        <v>A</v>
      </c>
      <c r="L27" s="20">
        <f>IF($H$1=COMPARATIVA!$B204,COMPARATIVA!J204,"")</f>
        <v>67</v>
      </c>
      <c r="M27" s="28" t="str">
        <f>IF($H$1=COMPARATIVA!$B204,COMPARATIVA!K204,"")</f>
        <v/>
      </c>
      <c r="O27" s="11" t="str">
        <f>IF($O$1=COMPARATIVA!$B274,COMPARATIVA!C274,"")</f>
        <v>ALMUSSAFES</v>
      </c>
      <c r="P27" s="20">
        <f>IF($O$1=COMPARATIVA!$B274,COMPARATIVA!D274,"")</f>
        <v>46022609</v>
      </c>
      <c r="Q27" s="11" t="str">
        <f>IF($O$1=COMPARATIVA!$B274,COMPARATIVA!E274,"")</f>
        <v>IES ALMUSSAFES</v>
      </c>
      <c r="R27" s="20" t="str">
        <f>IF($O$1=COMPARATIVA!$B274,COMPARATIVA!I274,"")</f>
        <v>A</v>
      </c>
      <c r="S27" s="20">
        <f>IF($O$1=COMPARATIVA!$B274,COMPARATIVA!J274,"")</f>
        <v>31</v>
      </c>
      <c r="T27" s="28" t="str">
        <f>IF($O$1=COMPARATIVA!$B274,COMPARATIVA!K274,"")</f>
        <v/>
      </c>
    </row>
    <row r="28" spans="1:20" x14ac:dyDescent="0.25">
      <c r="A28" s="11" t="str">
        <f>IF($A$1=COMPARATIVA!$B27,COMPARATIVA!C27,"")</f>
        <v>ALACANT</v>
      </c>
      <c r="B28" s="20" t="str">
        <f>IF($A$1=COMPARATIVA!$B27,COMPARATIVA!D27,"")</f>
        <v>03014861</v>
      </c>
      <c r="C28" s="11" t="str">
        <f>IF($A$1=COMPARATIVA!$B27,COMPARATIVA!E27,"")</f>
        <v>IES GRAN VIA</v>
      </c>
      <c r="D28" s="20" t="str">
        <f>IF($A$1=COMPARATIVA!$B27,COMPARATIVA!I27,"")</f>
        <v>A</v>
      </c>
      <c r="E28" s="20">
        <f>IF($A$1=COMPARATIVA!$B27,COMPARATIVA!J27,"")</f>
        <v>42</v>
      </c>
      <c r="F28" s="28" t="str">
        <f>IF($A$1=COMPARATIVA!$B27,COMPARATIVA!K27,"")</f>
        <v/>
      </c>
      <c r="H28" s="11" t="str">
        <f>IF($H$1=COMPARATIVA!$B205,COMPARATIVA!C205,"")</f>
        <v>CASTELLÓ DE LA PLANA</v>
      </c>
      <c r="I28" s="20">
        <f>IF($H$1=COMPARATIVA!$B205,COMPARATIVA!D205,"")</f>
        <v>12003523</v>
      </c>
      <c r="J28" s="11" t="str">
        <f>IF($H$1=COMPARATIVA!$B205,COMPARATIVA!E205,"")</f>
        <v>IES VICENT SOS BAYNAT</v>
      </c>
      <c r="K28" s="20" t="str">
        <f>IF($H$1=COMPARATIVA!$B205,COMPARATIVA!I205,"")</f>
        <v>B</v>
      </c>
      <c r="L28" s="20">
        <f>IF($H$1=COMPARATIVA!$B205,COMPARATIVA!J205,"")</f>
        <v>21</v>
      </c>
      <c r="M28" s="28" t="str">
        <f>IF($H$1=COMPARATIVA!$B205,COMPARATIVA!K205,"")</f>
        <v/>
      </c>
      <c r="O28" s="11" t="str">
        <f>IF($O$1=COMPARATIVA!$B275,COMPARATIVA!C275,"")</f>
        <v>ALPUENTE</v>
      </c>
      <c r="P28" s="20">
        <f>IF($O$1=COMPARATIVA!$B275,COMPARATIVA!D275,"")</f>
        <v>46022440</v>
      </c>
      <c r="Q28" s="11" t="str">
        <f>IF($O$1=COMPARATIVA!$B275,COMPARATIVA!E275,"")</f>
        <v>SECCIÓN DEL IES LA SERRANÍA EN ALPUENTE</v>
      </c>
      <c r="R28" s="20" t="str">
        <f>IF($O$1=COMPARATIVA!$B275,COMPARATIVA!I275,"")</f>
        <v>C</v>
      </c>
      <c r="S28" s="20">
        <f>IF($O$1=COMPARATIVA!$B275,COMPARATIVA!J275,"")</f>
        <v>4</v>
      </c>
      <c r="T28" s="28" t="str">
        <f>IF($O$1=COMPARATIVA!$B275,COMPARATIVA!K275,"")</f>
        <v/>
      </c>
    </row>
    <row r="29" spans="1:20" x14ac:dyDescent="0.25">
      <c r="A29" s="11" t="str">
        <f>IF($A$1=COMPARATIVA!$B28,COMPARATIVA!C28,"")</f>
        <v>ALACANT</v>
      </c>
      <c r="B29" s="20" t="str">
        <f>IF($A$1=COMPARATIVA!$B28,COMPARATIVA!D28,"")</f>
        <v>03015038</v>
      </c>
      <c r="C29" s="11" t="str">
        <f>IF($A$1=COMPARATIVA!$B28,COMPARATIVA!E28,"")</f>
        <v>IES RADIO EXTERIOR</v>
      </c>
      <c r="D29" s="20" t="str">
        <f>IF($A$1=COMPARATIVA!$B28,COMPARATIVA!I28,"")</f>
        <v>B</v>
      </c>
      <c r="E29" s="20">
        <f>IF($A$1=COMPARATIVA!$B28,COMPARATIVA!J28,"")</f>
        <v>22</v>
      </c>
      <c r="F29" s="28" t="str">
        <f>IF($A$1=COMPARATIVA!$B28,COMPARATIVA!K28,"")</f>
        <v/>
      </c>
      <c r="H29" s="11" t="str">
        <f>IF($H$1=COMPARATIVA!$B206,COMPARATIVA!C206,"")</f>
        <v>CASTELLÓ DE LA PLANA</v>
      </c>
      <c r="I29" s="20">
        <f>IF($H$1=COMPARATIVA!$B206,COMPARATIVA!D206,"")</f>
        <v>12003641</v>
      </c>
      <c r="J29" s="11" t="str">
        <f>IF($H$1=COMPARATIVA!$B206,COMPARATIVA!E206,"")</f>
        <v>CENTRE PÚBLIC FPA JOSEP PASQUAL I TIRADO</v>
      </c>
      <c r="K29" s="20" t="str">
        <f>IF($H$1=COMPARATIVA!$B206,COMPARATIVA!I206,"")</f>
        <v>A</v>
      </c>
      <c r="L29" s="20" t="str">
        <f>IF($H$1=COMPARATIVA!$B206,COMPARATIVA!J206,"")</f>
        <v/>
      </c>
      <c r="M29" s="28">
        <f>IF($H$1=COMPARATIVA!$B206,COMPARATIVA!K206,"")</f>
        <v>1101</v>
      </c>
      <c r="O29" s="11" t="str">
        <f>IF($O$1=COMPARATIVA!$B276,COMPARATIVA!C276,"")</f>
        <v>ALZIRA</v>
      </c>
      <c r="P29" s="20">
        <f>IF($O$1=COMPARATIVA!$B276,COMPARATIVA!D276,"")</f>
        <v>46000705</v>
      </c>
      <c r="Q29" s="11" t="str">
        <f>IF($O$1=COMPARATIVA!$B276,COMPARATIVA!E276,"")</f>
        <v>IES REI EN JAUME</v>
      </c>
      <c r="R29" s="20" t="str">
        <f>IF($O$1=COMPARATIVA!$B276,COMPARATIVA!I276,"")</f>
        <v>A</v>
      </c>
      <c r="S29" s="20">
        <f>IF($O$1=COMPARATIVA!$B276,COMPARATIVA!J276,"")</f>
        <v>33</v>
      </c>
      <c r="T29" s="28" t="str">
        <f>IF($O$1=COMPARATIVA!$B276,COMPARATIVA!K276,"")</f>
        <v/>
      </c>
    </row>
    <row r="30" spans="1:20" x14ac:dyDescent="0.25">
      <c r="A30" s="11" t="str">
        <f>IF($A$1=COMPARATIVA!$B29,COMPARATIVA!C29,"")</f>
        <v>ALACANT</v>
      </c>
      <c r="B30" s="20" t="str">
        <f>IF($A$1=COMPARATIVA!$B29,COMPARATIVA!D29,"")</f>
        <v>03015488</v>
      </c>
      <c r="C30" s="11" t="str">
        <f>IF($A$1=COMPARATIVA!$B29,COMPARATIVA!E29,"")</f>
        <v>CENTRE PÚBLIC FPA PLA DE LA VALLONGA</v>
      </c>
      <c r="D30" s="20" t="str">
        <f>IF($A$1=COMPARATIVA!$B29,COMPARATIVA!I29,"")</f>
        <v>C</v>
      </c>
      <c r="E30" s="20" t="str">
        <f>IF($A$1=COMPARATIVA!$B29,COMPARATIVA!J29,"")</f>
        <v/>
      </c>
      <c r="F30" s="28">
        <f>IF($A$1=COMPARATIVA!$B29,COMPARATIVA!K29,"")</f>
        <v>147</v>
      </c>
      <c r="H30" s="11" t="str">
        <f>IF($H$1=COMPARATIVA!$B207,COMPARATIVA!C207,"")</f>
        <v>CASTELLÓ DE LA PLANA</v>
      </c>
      <c r="I30" s="20">
        <f>IF($H$1=COMPARATIVA!$B207,COMPARATIVA!D207,"")</f>
        <v>12003857</v>
      </c>
      <c r="J30" s="11" t="str">
        <f>IF($H$1=COMPARATIVA!$B207,COMPARATIVA!E207,"")</f>
        <v>CONSERVATORI PROFESSIONAL DE MÚSICA MESTRE TÁRREGA</v>
      </c>
      <c r="K30" s="20" t="str">
        <f>IF($H$1=COMPARATIVA!$B207,COMPARATIVA!I207,"")</f>
        <v>B</v>
      </c>
      <c r="L30" s="20" t="str">
        <f>IF($H$1=COMPARATIVA!$B207,COMPARATIVA!J207,"")</f>
        <v/>
      </c>
      <c r="M30" s="28">
        <f>IF($H$1=COMPARATIVA!$B207,COMPARATIVA!K207,"")</f>
        <v>711</v>
      </c>
      <c r="O30" s="11" t="str">
        <f>IF($O$1=COMPARATIVA!$B277,COMPARATIVA!C277,"")</f>
        <v>ALZIRA</v>
      </c>
      <c r="P30" s="20">
        <f>IF($O$1=COMPARATIVA!$B277,COMPARATIVA!D277,"")</f>
        <v>46000717</v>
      </c>
      <c r="Q30" s="11" t="str">
        <f>IF($O$1=COMPARATIVA!$B277,COMPARATIVA!E277,"")</f>
        <v>IES JOSÉ MARÍA PARRA</v>
      </c>
      <c r="R30" s="20" t="str">
        <f>IF($O$1=COMPARATIVA!$B277,COMPARATIVA!I277,"")</f>
        <v>B</v>
      </c>
      <c r="S30" s="20">
        <f>IF($O$1=COMPARATIVA!$B277,COMPARATIVA!J277,"")</f>
        <v>23</v>
      </c>
      <c r="T30" s="28" t="str">
        <f>IF($O$1=COMPARATIVA!$B277,COMPARATIVA!K277,"")</f>
        <v/>
      </c>
    </row>
    <row r="31" spans="1:20" x14ac:dyDescent="0.25">
      <c r="A31" s="11" t="str">
        <f>IF($A$1=COMPARATIVA!$B30,COMPARATIVA!C30,"")</f>
        <v>ALACANT</v>
      </c>
      <c r="B31" s="20" t="str">
        <f>IF($A$1=COMPARATIVA!$B30,COMPARATIVA!D30,"")</f>
        <v>03015543</v>
      </c>
      <c r="C31" s="11" t="str">
        <f>IF($A$1=COMPARATIVA!$B30,COMPARATIVA!E30,"")</f>
        <v>IES EL PLA</v>
      </c>
      <c r="D31" s="20" t="str">
        <f>IF($A$1=COMPARATIVA!$B30,COMPARATIVA!I30,"")</f>
        <v>A</v>
      </c>
      <c r="E31" s="20">
        <f>IF($A$1=COMPARATIVA!$B30,COMPARATIVA!J30,"")</f>
        <v>42</v>
      </c>
      <c r="F31" s="28" t="str">
        <f>IF($A$1=COMPARATIVA!$B30,COMPARATIVA!K30,"")</f>
        <v/>
      </c>
      <c r="H31" s="11" t="str">
        <f>IF($H$1=COMPARATIVA!$B208,COMPARATIVA!C208,"")</f>
        <v>CASTELLÓ DE LA PLANA</v>
      </c>
      <c r="I31" s="20">
        <f>IF($H$1=COMPARATIVA!$B208,COMPARATIVA!D208,"")</f>
        <v>12003997</v>
      </c>
      <c r="J31" s="11" t="str">
        <f>IF($H$1=COMPARATIVA!$B208,COMPARATIVA!E208,"")</f>
        <v>IES MIQUEL PERIS I SEGARRA</v>
      </c>
      <c r="K31" s="20" t="str">
        <f>IF($H$1=COMPARATIVA!$B208,COMPARATIVA!I208,"")</f>
        <v>B</v>
      </c>
      <c r="L31" s="20">
        <f>IF($H$1=COMPARATIVA!$B208,COMPARATIVA!J208,"")</f>
        <v>23</v>
      </c>
      <c r="M31" s="28" t="str">
        <f>IF($H$1=COMPARATIVA!$B208,COMPARATIVA!K208,"")</f>
        <v/>
      </c>
      <c r="O31" s="11" t="str">
        <f>IF($O$1=COMPARATIVA!$B278,COMPARATIVA!C278,"")</f>
        <v>ALZIRA</v>
      </c>
      <c r="P31" s="20">
        <f>IF($O$1=COMPARATIVA!$B278,COMPARATIVA!D278,"")</f>
        <v>46000754</v>
      </c>
      <c r="Q31" s="11" t="str">
        <f>IF($O$1=COMPARATIVA!$B278,COMPARATIVA!E278,"")</f>
        <v>CIPFP LUIS SUÑER SANCHIS</v>
      </c>
      <c r="R31" s="20" t="str">
        <f>IF($O$1=COMPARATIVA!$B278,COMPARATIVA!I278,"")</f>
        <v>A</v>
      </c>
      <c r="S31" s="20">
        <f>IF($O$1=COMPARATIVA!$B278,COMPARATIVA!J278,"")</f>
        <v>27</v>
      </c>
      <c r="T31" s="28" t="str">
        <f>IF($O$1=COMPARATIVA!$B278,COMPARATIVA!K278,"")</f>
        <v/>
      </c>
    </row>
    <row r="32" spans="1:20" x14ac:dyDescent="0.25">
      <c r="A32" s="11" t="str">
        <f>IF($A$1=COMPARATIVA!$B31,COMPARATIVA!C31,"")</f>
        <v>ALACANT</v>
      </c>
      <c r="B32" s="20" t="str">
        <f>IF($A$1=COMPARATIVA!$B31,COMPARATIVA!D31,"")</f>
        <v>03016481</v>
      </c>
      <c r="C32" s="11" t="str">
        <f>IF($A$1=COMPARATIVA!$B31,COMPARATIVA!E31,"")</f>
        <v>SECCIÓ DE L'IES FIGUERAS PACHECO A ALACANT - EL BACAROT</v>
      </c>
      <c r="D32" s="20" t="str">
        <f>IF($A$1=COMPARATIVA!$B31,COMPARATIVA!I31,"")</f>
        <v>C</v>
      </c>
      <c r="E32" s="20">
        <f>IF($A$1=COMPARATIVA!$B31,COMPARATIVA!J31,"")</f>
        <v>7</v>
      </c>
      <c r="F32" s="28" t="str">
        <f>IF($A$1=COMPARATIVA!$B31,COMPARATIVA!K31,"")</f>
        <v/>
      </c>
      <c r="H32" s="11" t="str">
        <f>IF($H$1=COMPARATIVA!$B209,COMPARATIVA!C209,"")</f>
        <v>CASTELLÓ DE LA PLANA</v>
      </c>
      <c r="I32" s="20">
        <f>IF($H$1=COMPARATIVA!$B209,COMPARATIVA!D209,"")</f>
        <v>12004205</v>
      </c>
      <c r="J32" s="11" t="str">
        <f>IF($H$1=COMPARATIVA!$B209,COMPARATIVA!E209,"")</f>
        <v>IES VICENT CASTELL I DOMÉNECH</v>
      </c>
      <c r="K32" s="20" t="str">
        <f>IF($H$1=COMPARATIVA!$B209,COMPARATIVA!I209,"")</f>
        <v>A</v>
      </c>
      <c r="L32" s="20">
        <f>IF($H$1=COMPARATIVA!$B209,COMPARATIVA!J209,"")</f>
        <v>33</v>
      </c>
      <c r="M32" s="28" t="str">
        <f>IF($H$1=COMPARATIVA!$B209,COMPARATIVA!K209,"")</f>
        <v/>
      </c>
      <c r="O32" s="11" t="str">
        <f>IF($O$1=COMPARATIVA!$B279,COMPARATIVA!C279,"")</f>
        <v>ALZIRA</v>
      </c>
      <c r="P32" s="20">
        <f>IF($O$1=COMPARATIVA!$B279,COMPARATIVA!D279,"")</f>
        <v>46018382</v>
      </c>
      <c r="Q32" s="11" t="str">
        <f>IF($O$1=COMPARATIVA!$B279,COMPARATIVA!E279,"")</f>
        <v>ESCOLA OFICIAL D'IDIOMES</v>
      </c>
      <c r="R32" s="20" t="str">
        <f>IF($O$1=COMPARATIVA!$B279,COMPARATIVA!I279,"")</f>
        <v>A</v>
      </c>
      <c r="S32" s="20" t="str">
        <f>IF($O$1=COMPARATIVA!$B279,COMPARATIVA!J279,"")</f>
        <v/>
      </c>
      <c r="T32" s="28">
        <f>IF($O$1=COMPARATIVA!$B279,COMPARATIVA!K279,"")</f>
        <v>1688</v>
      </c>
    </row>
    <row r="33" spans="1:20" x14ac:dyDescent="0.25">
      <c r="A33" s="11" t="str">
        <f>IF($A$1=COMPARATIVA!$B32,COMPARATIVA!C32,"")</f>
        <v>ALBATERA</v>
      </c>
      <c r="B33" s="20" t="str">
        <f>IF($A$1=COMPARATIVA!$B32,COMPARATIVA!D32,"")</f>
        <v>03013698</v>
      </c>
      <c r="C33" s="11" t="str">
        <f>IF($A$1=COMPARATIVA!$B32,COMPARATIVA!E32,"")</f>
        <v>IES ANTONIO SERNA SERNA</v>
      </c>
      <c r="D33" s="20" t="str">
        <f>IF($A$1=COMPARATIVA!$B32,COMPARATIVA!I32,"")</f>
        <v>A</v>
      </c>
      <c r="E33" s="20">
        <f>IF($A$1=COMPARATIVA!$B32,COMPARATIVA!J32,"")</f>
        <v>34</v>
      </c>
      <c r="F33" s="28" t="str">
        <f>IF($A$1=COMPARATIVA!$B32,COMPARATIVA!K32,"")</f>
        <v/>
      </c>
      <c r="H33" s="11" t="str">
        <f>IF($H$1=COMPARATIVA!$B210,COMPARATIVA!C210,"")</f>
        <v>CASTELLÓ DE LA PLANA</v>
      </c>
      <c r="I33" s="20">
        <f>IF($H$1=COMPARATIVA!$B210,COMPARATIVA!D210,"")</f>
        <v>12004217</v>
      </c>
      <c r="J33" s="11" t="str">
        <f>IF($H$1=COMPARATIVA!$B210,COMPARATIVA!E210,"")</f>
        <v>IES EL CAMINÀS</v>
      </c>
      <c r="K33" s="20" t="str">
        <f>IF($H$1=COMPARATIVA!$B210,COMPARATIVA!I210,"")</f>
        <v>A</v>
      </c>
      <c r="L33" s="20">
        <f>IF($H$1=COMPARATIVA!$B210,COMPARATIVA!J210,"")</f>
        <v>57</v>
      </c>
      <c r="M33" s="28" t="str">
        <f>IF($H$1=COMPARATIVA!$B210,COMPARATIVA!K210,"")</f>
        <v/>
      </c>
      <c r="O33" s="11" t="str">
        <f>IF($O$1=COMPARATIVA!$B280,COMPARATIVA!C280,"")</f>
        <v>ALZIRA</v>
      </c>
      <c r="P33" s="20">
        <f>IF($O$1=COMPARATIVA!$B280,COMPARATIVA!D280,"")</f>
        <v>46019179</v>
      </c>
      <c r="Q33" s="11" t="str">
        <f>IF($O$1=COMPARATIVA!$B280,COMPARATIVA!E280,"")</f>
        <v>CENTRE PÚBLIC FPA ENRIC VALOR</v>
      </c>
      <c r="R33" s="20" t="str">
        <f>IF($O$1=COMPARATIVA!$B280,COMPARATIVA!I280,"")</f>
        <v>B</v>
      </c>
      <c r="S33" s="20" t="str">
        <f>IF($O$1=COMPARATIVA!$B280,COMPARATIVA!J280,"")</f>
        <v/>
      </c>
      <c r="T33" s="28">
        <f>IF($O$1=COMPARATIVA!$B280,COMPARATIVA!K280,"")</f>
        <v>537</v>
      </c>
    </row>
    <row r="34" spans="1:20" x14ac:dyDescent="0.25">
      <c r="A34" s="11" t="str">
        <f>IF($A$1=COMPARATIVA!$B33,COMPARATIVA!C33,"")</f>
        <v>ALCOI</v>
      </c>
      <c r="B34" s="20" t="str">
        <f>IF($A$1=COMPARATIVA!$B33,COMPARATIVA!D33,"")</f>
        <v>03000394</v>
      </c>
      <c r="C34" s="11" t="str">
        <f>IF($A$1=COMPARATIVA!$B33,COMPARATIVA!E33,"")</f>
        <v>IES PARE VITÒRIA</v>
      </c>
      <c r="D34" s="20" t="str">
        <f>IF($A$1=COMPARATIVA!$B33,COMPARATIVA!I33,"")</f>
        <v>A</v>
      </c>
      <c r="E34" s="20">
        <f>IF($A$1=COMPARATIVA!$B33,COMPARATIVA!J33,"")</f>
        <v>31</v>
      </c>
      <c r="F34" s="28" t="str">
        <f>IF($A$1=COMPARATIVA!$B33,COMPARATIVA!K33,"")</f>
        <v/>
      </c>
      <c r="H34" s="11" t="str">
        <f>IF($H$1=COMPARATIVA!$B211,COMPARATIVA!C211,"")</f>
        <v>CASTELLÓ DE LA PLANA</v>
      </c>
      <c r="I34" s="20">
        <f>IF($H$1=COMPARATIVA!$B211,COMPARATIVA!D211,"")</f>
        <v>12004311</v>
      </c>
      <c r="J34" s="11" t="str">
        <f>IF($H$1=COMPARATIVA!$B211,COMPARATIVA!E211,"")</f>
        <v>ESCOLA OFICIAL D'IDIOMES</v>
      </c>
      <c r="K34" s="20" t="str">
        <f>IF($H$1=COMPARATIVA!$B211,COMPARATIVA!I211,"")</f>
        <v>A</v>
      </c>
      <c r="L34" s="20" t="str">
        <f>IF($H$1=COMPARATIVA!$B211,COMPARATIVA!J211,"")</f>
        <v/>
      </c>
      <c r="M34" s="28">
        <f>IF($H$1=COMPARATIVA!$B211,COMPARATIVA!K211,"")</f>
        <v>4688</v>
      </c>
      <c r="O34" s="11" t="str">
        <f>IF($O$1=COMPARATIVA!$B281,COMPARATIVA!C281,"")</f>
        <v>ALZIRA</v>
      </c>
      <c r="P34" s="20">
        <f>IF($O$1=COMPARATIVA!$B281,COMPARATIVA!D281,"")</f>
        <v>46024953</v>
      </c>
      <c r="Q34" s="11" t="str">
        <f>IF($O$1=COMPARATIVA!$B281,COMPARATIVA!E281,"")</f>
        <v>IES LA MURTA</v>
      </c>
      <c r="R34" s="20" t="str">
        <f>IF($O$1=COMPARATIVA!$B281,COMPARATIVA!I281,"")</f>
        <v>B</v>
      </c>
      <c r="S34" s="20">
        <f>IF($O$1=COMPARATIVA!$B281,COMPARATIVA!J281,"")</f>
        <v>23</v>
      </c>
      <c r="T34" s="28" t="str">
        <f>IF($O$1=COMPARATIVA!$B281,COMPARATIVA!K281,"")</f>
        <v/>
      </c>
    </row>
    <row r="35" spans="1:20" x14ac:dyDescent="0.25">
      <c r="A35" s="11" t="str">
        <f>IF($A$1=COMPARATIVA!$B34,COMPARATIVA!C34,"")</f>
        <v>ALCOI</v>
      </c>
      <c r="B35" s="20" t="str">
        <f>IF($A$1=COMPARATIVA!$B34,COMPARATIVA!D34,"")</f>
        <v>03000400</v>
      </c>
      <c r="C35" s="11" t="str">
        <f>IF($A$1=COMPARATIVA!$B34,COMPARATIVA!E34,"")</f>
        <v>IES COTES BAIXES</v>
      </c>
      <c r="D35" s="20" t="str">
        <f>IF($A$1=COMPARATIVA!$B34,COMPARATIVA!I34,"")</f>
        <v>A</v>
      </c>
      <c r="E35" s="20">
        <f>IF($A$1=COMPARATIVA!$B34,COMPARATIVA!J34,"")</f>
        <v>46</v>
      </c>
      <c r="F35" s="28" t="str">
        <f>IF($A$1=COMPARATIVA!$B34,COMPARATIVA!K34,"")</f>
        <v/>
      </c>
      <c r="H35" s="11" t="str">
        <f>IF($H$1=COMPARATIVA!$B212,COMPARATIVA!C212,"")</f>
        <v>CASTELLÓ DE LA PLANA</v>
      </c>
      <c r="I35" s="20">
        <f>IF($H$1=COMPARATIVA!$B212,COMPARATIVA!D212,"")</f>
        <v>12004451</v>
      </c>
      <c r="J35" s="11" t="str">
        <f>IF($H$1=COMPARATIVA!$B212,COMPARATIVA!E212,"")</f>
        <v>CENTRE PÚBLIC FPA GERMÀ COLON</v>
      </c>
      <c r="K35" s="20" t="str">
        <f>IF($H$1=COMPARATIVA!$B212,COMPARATIVA!I212,"")</f>
        <v>B</v>
      </c>
      <c r="L35" s="20" t="str">
        <f>IF($H$1=COMPARATIVA!$B212,COMPARATIVA!J212,"")</f>
        <v/>
      </c>
      <c r="M35" s="28">
        <f>IF($H$1=COMPARATIVA!$B212,COMPARATIVA!K212,"")</f>
        <v>818</v>
      </c>
      <c r="O35" s="11" t="str">
        <f>IF($O$1=COMPARATIVA!$B282,COMPARATIVA!C282,"")</f>
        <v>AYORA</v>
      </c>
      <c r="P35" s="20">
        <f>IF($O$1=COMPARATIVA!$B282,COMPARATIVA!D282,"")</f>
        <v>46015733</v>
      </c>
      <c r="Q35" s="11" t="str">
        <f>IF($O$1=COMPARATIVA!$B282,COMPARATIVA!E282,"")</f>
        <v>IES FERNANDO III</v>
      </c>
      <c r="R35" s="20" t="str">
        <f>IF($O$1=COMPARATIVA!$B282,COMPARATIVA!I282,"")</f>
        <v>B</v>
      </c>
      <c r="S35" s="20">
        <f>IF($O$1=COMPARATIVA!$B282,COMPARATIVA!J282,"")</f>
        <v>17</v>
      </c>
      <c r="T35" s="28" t="str">
        <f>IF($O$1=COMPARATIVA!$B282,COMPARATIVA!K282,"")</f>
        <v/>
      </c>
    </row>
    <row r="36" spans="1:20" x14ac:dyDescent="0.25">
      <c r="A36" s="11" t="str">
        <f>IF($A$1=COMPARATIVA!$B35,COMPARATIVA!C35,"")</f>
        <v>ALCOI</v>
      </c>
      <c r="B36" s="20" t="str">
        <f>IF($A$1=COMPARATIVA!$B35,COMPARATIVA!D35,"")</f>
        <v>03010727</v>
      </c>
      <c r="C36" s="11" t="str">
        <f>IF($A$1=COMPARATIVA!$B35,COMPARATIVA!E35,"")</f>
        <v>IES ANDREU SEMPERE</v>
      </c>
      <c r="D36" s="20" t="str">
        <f>IF($A$1=COMPARATIVA!$B35,COMPARATIVA!I35,"")</f>
        <v>B</v>
      </c>
      <c r="E36" s="20">
        <f>IF($A$1=COMPARATIVA!$B35,COMPARATIVA!J35,"")</f>
        <v>16</v>
      </c>
      <c r="F36" s="28" t="str">
        <f>IF($A$1=COMPARATIVA!$B35,COMPARATIVA!K35,"")</f>
        <v/>
      </c>
      <c r="H36" s="11" t="str">
        <f>IF($H$1=COMPARATIVA!$B213,COMPARATIVA!C213,"")</f>
        <v>CASTELLÓ DE LA PLANA</v>
      </c>
      <c r="I36" s="20">
        <f>IF($H$1=COMPARATIVA!$B213,COMPARATIVA!D213,"")</f>
        <v>12005261</v>
      </c>
      <c r="J36" s="11" t="str">
        <f>IF($H$1=COMPARATIVA!$B213,COMPARATIVA!E213,"")</f>
        <v>IES MATILDE SALVADOR</v>
      </c>
      <c r="K36" s="20" t="str">
        <f>IF($H$1=COMPARATIVA!$B213,COMPARATIVA!I213,"")</f>
        <v>A</v>
      </c>
      <c r="L36" s="20">
        <f>IF($H$1=COMPARATIVA!$B213,COMPARATIVA!J213,"")</f>
        <v>45</v>
      </c>
      <c r="M36" s="28" t="str">
        <f>IF($H$1=COMPARATIVA!$B213,COMPARATIVA!K213,"")</f>
        <v/>
      </c>
      <c r="O36" s="11" t="str">
        <f>IF($O$1=COMPARATIVA!$B283,COMPARATIVA!C283,"")</f>
        <v>AYORA</v>
      </c>
      <c r="P36" s="20">
        <f>IF($O$1=COMPARATIVA!$B283,COMPARATIVA!D283,"")</f>
        <v>46019209</v>
      </c>
      <c r="Q36" s="11" t="str">
        <f>IF($O$1=COMPARATIVA!$B283,COMPARATIVA!E283,"")</f>
        <v>CENTRO PÚBLICO FPA VALLE DE AYORA</v>
      </c>
      <c r="R36" s="20" t="str">
        <f>IF($O$1=COMPARATIVA!$B283,COMPARATIVA!I283,"")</f>
        <v>C</v>
      </c>
      <c r="S36" s="20" t="str">
        <f>IF($O$1=COMPARATIVA!$B283,COMPARATIVA!J283,"")</f>
        <v/>
      </c>
      <c r="T36" s="28">
        <f>IF($O$1=COMPARATIVA!$B283,COMPARATIVA!K283,"")</f>
        <v>147</v>
      </c>
    </row>
    <row r="37" spans="1:20" x14ac:dyDescent="0.25">
      <c r="A37" s="11" t="str">
        <f>IF($A$1=COMPARATIVA!$B36,COMPARATIVA!C36,"")</f>
        <v>ALCOI</v>
      </c>
      <c r="B37" s="20" t="str">
        <f>IF($A$1=COMPARATIVA!$B36,COMPARATIVA!D36,"")</f>
        <v>03010855</v>
      </c>
      <c r="C37" s="11" t="str">
        <f>IF($A$1=COMPARATIVA!$B36,COMPARATIVA!E36,"")</f>
        <v>CENTRE PÚBLIC FPA OROSIA SILVESTRE</v>
      </c>
      <c r="D37" s="20" t="str">
        <f>IF($A$1=COMPARATIVA!$B36,COMPARATIVA!I36,"")</f>
        <v>C</v>
      </c>
      <c r="E37" s="20" t="str">
        <f>IF($A$1=COMPARATIVA!$B36,COMPARATIVA!J36,"")</f>
        <v/>
      </c>
      <c r="F37" s="28">
        <f>IF($A$1=COMPARATIVA!$B36,COMPARATIVA!K36,"")</f>
        <v>481</v>
      </c>
      <c r="H37" s="11" t="str">
        <f>IF($H$1=COMPARATIVA!$B214,COMPARATIVA!C214,"")</f>
        <v>CASTELLÓ DE LA PLANA</v>
      </c>
      <c r="I37" s="20">
        <f>IF($H$1=COMPARATIVA!$B214,COMPARATIVA!D214,"")</f>
        <v>12005374</v>
      </c>
      <c r="J37" s="11" t="str">
        <f>IF($H$1=COMPARATIVA!$B214,COMPARATIVA!E214,"")</f>
        <v>IES JUAN BAUTISTA PORCAR</v>
      </c>
      <c r="K37" s="20" t="str">
        <f>IF($H$1=COMPARATIVA!$B214,COMPARATIVA!I214,"")</f>
        <v>A</v>
      </c>
      <c r="L37" s="20">
        <f>IF($H$1=COMPARATIVA!$B214,COMPARATIVA!J214,"")</f>
        <v>32</v>
      </c>
      <c r="M37" s="28" t="str">
        <f>IF($H$1=COMPARATIVA!$B214,COMPARATIVA!K214,"")</f>
        <v/>
      </c>
      <c r="O37" s="11" t="str">
        <f>IF($O$1=COMPARATIVA!$B284,COMPARATIVA!C284,"")</f>
        <v>BELLREGUARD</v>
      </c>
      <c r="P37" s="20">
        <f>IF($O$1=COMPARATIVA!$B284,COMPARATIVA!D284,"")</f>
        <v>46020479</v>
      </c>
      <c r="Q37" s="11" t="str">
        <f>IF($O$1=COMPARATIVA!$B284,COMPARATIVA!E284,"")</f>
        <v>IES JOAN FUSTER</v>
      </c>
      <c r="R37" s="20" t="str">
        <f>IF($O$1=COMPARATIVA!$B284,COMPARATIVA!I284,"")</f>
        <v>A</v>
      </c>
      <c r="S37" s="20">
        <f>IF($O$1=COMPARATIVA!$B284,COMPARATIVA!J284,"")</f>
        <v>36</v>
      </c>
      <c r="T37" s="28" t="str">
        <f>IF($O$1=COMPARATIVA!$B284,COMPARATIVA!K284,"")</f>
        <v/>
      </c>
    </row>
    <row r="38" spans="1:20" x14ac:dyDescent="0.25">
      <c r="A38" s="11" t="str">
        <f>IF($A$1=COMPARATIVA!$B37,COMPARATIVA!C37,"")</f>
        <v>ALCOI</v>
      </c>
      <c r="B38" s="20" t="str">
        <f>IF($A$1=COMPARATIVA!$B37,COMPARATIVA!D37,"")</f>
        <v>03012165</v>
      </c>
      <c r="C38" s="11" t="str">
        <f>IF($A$1=COMPARATIVA!$B37,COMPARATIVA!E37,"")</f>
        <v>CIPFP BATOI</v>
      </c>
      <c r="D38" s="20" t="str">
        <f>IF($A$1=COMPARATIVA!$B37,COMPARATIVA!I37,"")</f>
        <v>A</v>
      </c>
      <c r="E38" s="20">
        <f>IF($A$1=COMPARATIVA!$B37,COMPARATIVA!J37,"")</f>
        <v>53</v>
      </c>
      <c r="F38" s="28" t="str">
        <f>IF($A$1=COMPARATIVA!$B37,COMPARATIVA!K37,"")</f>
        <v/>
      </c>
      <c r="H38" s="11" t="str">
        <f>IF($H$1=COMPARATIVA!$B215,COMPARATIVA!C215,"")</f>
        <v>CASTELLÓ DE LA PLANA</v>
      </c>
      <c r="I38" s="20">
        <f>IF($H$1=COMPARATIVA!$B215,COMPARATIVA!D215,"")</f>
        <v>12005738</v>
      </c>
      <c r="J38" s="11" t="str">
        <f>IF($H$1=COMPARATIVA!$B215,COMPARATIVA!E215,"")</f>
        <v>IES LA PLANA</v>
      </c>
      <c r="K38" s="20" t="str">
        <f>IF($H$1=COMPARATIVA!$B215,COMPARATIVA!I215,"")</f>
        <v>A</v>
      </c>
      <c r="L38" s="20">
        <f>IF($H$1=COMPARATIVA!$B215,COMPARATIVA!J215,"")</f>
        <v>29</v>
      </c>
      <c r="M38" s="28" t="str">
        <f>IF($H$1=COMPARATIVA!$B215,COMPARATIVA!K215,"")</f>
        <v/>
      </c>
      <c r="O38" s="11" t="str">
        <f>IF($O$1=COMPARATIVA!$B285,COMPARATIVA!C285,"")</f>
        <v>BENAGUASIL</v>
      </c>
      <c r="P38" s="20">
        <f>IF($O$1=COMPARATIVA!$B285,COMPARATIVA!D285,"")</f>
        <v>46020261</v>
      </c>
      <c r="Q38" s="11" t="str">
        <f>IF($O$1=COMPARATIVA!$B285,COMPARATIVA!E285,"")</f>
        <v>IES DE BENAGUASIL</v>
      </c>
      <c r="R38" s="20" t="str">
        <f>IF($O$1=COMPARATIVA!$B285,COMPARATIVA!I285,"")</f>
        <v>B</v>
      </c>
      <c r="S38" s="20">
        <f>IF($O$1=COMPARATIVA!$B285,COMPARATIVA!J285,"")</f>
        <v>15</v>
      </c>
      <c r="T38" s="28" t="str">
        <f>IF($O$1=COMPARATIVA!$B285,COMPARATIVA!K285,"")</f>
        <v/>
      </c>
    </row>
    <row r="39" spans="1:20" x14ac:dyDescent="0.25">
      <c r="A39" s="11" t="str">
        <f>IF($A$1=COMPARATIVA!$B38,COMPARATIVA!C38,"")</f>
        <v>ALCOI</v>
      </c>
      <c r="B39" s="20" t="str">
        <f>IF($A$1=COMPARATIVA!$B38,COMPARATIVA!D38,"")</f>
        <v>03017825</v>
      </c>
      <c r="C39" s="11" t="str">
        <f>IF($A$1=COMPARATIVA!$B38,COMPARATIVA!E38,"")</f>
        <v>ESCOLA OFICIAL D'IDIOMES</v>
      </c>
      <c r="D39" s="20" t="str">
        <f>IF($A$1=COMPARATIVA!$B38,COMPARATIVA!I38,"")</f>
        <v>A</v>
      </c>
      <c r="E39" s="20" t="str">
        <f>IF($A$1=COMPARATIVA!$B38,COMPARATIVA!J38,"")</f>
        <v/>
      </c>
      <c r="F39" s="28">
        <f>IF($A$1=COMPARATIVA!$B38,COMPARATIVA!K38,"")</f>
        <v>1123</v>
      </c>
      <c r="H39" s="11" t="str">
        <f>IF($H$1=COMPARATIVA!$B216,COMPARATIVA!C216,"")</f>
        <v>CASTELLÓ DE LA PLANA</v>
      </c>
      <c r="I39" s="20">
        <f>IF($H$1=COMPARATIVA!$B216,COMPARATIVA!D216,"")</f>
        <v>12005799</v>
      </c>
      <c r="J39" s="11" t="str">
        <f>IF($H$1=COMPARATIVA!$B216,COMPARATIVA!E216,"")</f>
        <v>IES BOVALAR</v>
      </c>
      <c r="K39" s="20" t="str">
        <f>IF($H$1=COMPARATIVA!$B216,COMPARATIVA!I216,"")</f>
        <v>A</v>
      </c>
      <c r="L39" s="20">
        <f>IF($H$1=COMPARATIVA!$B216,COMPARATIVA!J216,"")</f>
        <v>30</v>
      </c>
      <c r="M39" s="28" t="str">
        <f>IF($H$1=COMPARATIVA!$B216,COMPARATIVA!K216,"")</f>
        <v/>
      </c>
      <c r="O39" s="11" t="str">
        <f>IF($O$1=COMPARATIVA!$B286,COMPARATIVA!C286,"")</f>
        <v>BENETÚSSER</v>
      </c>
      <c r="P39" s="20">
        <f>IF($O$1=COMPARATIVA!$B286,COMPARATIVA!D286,"")</f>
        <v>46026160</v>
      </c>
      <c r="Q39" s="11" t="str">
        <f>IF($O$1=COMPARATIVA!$B286,COMPARATIVA!E286,"")</f>
        <v>IES MARÍA CARBONELL I SÁNCHEZ</v>
      </c>
      <c r="R39" s="20" t="str">
        <f>IF($O$1=COMPARATIVA!$B286,COMPARATIVA!I286,"")</f>
        <v>A</v>
      </c>
      <c r="S39" s="20">
        <f>IF($O$1=COMPARATIVA!$B286,COMPARATIVA!J286,"")</f>
        <v>28</v>
      </c>
      <c r="T39" s="28" t="str">
        <f>IF($O$1=COMPARATIVA!$B286,COMPARATIVA!K286,"")</f>
        <v/>
      </c>
    </row>
    <row r="40" spans="1:20" x14ac:dyDescent="0.25">
      <c r="A40" s="11" t="str">
        <f>IF($A$1=COMPARATIVA!$B39,COMPARATIVA!C39,"")</f>
        <v>ALFÀS DEL PI (L')</v>
      </c>
      <c r="B40" s="20" t="str">
        <f>IF($A$1=COMPARATIVA!$B39,COMPARATIVA!D39,"")</f>
        <v>03015117</v>
      </c>
      <c r="C40" s="11" t="str">
        <f>IF($A$1=COMPARATIVA!$B39,COMPARATIVA!E39,"")</f>
        <v>IES L'ARABÍ</v>
      </c>
      <c r="D40" s="20" t="str">
        <f>IF($A$1=COMPARATIVA!$B39,COMPARATIVA!I39,"")</f>
        <v>A</v>
      </c>
      <c r="E40" s="20">
        <f>IF($A$1=COMPARATIVA!$B39,COMPARATIVA!J39,"")</f>
        <v>32</v>
      </c>
      <c r="F40" s="28" t="str">
        <f>IF($A$1=COMPARATIVA!$B39,COMPARATIVA!K39,"")</f>
        <v/>
      </c>
      <c r="H40" s="11" t="str">
        <f>IF($H$1=COMPARATIVA!$B217,COMPARATIVA!C217,"")</f>
        <v>CASTELLÓ DE LA PLANA</v>
      </c>
      <c r="I40" s="20">
        <f>IF($H$1=COMPARATIVA!$B217,COMPARATIVA!D217,"")</f>
        <v>12005881</v>
      </c>
      <c r="J40" s="11" t="str">
        <f>IF($H$1=COMPARATIVA!$B217,COMPARATIVA!E217,"")</f>
        <v>CENTRE PÚBLIC FPA VICTORIA KENT</v>
      </c>
      <c r="K40" s="20" t="str">
        <f>IF($H$1=COMPARATIVA!$B217,COMPARATIVA!I217,"")</f>
        <v>C</v>
      </c>
      <c r="L40" s="20" t="str">
        <f>IF($H$1=COMPARATIVA!$B217,COMPARATIVA!J217,"")</f>
        <v/>
      </c>
      <c r="M40" s="28">
        <f>IF($H$1=COMPARATIVA!$B217,COMPARATIVA!K217,"")</f>
        <v>341</v>
      </c>
      <c r="O40" s="11" t="str">
        <f>IF($O$1=COMPARATIVA!$B287,COMPARATIVA!C287,"")</f>
        <v>BENIFAIÓ</v>
      </c>
      <c r="P40" s="20">
        <f>IF($O$1=COMPARATIVA!$B287,COMPARATIVA!D287,"")</f>
        <v>46016312</v>
      </c>
      <c r="Q40" s="11" t="str">
        <f>IF($O$1=COMPARATIVA!$B287,COMPARATIVA!E287,"")</f>
        <v>IES ENRIC SOLER I GODES</v>
      </c>
      <c r="R40" s="20" t="str">
        <f>IF($O$1=COMPARATIVA!$B287,COMPARATIVA!I287,"")</f>
        <v>B</v>
      </c>
      <c r="S40" s="20">
        <f>IF($O$1=COMPARATIVA!$B287,COMPARATIVA!J287,"")</f>
        <v>18</v>
      </c>
      <c r="T40" s="28" t="str">
        <f>IF($O$1=COMPARATIVA!$B287,COMPARATIVA!K287,"")</f>
        <v/>
      </c>
    </row>
    <row r="41" spans="1:20" x14ac:dyDescent="0.25">
      <c r="A41" s="11" t="str">
        <f>IF($A$1=COMPARATIVA!$B40,COMPARATIVA!C40,"")</f>
        <v>ALMORADÍ</v>
      </c>
      <c r="B41" s="20" t="str">
        <f>IF($A$1=COMPARATIVA!$B40,COMPARATIVA!D40,"")</f>
        <v>03002445</v>
      </c>
      <c r="C41" s="11" t="str">
        <f>IF($A$1=COMPARATIVA!$B40,COMPARATIVA!E40,"")</f>
        <v>IES ANTONIO SEQUEROS</v>
      </c>
      <c r="D41" s="20" t="str">
        <f>IF($A$1=COMPARATIVA!$B40,COMPARATIVA!I40,"")</f>
        <v>A</v>
      </c>
      <c r="E41" s="20">
        <f>IF($A$1=COMPARATIVA!$B40,COMPARATIVA!J40,"")</f>
        <v>33</v>
      </c>
      <c r="F41" s="28" t="str">
        <f>IF($A$1=COMPARATIVA!$B40,COMPARATIVA!K40,"")</f>
        <v/>
      </c>
      <c r="H41" s="11" t="str">
        <f>IF($H$1=COMPARATIVA!$B218,COMPARATIVA!C218,"")</f>
        <v>CASTELLÓ DE LA PLANA</v>
      </c>
      <c r="I41" s="20">
        <f>IF($H$1=COMPARATIVA!$B218,COMPARATIVA!D218,"")</f>
        <v>12006056</v>
      </c>
      <c r="J41" s="11" t="str">
        <f>IF($H$1=COMPARATIVA!$B218,COMPARATIVA!E218,"")</f>
        <v>SECCIÓ DE L'IES MATILDE SALVADOR A CASTELLÓ DE LA PLANA</v>
      </c>
      <c r="K41" s="20" t="str">
        <f>IF($H$1=COMPARATIVA!$B218,COMPARATIVA!I218,"")</f>
        <v>C</v>
      </c>
      <c r="L41" s="20">
        <f>IF($H$1=COMPARATIVA!$B218,COMPARATIVA!J218,"")</f>
        <v>8</v>
      </c>
      <c r="M41" s="28" t="str">
        <f>IF($H$1=COMPARATIVA!$B218,COMPARATIVA!K218,"")</f>
        <v/>
      </c>
      <c r="O41" s="11" t="str">
        <f>IF($O$1=COMPARATIVA!$B288,COMPARATIVA!C288,"")</f>
        <v>BENIFAIRÓ DE LES VALLS</v>
      </c>
      <c r="P41" s="20">
        <f>IF($O$1=COMPARATIVA!$B288,COMPARATIVA!D288,"")</f>
        <v>46020273</v>
      </c>
      <c r="Q41" s="11" t="str">
        <f>IF($O$1=COMPARATIVA!$B288,COMPARATIVA!E288,"")</f>
        <v>IES LA VALL DE SEGÓ</v>
      </c>
      <c r="R41" s="20" t="str">
        <f>IF($O$1=COMPARATIVA!$B288,COMPARATIVA!I288,"")</f>
        <v>B</v>
      </c>
      <c r="S41" s="20">
        <f>IF($O$1=COMPARATIVA!$B288,COMPARATIVA!J288,"")</f>
        <v>19</v>
      </c>
      <c r="T41" s="28" t="str">
        <f>IF($O$1=COMPARATIVA!$B288,COMPARATIVA!K288,"")</f>
        <v/>
      </c>
    </row>
    <row r="42" spans="1:20" x14ac:dyDescent="0.25">
      <c r="A42" s="11" t="str">
        <f>IF($A$1=COMPARATIVA!$B41,COMPARATIVA!C41,"")</f>
        <v>ALMORADÍ</v>
      </c>
      <c r="B42" s="20" t="str">
        <f>IF($A$1=COMPARATIVA!$B41,COMPARATIVA!D41,"")</f>
        <v>03010821</v>
      </c>
      <c r="C42" s="11" t="str">
        <f>IF($A$1=COMPARATIVA!$B41,COMPARATIVA!E41,"")</f>
        <v>IES AZUD DE ALFEITAMI</v>
      </c>
      <c r="D42" s="20" t="str">
        <f>IF($A$1=COMPARATIVA!$B41,COMPARATIVA!I41,"")</f>
        <v>A</v>
      </c>
      <c r="E42" s="20">
        <f>IF($A$1=COMPARATIVA!$B41,COMPARATIVA!J41,"")</f>
        <v>33</v>
      </c>
      <c r="F42" s="28" t="str">
        <f>IF($A$1=COMPARATIVA!$B41,COMPARATIVA!K41,"")</f>
        <v/>
      </c>
      <c r="H42" s="11" t="str">
        <f>IF($H$1=COMPARATIVA!$B219,COMPARATIVA!C219,"")</f>
        <v>CASTELLÓ DE LA PLANA</v>
      </c>
      <c r="I42" s="20">
        <f>IF($H$1=COMPARATIVA!$B219,COMPARATIVA!D219,"")</f>
        <v>12008338</v>
      </c>
      <c r="J42" s="11" t="str">
        <f>IF($H$1=COMPARATIVA!$B219,COMPARATIVA!E219,"")</f>
        <v>CONSERVATORI PROFESSIONAL DE DANSA</v>
      </c>
      <c r="K42" s="20" t="str">
        <f>IF($H$1=COMPARATIVA!$B219,COMPARATIVA!I219,"")</f>
        <v>C</v>
      </c>
      <c r="L42" s="20" t="str">
        <f>IF($H$1=COMPARATIVA!$B219,COMPARATIVA!J219,"")</f>
        <v/>
      </c>
      <c r="M42" s="28">
        <f>IF($H$1=COMPARATIVA!$B219,COMPARATIVA!K219,"")</f>
        <v>62</v>
      </c>
      <c r="O42" s="11" t="str">
        <f>IF($O$1=COMPARATIVA!$B289,COMPARATIVA!C289,"")</f>
        <v>BENIGÀNIM</v>
      </c>
      <c r="P42" s="20">
        <f>IF($O$1=COMPARATIVA!$B289,COMPARATIVA!D289,"")</f>
        <v>46022531</v>
      </c>
      <c r="Q42" s="11" t="str">
        <f>IF($O$1=COMPARATIVA!$B289,COMPARATIVA!E289,"")</f>
        <v>IES LES FOIES</v>
      </c>
      <c r="R42" s="20" t="str">
        <f>IF($O$1=COMPARATIVA!$B289,COMPARATIVA!I289,"")</f>
        <v>A</v>
      </c>
      <c r="S42" s="20">
        <f>IF($O$1=COMPARATIVA!$B289,COMPARATIVA!J289,"")</f>
        <v>25</v>
      </c>
      <c r="T42" s="28" t="str">
        <f>IF($O$1=COMPARATIVA!$B289,COMPARATIVA!K289,"")</f>
        <v/>
      </c>
    </row>
    <row r="43" spans="1:20" x14ac:dyDescent="0.25">
      <c r="A43" s="11" t="str">
        <f>IF($A$1=COMPARATIVA!$B42,COMPARATIVA!C42,"")</f>
        <v>ALTEA</v>
      </c>
      <c r="B43" s="20" t="str">
        <f>IF($A$1=COMPARATIVA!$B42,COMPARATIVA!D42,"")</f>
        <v>03002573</v>
      </c>
      <c r="C43" s="11" t="str">
        <f>IF($A$1=COMPARATIVA!$B42,COMPARATIVA!E42,"")</f>
        <v>IES BELLAGUARDA</v>
      </c>
      <c r="D43" s="20" t="str">
        <f>IF($A$1=COMPARATIVA!$B42,COMPARATIVA!I42,"")</f>
        <v>A</v>
      </c>
      <c r="E43" s="20">
        <f>IF($A$1=COMPARATIVA!$B42,COMPARATIVA!J42,"")</f>
        <v>33</v>
      </c>
      <c r="F43" s="28" t="str">
        <f>IF($A$1=COMPARATIVA!$B42,COMPARATIVA!K42,"")</f>
        <v/>
      </c>
      <c r="H43" s="11" t="str">
        <f>IF($H$1=COMPARATIVA!$B220,COMPARATIVA!C220,"")</f>
        <v>JÉRICA - VIVER</v>
      </c>
      <c r="I43" s="20">
        <f>IF($H$1=COMPARATIVA!$B220,COMPARATIVA!D220,"")</f>
        <v>12005556</v>
      </c>
      <c r="J43" s="11" t="str">
        <f>IF($H$1=COMPARATIVA!$B220,COMPARATIVA!E220,"")</f>
        <v>IES JÉRICA - VIVER</v>
      </c>
      <c r="K43" s="20" t="str">
        <f>IF($H$1=COMPARATIVA!$B220,COMPARATIVA!I220,"")</f>
        <v>B</v>
      </c>
      <c r="L43" s="20">
        <f>IF($H$1=COMPARATIVA!$B220,COMPARATIVA!J220,"")</f>
        <v>15</v>
      </c>
      <c r="M43" s="28" t="str">
        <f>IF($H$1=COMPARATIVA!$B220,COMPARATIVA!K220,"")</f>
        <v/>
      </c>
      <c r="O43" s="11" t="str">
        <f>IF($O$1=COMPARATIVA!$B290,COMPARATIVA!C290,"")</f>
        <v>BÉTERA</v>
      </c>
      <c r="P43" s="20">
        <f>IF($O$1=COMPARATIVA!$B290,COMPARATIVA!D290,"")</f>
        <v>46017882</v>
      </c>
      <c r="Q43" s="11" t="str">
        <f>IF($O$1=COMPARATIVA!$B290,COMPARATIVA!E290,"")</f>
        <v>IES LES ALFÀBEGUES</v>
      </c>
      <c r="R43" s="20" t="str">
        <f>IF($O$1=COMPARATIVA!$B290,COMPARATIVA!I290,"")</f>
        <v>A</v>
      </c>
      <c r="S43" s="20">
        <f>IF($O$1=COMPARATIVA!$B290,COMPARATIVA!J290,"")</f>
        <v>48</v>
      </c>
      <c r="T43" s="28" t="str">
        <f>IF($O$1=COMPARATIVA!$B290,COMPARATIVA!K290,"")</f>
        <v/>
      </c>
    </row>
    <row r="44" spans="1:20" x14ac:dyDescent="0.25">
      <c r="A44" s="11" t="str">
        <f>IF($A$1=COMPARATIVA!$B43,COMPARATIVA!C43,"")</f>
        <v>ALTEA</v>
      </c>
      <c r="B44" s="20" t="str">
        <f>IF($A$1=COMPARATIVA!$B43,COMPARATIVA!D43,"")</f>
        <v>03010831</v>
      </c>
      <c r="C44" s="11" t="str">
        <f>IF($A$1=COMPARATIVA!$B43,COMPARATIVA!E43,"")</f>
        <v>IES ALTAIA</v>
      </c>
      <c r="D44" s="20" t="str">
        <f>IF($A$1=COMPARATIVA!$B43,COMPARATIVA!I43,"")</f>
        <v>B</v>
      </c>
      <c r="E44" s="20">
        <f>IF($A$1=COMPARATIVA!$B43,COMPARATIVA!J43,"")</f>
        <v>16</v>
      </c>
      <c r="F44" s="28" t="str">
        <f>IF($A$1=COMPARATIVA!$B43,COMPARATIVA!K43,"")</f>
        <v/>
      </c>
      <c r="H44" s="11" t="str">
        <f>IF($H$1=COMPARATIVA!$B221,COMPARATIVA!C221,"")</f>
        <v>MONTANEJOS</v>
      </c>
      <c r="I44" s="20">
        <f>IF($H$1=COMPARATIVA!$B221,COMPARATIVA!D221,"")</f>
        <v>12005571</v>
      </c>
      <c r="J44" s="11" t="str">
        <f>IF($H$1=COMPARATIVA!$B221,COMPARATIVA!E221,"")</f>
        <v>SECCIÓN DEL IES NTRA. SRA. DE LA CUEVA SANTA EN MONTANEJOS</v>
      </c>
      <c r="K44" s="20" t="str">
        <f>IF($H$1=COMPARATIVA!$B221,COMPARATIVA!I221,"")</f>
        <v>C</v>
      </c>
      <c r="L44" s="20">
        <f>IF($H$1=COMPARATIVA!$B221,COMPARATIVA!J221,"")</f>
        <v>7</v>
      </c>
      <c r="M44" s="28" t="str">
        <f>IF($H$1=COMPARATIVA!$B221,COMPARATIVA!K221,"")</f>
        <v/>
      </c>
      <c r="O44" s="11" t="str">
        <f>IF($O$1=COMPARATIVA!$B291,COMPARATIVA!C291,"")</f>
        <v>BOCAIRENT</v>
      </c>
      <c r="P44" s="20">
        <f>IF($O$1=COMPARATIVA!$B291,COMPARATIVA!D291,"")</f>
        <v>46020285</v>
      </c>
      <c r="Q44" s="11" t="str">
        <f>IF($O$1=COMPARATIVA!$B291,COMPARATIVA!E291,"")</f>
        <v>IES DE BOCAIRENT</v>
      </c>
      <c r="R44" s="20" t="str">
        <f>IF($O$1=COMPARATIVA!$B291,COMPARATIVA!I291,"")</f>
        <v>C</v>
      </c>
      <c r="S44" s="20">
        <f>IF($O$1=COMPARATIVA!$B291,COMPARATIVA!J291,"")</f>
        <v>11</v>
      </c>
      <c r="T44" s="28" t="str">
        <f>IF($O$1=COMPARATIVA!$B291,COMPARATIVA!K291,"")</f>
        <v/>
      </c>
    </row>
    <row r="45" spans="1:20" x14ac:dyDescent="0.25">
      <c r="A45" s="11" t="str">
        <f>IF($A$1=COMPARATIVA!$B44,COMPARATIVA!C44,"")</f>
        <v>ASPE</v>
      </c>
      <c r="B45" s="20" t="str">
        <f>IF($A$1=COMPARATIVA!$B44,COMPARATIVA!D44,"")</f>
        <v>03002731</v>
      </c>
      <c r="C45" s="11" t="str">
        <f>IF($A$1=COMPARATIVA!$B44,COMPARATIVA!E44,"")</f>
        <v>IES LA NÍA</v>
      </c>
      <c r="D45" s="20" t="str">
        <f>IF($A$1=COMPARATIVA!$B44,COMPARATIVA!I44,"")</f>
        <v>B</v>
      </c>
      <c r="E45" s="20">
        <f>IF($A$1=COMPARATIVA!$B44,COMPARATIVA!J44,"")</f>
        <v>23</v>
      </c>
      <c r="F45" s="28" t="str">
        <f>IF($A$1=COMPARATIVA!$B44,COMPARATIVA!K44,"")</f>
        <v/>
      </c>
      <c r="H45" s="11" t="str">
        <f>IF($H$1=COMPARATIVA!$B222,COMPARATIVA!C222,"")</f>
        <v>MORELLA</v>
      </c>
      <c r="I45" s="20">
        <f>IF($H$1=COMPARATIVA!$B222,COMPARATIVA!D222,"")</f>
        <v>12001903</v>
      </c>
      <c r="J45" s="11" t="str">
        <f>IF($H$1=COMPARATIVA!$B222,COMPARATIVA!E222,"")</f>
        <v>IES ELS PORTS</v>
      </c>
      <c r="K45" s="20" t="str">
        <f>IF($H$1=COMPARATIVA!$B222,COMPARATIVA!I222,"")</f>
        <v>C</v>
      </c>
      <c r="L45" s="20">
        <f>IF($H$1=COMPARATIVA!$B222,COMPARATIVA!J222,"")</f>
        <v>9</v>
      </c>
      <c r="M45" s="28" t="str">
        <f>IF($H$1=COMPARATIVA!$B222,COMPARATIVA!K222,"")</f>
        <v/>
      </c>
      <c r="O45" s="11" t="str">
        <f>IF($O$1=COMPARATIVA!$B292,COMPARATIVA!C292,"")</f>
        <v>BUÑOL</v>
      </c>
      <c r="P45" s="20">
        <f>IF($O$1=COMPARATIVA!$B292,COMPARATIVA!D292,"")</f>
        <v>46002179</v>
      </c>
      <c r="Q45" s="11" t="str">
        <f>IF($O$1=COMPARATIVA!$B292,COMPARATIVA!E292,"")</f>
        <v>IES LA HOYA DE BUÑOL</v>
      </c>
      <c r="R45" s="20" t="str">
        <f>IF($O$1=COMPARATIVA!$B292,COMPARATIVA!I292,"")</f>
        <v>A</v>
      </c>
      <c r="S45" s="20">
        <f>IF($O$1=COMPARATIVA!$B292,COMPARATIVA!J292,"")</f>
        <v>36</v>
      </c>
      <c r="T45" s="28" t="str">
        <f>IF($O$1=COMPARATIVA!$B292,COMPARATIVA!K292,"")</f>
        <v/>
      </c>
    </row>
    <row r="46" spans="1:20" x14ac:dyDescent="0.25">
      <c r="A46" s="11" t="str">
        <f>IF($A$1=COMPARATIVA!$B45,COMPARATIVA!C45,"")</f>
        <v>ASPE</v>
      </c>
      <c r="B46" s="20" t="str">
        <f>IF($A$1=COMPARATIVA!$B45,COMPARATIVA!D45,"")</f>
        <v>03012906</v>
      </c>
      <c r="C46" s="11" t="str">
        <f>IF($A$1=COMPARATIVA!$B45,COMPARATIVA!E45,"")</f>
        <v>CENTRO PÚBLICO FPA RÍO TARAFA</v>
      </c>
      <c r="D46" s="20" t="str">
        <f>IF($A$1=COMPARATIVA!$B45,COMPARATIVA!I45,"")</f>
        <v>C</v>
      </c>
      <c r="E46" s="20" t="str">
        <f>IF($A$1=COMPARATIVA!$B45,COMPARATIVA!J45,"")</f>
        <v/>
      </c>
      <c r="F46" s="28">
        <f>IF($A$1=COMPARATIVA!$B45,COMPARATIVA!K45,"")</f>
        <v>313</v>
      </c>
      <c r="H46" s="11" t="str">
        <f>IF($H$1=COMPARATIVA!$B223,COMPARATIVA!C223,"")</f>
        <v>NULES</v>
      </c>
      <c r="I46" s="20">
        <f>IF($H$1=COMPARATIVA!$B223,COMPARATIVA!D223,"")</f>
        <v>12005601</v>
      </c>
      <c r="J46" s="11" t="str">
        <f>IF($H$1=COMPARATIVA!$B223,COMPARATIVA!E223,"")</f>
        <v>IES GILABERT DE CENTELLES</v>
      </c>
      <c r="K46" s="20" t="str">
        <f>IF($H$1=COMPARATIVA!$B223,COMPARATIVA!I223,"")</f>
        <v>A</v>
      </c>
      <c r="L46" s="20">
        <f>IF($H$1=COMPARATIVA!$B223,COMPARATIVA!J223,"")</f>
        <v>61</v>
      </c>
      <c r="M46" s="28" t="str">
        <f>IF($H$1=COMPARATIVA!$B223,COMPARATIVA!K223,"")</f>
        <v/>
      </c>
      <c r="O46" s="11" t="str">
        <f>IF($O$1=COMPARATIVA!$B293,COMPARATIVA!C293,"")</f>
        <v>BURJASSOT</v>
      </c>
      <c r="P46" s="20">
        <f>IF($O$1=COMPARATIVA!$B293,COMPARATIVA!D293,"")</f>
        <v>46017493</v>
      </c>
      <c r="Q46" s="11" t="str">
        <f>IF($O$1=COMPARATIVA!$B293,COMPARATIVA!E293,"")</f>
        <v>IES VICENT ANDRÉS ESTELLÉS</v>
      </c>
      <c r="R46" s="20" t="str">
        <f>IF($O$1=COMPARATIVA!$B293,COMPARATIVA!I293,"")</f>
        <v>B</v>
      </c>
      <c r="S46" s="20">
        <f>IF($O$1=COMPARATIVA!$B293,COMPARATIVA!J293,"")</f>
        <v>16</v>
      </c>
      <c r="T46" s="28" t="str">
        <f>IF($O$1=COMPARATIVA!$B293,COMPARATIVA!K293,"")</f>
        <v/>
      </c>
    </row>
    <row r="47" spans="1:20" x14ac:dyDescent="0.25">
      <c r="A47" s="11" t="str">
        <f>IF($A$1=COMPARATIVA!$B46,COMPARATIVA!C46,"")</f>
        <v>ASPE</v>
      </c>
      <c r="B47" s="20" t="str">
        <f>IF($A$1=COMPARATIVA!$B46,COMPARATIVA!D46,"")</f>
        <v>03014800</v>
      </c>
      <c r="C47" s="11" t="str">
        <f>IF($A$1=COMPARATIVA!$B46,COMPARATIVA!E46,"")</f>
        <v>IES VILLA DE ASPE</v>
      </c>
      <c r="D47" s="20" t="str">
        <f>IF($A$1=COMPARATIVA!$B46,COMPARATIVA!I46,"")</f>
        <v>A</v>
      </c>
      <c r="E47" s="20">
        <f>IF($A$1=COMPARATIVA!$B46,COMPARATIVA!J46,"")</f>
        <v>31</v>
      </c>
      <c r="F47" s="28" t="str">
        <f>IF($A$1=COMPARATIVA!$B46,COMPARATIVA!K46,"")</f>
        <v/>
      </c>
      <c r="H47" s="11" t="str">
        <f>IF($H$1=COMPARATIVA!$B224,COMPARATIVA!C224,"")</f>
        <v>ONDA</v>
      </c>
      <c r="I47" s="20">
        <f>IF($H$1=COMPARATIVA!$B224,COMPARATIVA!D224,"")</f>
        <v>12004886</v>
      </c>
      <c r="J47" s="11" t="str">
        <f>IF($H$1=COMPARATIVA!$B224,COMPARATIVA!E224,"")</f>
        <v>CENTRE PÚBLIC FPA L'ALADERN</v>
      </c>
      <c r="K47" s="20" t="str">
        <f>IF($H$1=COMPARATIVA!$B224,COMPARATIVA!I224,"")</f>
        <v>B</v>
      </c>
      <c r="L47" s="20" t="str">
        <f>IF($H$1=COMPARATIVA!$B224,COMPARATIVA!J224,"")</f>
        <v/>
      </c>
      <c r="M47" s="28">
        <f>IF($H$1=COMPARATIVA!$B224,COMPARATIVA!K224,"")</f>
        <v>591</v>
      </c>
      <c r="O47" s="11" t="str">
        <f>IF($O$1=COMPARATIVA!$B294,COMPARATIVA!C294,"")</f>
        <v>BURJASSOT</v>
      </c>
      <c r="P47" s="20">
        <f>IF($O$1=COMPARATIVA!$B294,COMPARATIVA!D294,"")</f>
        <v>46017501</v>
      </c>
      <c r="Q47" s="11" t="str">
        <f>IF($O$1=COMPARATIVA!$B294,COMPARATIVA!E294,"")</f>
        <v>IES FEDERICA MONTSENY</v>
      </c>
      <c r="R47" s="20" t="str">
        <f>IF($O$1=COMPARATIVA!$B294,COMPARATIVA!I294,"")</f>
        <v>A</v>
      </c>
      <c r="S47" s="20">
        <f>IF($O$1=COMPARATIVA!$B294,COMPARATIVA!J294,"")</f>
        <v>42</v>
      </c>
      <c r="T47" s="28" t="str">
        <f>IF($O$1=COMPARATIVA!$B294,COMPARATIVA!K294,"")</f>
        <v/>
      </c>
    </row>
    <row r="48" spans="1:20" x14ac:dyDescent="0.25">
      <c r="A48" s="11" t="str">
        <f>IF($A$1=COMPARATIVA!$B47,COMPARATIVA!C47,"")</f>
        <v>BANYERES DE MARIOLA</v>
      </c>
      <c r="B48" s="20" t="str">
        <f>IF($A$1=COMPARATIVA!$B47,COMPARATIVA!D47,"")</f>
        <v>03013704</v>
      </c>
      <c r="C48" s="11" t="str">
        <f>IF($A$1=COMPARATIVA!$B47,COMPARATIVA!E47,"")</f>
        <v>IES PROFESSOR MANUEL BROSETA</v>
      </c>
      <c r="D48" s="20" t="str">
        <f>IF($A$1=COMPARATIVA!$B47,COMPARATIVA!I47,"")</f>
        <v>B</v>
      </c>
      <c r="E48" s="20">
        <f>IF($A$1=COMPARATIVA!$B47,COMPARATIVA!J47,"")</f>
        <v>17</v>
      </c>
      <c r="F48" s="28" t="str">
        <f>IF($A$1=COMPARATIVA!$B47,COMPARATIVA!K47,"")</f>
        <v/>
      </c>
      <c r="H48" s="11" t="str">
        <f>IF($H$1=COMPARATIVA!$B225,COMPARATIVA!C225,"")</f>
        <v>ONDA</v>
      </c>
      <c r="I48" s="20">
        <f>IF($H$1=COMPARATIVA!$B225,COMPARATIVA!D225,"")</f>
        <v>12005593</v>
      </c>
      <c r="J48" s="11" t="str">
        <f>IF($H$1=COMPARATIVA!$B225,COMPARATIVA!E225,"")</f>
        <v>IES SERRA D'ESPADÀ</v>
      </c>
      <c r="K48" s="20" t="str">
        <f>IF($H$1=COMPARATIVA!$B225,COMPARATIVA!I225,"")</f>
        <v>A</v>
      </c>
      <c r="L48" s="20">
        <f>IF($H$1=COMPARATIVA!$B225,COMPARATIVA!J225,"")</f>
        <v>53</v>
      </c>
      <c r="M48" s="28" t="str">
        <f>IF($H$1=COMPARATIVA!$B225,COMPARATIVA!K225,"")</f>
        <v/>
      </c>
      <c r="O48" s="11" t="str">
        <f>IF($O$1=COMPARATIVA!$B295,COMPARATIVA!C295,"")</f>
        <v>BURJASSOT</v>
      </c>
      <c r="P48" s="20">
        <f>IF($O$1=COMPARATIVA!$B295,COMPARATIVA!D295,"")</f>
        <v>46022865</v>
      </c>
      <c r="Q48" s="11" t="str">
        <f>IF($O$1=COMPARATIVA!$B295,COMPARATIVA!E295,"")</f>
        <v>IES COMARCAL</v>
      </c>
      <c r="R48" s="20" t="str">
        <f>IF($O$1=COMPARATIVA!$B295,COMPARATIVA!I295,"")</f>
        <v>B</v>
      </c>
      <c r="S48" s="20">
        <f>IF($O$1=COMPARATIVA!$B295,COMPARATIVA!J295,"")</f>
        <v>22</v>
      </c>
      <c r="T48" s="28" t="str">
        <f>IF($O$1=COMPARATIVA!$B295,COMPARATIVA!K295,"")</f>
        <v/>
      </c>
    </row>
    <row r="49" spans="1:20" x14ac:dyDescent="0.25">
      <c r="A49" s="11" t="str">
        <f>IF($A$1=COMPARATIVA!$B48,COMPARATIVA!C48,"")</f>
        <v>BENEJÚZAR</v>
      </c>
      <c r="B49" s="20" t="str">
        <f>IF($A$1=COMPARATIVA!$B48,COMPARATIVA!D48,"")</f>
        <v>03014587</v>
      </c>
      <c r="C49" s="11" t="str">
        <f>IF($A$1=COMPARATIVA!$B48,COMPARATIVA!E48,"")</f>
        <v>IES BENEJÚZAR</v>
      </c>
      <c r="D49" s="20" t="str">
        <f>IF($A$1=COMPARATIVA!$B48,COMPARATIVA!I48,"")</f>
        <v>B</v>
      </c>
      <c r="E49" s="20">
        <f>IF($A$1=COMPARATIVA!$B48,COMPARATIVA!J48,"")</f>
        <v>17</v>
      </c>
      <c r="F49" s="28" t="str">
        <f>IF($A$1=COMPARATIVA!$B48,COMPARATIVA!K48,"")</f>
        <v/>
      </c>
      <c r="H49" s="11" t="str">
        <f>IF($H$1=COMPARATIVA!$B226,COMPARATIVA!C226,"")</f>
        <v>ONDA</v>
      </c>
      <c r="I49" s="20">
        <f>IF($H$1=COMPARATIVA!$B226,COMPARATIVA!D226,"")</f>
        <v>12005741</v>
      </c>
      <c r="J49" s="11" t="str">
        <f>IF($H$1=COMPARATIVA!$B226,COMPARATIVA!E226,"")</f>
        <v>SECCIÓ DE L'IES SERRA D'ESPADÀ A ONDA</v>
      </c>
      <c r="K49" s="20" t="str">
        <f>IF($H$1=COMPARATIVA!$B226,COMPARATIVA!I226,"")</f>
        <v>C</v>
      </c>
      <c r="L49" s="20">
        <f>IF($H$1=COMPARATIVA!$B226,COMPARATIVA!J226,"")</f>
        <v>17</v>
      </c>
      <c r="M49" s="28" t="str">
        <f>IF($H$1=COMPARATIVA!$B226,COMPARATIVA!K226,"")</f>
        <v/>
      </c>
      <c r="O49" s="11" t="str">
        <f>IF($O$1=COMPARATIVA!$B296,COMPARATIVA!C296,"")</f>
        <v>BURJASSOT</v>
      </c>
      <c r="P49" s="20">
        <f>IF($O$1=COMPARATIVA!$B296,COMPARATIVA!D296,"")</f>
        <v>46024801</v>
      </c>
      <c r="Q49" s="11" t="str">
        <f>IF($O$1=COMPARATIVA!$B296,COMPARATIVA!E296,"")</f>
        <v>SECCIÓ DE L'IES FEDERICA MONTSENY A BURJASSOT</v>
      </c>
      <c r="R49" s="20" t="str">
        <f>IF($O$1=COMPARATIVA!$B296,COMPARATIVA!I296,"")</f>
        <v>C</v>
      </c>
      <c r="S49" s="20">
        <f>IF($O$1=COMPARATIVA!$B296,COMPARATIVA!J296,"")</f>
        <v>16</v>
      </c>
      <c r="T49" s="28" t="str">
        <f>IF($O$1=COMPARATIVA!$B296,COMPARATIVA!K296,"")</f>
        <v/>
      </c>
    </row>
    <row r="50" spans="1:20" x14ac:dyDescent="0.25">
      <c r="A50" s="11" t="str">
        <f>IF($A$1=COMPARATIVA!$B49,COMPARATIVA!C49,"")</f>
        <v>BENIDORM</v>
      </c>
      <c r="B50" s="20" t="str">
        <f>IF($A$1=COMPARATIVA!$B49,COMPARATIVA!D49,"")</f>
        <v>03010132</v>
      </c>
      <c r="C50" s="11" t="str">
        <f>IF($A$1=COMPARATIVA!$B49,COMPARATIVA!E49,"")</f>
        <v>IES PERE MARIA ORTS I BOSCH</v>
      </c>
      <c r="D50" s="20" t="str">
        <f>IF($A$1=COMPARATIVA!$B49,COMPARATIVA!I49,"")</f>
        <v>A</v>
      </c>
      <c r="E50" s="20">
        <f>IF($A$1=COMPARATIVA!$B49,COMPARATIVA!J49,"")</f>
        <v>41</v>
      </c>
      <c r="F50" s="28" t="str">
        <f>IF($A$1=COMPARATIVA!$B49,COMPARATIVA!K49,"")</f>
        <v/>
      </c>
      <c r="H50" s="11" t="str">
        <f>IF($H$1=COMPARATIVA!$B227,COMPARATIVA!C227,"")</f>
        <v>ORPESA</v>
      </c>
      <c r="I50" s="20">
        <f>IF($H$1=COMPARATIVA!$B227,COMPARATIVA!D227,"")</f>
        <v>12006214</v>
      </c>
      <c r="J50" s="11" t="str">
        <f>IF($H$1=COMPARATIVA!$B227,COMPARATIVA!E227,"")</f>
        <v>IES TORRE DEL REI</v>
      </c>
      <c r="K50" s="20" t="str">
        <f>IF($H$1=COMPARATIVA!$B227,COMPARATIVA!I227,"")</f>
        <v>B</v>
      </c>
      <c r="L50" s="20">
        <f>IF($H$1=COMPARATIVA!$B227,COMPARATIVA!J227,"")</f>
        <v>18</v>
      </c>
      <c r="M50" s="28" t="str">
        <f>IF($H$1=COMPARATIVA!$B227,COMPARATIVA!K227,"")</f>
        <v/>
      </c>
      <c r="O50" s="11" t="str">
        <f>IF($O$1=COMPARATIVA!$B297,COMPARATIVA!C297,"")</f>
        <v>CANALS</v>
      </c>
      <c r="P50" s="20">
        <f>IF($O$1=COMPARATIVA!$B297,COMPARATIVA!D297,"")</f>
        <v>46002571</v>
      </c>
      <c r="Q50" s="11" t="str">
        <f>IF($O$1=COMPARATIVA!$B297,COMPARATIVA!E297,"")</f>
        <v>IES FRANCESC GIL</v>
      </c>
      <c r="R50" s="20" t="str">
        <f>IF($O$1=COMPARATIVA!$B297,COMPARATIVA!I297,"")</f>
        <v>B</v>
      </c>
      <c r="S50" s="20">
        <f>IF($O$1=COMPARATIVA!$B297,COMPARATIVA!J297,"")</f>
        <v>19</v>
      </c>
      <c r="T50" s="28" t="str">
        <f>IF($O$1=COMPARATIVA!$B297,COMPARATIVA!K297,"")</f>
        <v/>
      </c>
    </row>
    <row r="51" spans="1:20" x14ac:dyDescent="0.25">
      <c r="A51" s="11" t="str">
        <f>IF($A$1=COMPARATIVA!$B50,COMPARATIVA!C50,"")</f>
        <v>BENIDORM</v>
      </c>
      <c r="B51" s="20" t="str">
        <f>IF($A$1=COMPARATIVA!$B50,COMPARATIVA!D50,"")</f>
        <v>03010843</v>
      </c>
      <c r="C51" s="11" t="str">
        <f>IF($A$1=COMPARATIVA!$B50,COMPARATIVA!E50,"")</f>
        <v>IES L'ALMADRAVA</v>
      </c>
      <c r="D51" s="20" t="str">
        <f>IF($A$1=COMPARATIVA!$B50,COMPARATIVA!I50,"")</f>
        <v>A</v>
      </c>
      <c r="E51" s="20">
        <f>IF($A$1=COMPARATIVA!$B50,COMPARATIVA!J50,"")</f>
        <v>36</v>
      </c>
      <c r="F51" s="28" t="str">
        <f>IF($A$1=COMPARATIVA!$B50,COMPARATIVA!K50,"")</f>
        <v/>
      </c>
      <c r="H51" s="11" t="str">
        <f>IF($H$1=COMPARATIVA!$B228,COMPARATIVA!C228,"")</f>
        <v>PENÍSCOLA</v>
      </c>
      <c r="I51" s="20">
        <f>IF($H$1=COMPARATIVA!$B228,COMPARATIVA!D228,"")</f>
        <v>12005520</v>
      </c>
      <c r="J51" s="11" t="str">
        <f>IF($H$1=COMPARATIVA!$B228,COMPARATIVA!E228,"")</f>
        <v>IES ALFRED AYZA</v>
      </c>
      <c r="K51" s="20" t="str">
        <f>IF($H$1=COMPARATIVA!$B228,COMPARATIVA!I228,"")</f>
        <v>B</v>
      </c>
      <c r="L51" s="20">
        <f>IF($H$1=COMPARATIVA!$B228,COMPARATIVA!J228,"")</f>
        <v>14</v>
      </c>
      <c r="M51" s="28" t="str">
        <f>IF($H$1=COMPARATIVA!$B228,COMPARATIVA!K228,"")</f>
        <v/>
      </c>
      <c r="O51" s="11" t="str">
        <f>IF($O$1=COMPARATIVA!$B298,COMPARATIVA!C298,"")</f>
        <v>CANALS</v>
      </c>
      <c r="P51" s="20">
        <f>IF($O$1=COMPARATIVA!$B298,COMPARATIVA!D298,"")</f>
        <v>46020480</v>
      </c>
      <c r="Q51" s="11" t="str">
        <f>IF($O$1=COMPARATIVA!$B298,COMPARATIVA!E298,"")</f>
        <v>IES SIVERA FONT</v>
      </c>
      <c r="R51" s="20" t="str">
        <f>IF($O$1=COMPARATIVA!$B298,COMPARATIVA!I298,"")</f>
        <v>B</v>
      </c>
      <c r="S51" s="20">
        <f>IF($O$1=COMPARATIVA!$B298,COMPARATIVA!J298,"")</f>
        <v>19</v>
      </c>
      <c r="T51" s="28" t="str">
        <f>IF($O$1=COMPARATIVA!$B298,COMPARATIVA!K298,"")</f>
        <v/>
      </c>
    </row>
    <row r="52" spans="1:20" x14ac:dyDescent="0.25">
      <c r="A52" s="11" t="str">
        <f>IF($A$1=COMPARATIVA!$B51,COMPARATIVA!C51,"")</f>
        <v>BENIDORM</v>
      </c>
      <c r="B52" s="20" t="str">
        <f>IF($A$1=COMPARATIVA!$B51,COMPARATIVA!D51,"")</f>
        <v>03012724</v>
      </c>
      <c r="C52" s="11" t="str">
        <f>IF($A$1=COMPARATIVA!$B51,COMPARATIVA!E51,"")</f>
        <v>IES BERNAT DE SARRIÀ</v>
      </c>
      <c r="D52" s="20" t="str">
        <f>IF($A$1=COMPARATIVA!$B51,COMPARATIVA!I51,"")</f>
        <v>A</v>
      </c>
      <c r="E52" s="20">
        <f>IF($A$1=COMPARATIVA!$B51,COMPARATIVA!J51,"")</f>
        <v>30</v>
      </c>
      <c r="F52" s="28" t="str">
        <f>IF($A$1=COMPARATIVA!$B51,COMPARATIVA!K51,"")</f>
        <v/>
      </c>
      <c r="H52" s="11" t="str">
        <f>IF($H$1=COMPARATIVA!$B229,COMPARATIVA!C229,"")</f>
        <v>SANT MATEU</v>
      </c>
      <c r="I52" s="20">
        <f>IF($H$1=COMPARATIVA!$B229,COMPARATIVA!D229,"")</f>
        <v>12004400</v>
      </c>
      <c r="J52" s="11" t="str">
        <f>IF($H$1=COMPARATIVA!$B229,COMPARATIVA!E229,"")</f>
        <v>IES MAESTRAT</v>
      </c>
      <c r="K52" s="20" t="str">
        <f>IF($H$1=COMPARATIVA!$B229,COMPARATIVA!I229,"")</f>
        <v>B</v>
      </c>
      <c r="L52" s="20">
        <f>IF($H$1=COMPARATIVA!$B229,COMPARATIVA!J229,"")</f>
        <v>22</v>
      </c>
      <c r="M52" s="28" t="str">
        <f>IF($H$1=COMPARATIVA!$B229,COMPARATIVA!K229,"")</f>
        <v/>
      </c>
      <c r="O52" s="11" t="str">
        <f>IF($O$1=COMPARATIVA!$B299,COMPARATIVA!C299,"")</f>
        <v>CARCAIXENT</v>
      </c>
      <c r="P52" s="20">
        <f>IF($O$1=COMPARATIVA!$B299,COMPARATIVA!D299,"")</f>
        <v>46016877</v>
      </c>
      <c r="Q52" s="11" t="str">
        <f>IF($O$1=COMPARATIVA!$B299,COMPARATIVA!E299,"")</f>
        <v>CONSERVATORI PROFESSIONAL DE MÚSICA MESTRE VERT</v>
      </c>
      <c r="R52" s="20" t="str">
        <f>IF($O$1=COMPARATIVA!$B299,COMPARATIVA!I299,"")</f>
        <v>C</v>
      </c>
      <c r="S52" s="20" t="str">
        <f>IF($O$1=COMPARATIVA!$B299,COMPARATIVA!J299,"")</f>
        <v/>
      </c>
      <c r="T52" s="28">
        <f>IF($O$1=COMPARATIVA!$B299,COMPARATIVA!K299,"")</f>
        <v>382</v>
      </c>
    </row>
    <row r="53" spans="1:20" x14ac:dyDescent="0.25">
      <c r="A53" s="11" t="str">
        <f>IF($A$1=COMPARATIVA!$B52,COMPARATIVA!C52,"")</f>
        <v>BENIDORM</v>
      </c>
      <c r="B53" s="20" t="str">
        <f>IF($A$1=COMPARATIVA!$B52,COMPARATIVA!D52,"")</f>
        <v>03012918</v>
      </c>
      <c r="C53" s="11" t="str">
        <f>IF($A$1=COMPARATIVA!$B52,COMPARATIVA!E52,"")</f>
        <v>CENTRE PÚBLIC FPA BENIDORM</v>
      </c>
      <c r="D53" s="20" t="str">
        <f>IF($A$1=COMPARATIVA!$B52,COMPARATIVA!I52,"")</f>
        <v>C</v>
      </c>
      <c r="E53" s="20" t="str">
        <f>IF($A$1=COMPARATIVA!$B52,COMPARATIVA!J52,"")</f>
        <v/>
      </c>
      <c r="F53" s="28">
        <f>IF($A$1=COMPARATIVA!$B52,COMPARATIVA!K52,"")</f>
        <v>253</v>
      </c>
      <c r="H53" s="11" t="str">
        <f>IF($H$1=COMPARATIVA!$B230,COMPARATIVA!C230,"")</f>
        <v>SEGORBE</v>
      </c>
      <c r="I53" s="20">
        <f>IF($H$1=COMPARATIVA!$B230,COMPARATIVA!D230,"")</f>
        <v>12002270</v>
      </c>
      <c r="J53" s="11" t="str">
        <f>IF($H$1=COMPARATIVA!$B230,COMPARATIVA!E230,"")</f>
        <v>IES NUESTRA SEÑORA DE LA CUEVA SANTA</v>
      </c>
      <c r="K53" s="20" t="str">
        <f>IF($H$1=COMPARATIVA!$B230,COMPARATIVA!I230,"")</f>
        <v>A</v>
      </c>
      <c r="L53" s="20">
        <f>IF($H$1=COMPARATIVA!$B230,COMPARATIVA!J230,"")</f>
        <v>25</v>
      </c>
      <c r="M53" s="28" t="str">
        <f>IF($H$1=COMPARATIVA!$B230,COMPARATIVA!K230,"")</f>
        <v/>
      </c>
      <c r="O53" s="11" t="str">
        <f>IF($O$1=COMPARATIVA!$B300,COMPARATIVA!C300,"")</f>
        <v>CARCAIXENT</v>
      </c>
      <c r="P53" s="20">
        <f>IF($O$1=COMPARATIVA!$B300,COMPARATIVA!D300,"")</f>
        <v>46019210</v>
      </c>
      <c r="Q53" s="11" t="str">
        <f>IF($O$1=COMPARATIVA!$B300,COMPARATIVA!E300,"")</f>
        <v>CENTRE PÚBLIC FPA ESCOLA D'ADULTS</v>
      </c>
      <c r="R53" s="20" t="str">
        <f>IF($O$1=COMPARATIVA!$B300,COMPARATIVA!I300,"")</f>
        <v>C</v>
      </c>
      <c r="S53" s="20" t="str">
        <f>IF($O$1=COMPARATIVA!$B300,COMPARATIVA!J300,"")</f>
        <v/>
      </c>
      <c r="T53" s="28">
        <f>IF($O$1=COMPARATIVA!$B300,COMPARATIVA!K300,"")</f>
        <v>159</v>
      </c>
    </row>
    <row r="54" spans="1:20" x14ac:dyDescent="0.25">
      <c r="A54" s="11" t="str">
        <f>IF($A$1=COMPARATIVA!$B53,COMPARATIVA!C53,"")</f>
        <v>BENIDORM</v>
      </c>
      <c r="B54" s="20" t="str">
        <f>IF($A$1=COMPARATIVA!$B53,COMPARATIVA!D53,"")</f>
        <v>03014472</v>
      </c>
      <c r="C54" s="11" t="str">
        <f>IF($A$1=COMPARATIVA!$B53,COMPARATIVA!E53,"")</f>
        <v>IES BEATRIU FAJARDO DE MENDOZA</v>
      </c>
      <c r="D54" s="20" t="str">
        <f>IF($A$1=COMPARATIVA!$B53,COMPARATIVA!I53,"")</f>
        <v>A</v>
      </c>
      <c r="E54" s="20">
        <f>IF($A$1=COMPARATIVA!$B53,COMPARATIVA!J53,"")</f>
        <v>39</v>
      </c>
      <c r="F54" s="28" t="str">
        <f>IF($A$1=COMPARATIVA!$B53,COMPARATIVA!K53,"")</f>
        <v/>
      </c>
      <c r="H54" s="11" t="str">
        <f>IF($H$1=COMPARATIVA!$B231,COMPARATIVA!C231,"")</f>
        <v>SEGORBE</v>
      </c>
      <c r="I54" s="20">
        <f>IF($H$1=COMPARATIVA!$B231,COMPARATIVA!D231,"")</f>
        <v>12003663</v>
      </c>
      <c r="J54" s="11" t="str">
        <f>IF($H$1=COMPARATIVA!$B231,COMPARATIVA!E231,"")</f>
        <v>IES ALTO PALANCIA</v>
      </c>
      <c r="K54" s="20" t="str">
        <f>IF($H$1=COMPARATIVA!$B231,COMPARATIVA!I231,"")</f>
        <v>A</v>
      </c>
      <c r="L54" s="20">
        <f>IF($H$1=COMPARATIVA!$B231,COMPARATIVA!J231,"")</f>
        <v>27</v>
      </c>
      <c r="M54" s="28" t="str">
        <f>IF($H$1=COMPARATIVA!$B231,COMPARATIVA!K231,"")</f>
        <v/>
      </c>
      <c r="O54" s="11" t="str">
        <f>IF($O$1=COMPARATIVA!$B301,COMPARATIVA!C301,"")</f>
        <v>CARCAIXENT</v>
      </c>
      <c r="P54" s="20">
        <f>IF($O$1=COMPARATIVA!$B301,COMPARATIVA!D301,"")</f>
        <v>46021629</v>
      </c>
      <c r="Q54" s="11" t="str">
        <f>IF($O$1=COMPARATIVA!$B301,COMPARATIVA!E301,"")</f>
        <v>IES ARABISTA RIBERA</v>
      </c>
      <c r="R54" s="20" t="str">
        <f>IF($O$1=COMPARATIVA!$B301,COMPARATIVA!I301,"")</f>
        <v>A</v>
      </c>
      <c r="S54" s="20">
        <f>IF($O$1=COMPARATIVA!$B301,COMPARATIVA!J301,"")</f>
        <v>41</v>
      </c>
      <c r="T54" s="28" t="str">
        <f>IF($O$1=COMPARATIVA!$B301,COMPARATIVA!K301,"")</f>
        <v/>
      </c>
    </row>
    <row r="55" spans="1:20" x14ac:dyDescent="0.25">
      <c r="A55" s="11" t="str">
        <f>IF($A$1=COMPARATIVA!$B54,COMPARATIVA!C54,"")</f>
        <v>BENIDORM</v>
      </c>
      <c r="B55" s="20" t="str">
        <f>IF($A$1=COMPARATIVA!$B54,COMPARATIVA!D54,"")</f>
        <v>03015129</v>
      </c>
      <c r="C55" s="11" t="str">
        <f>IF($A$1=COMPARATIVA!$B54,COMPARATIVA!E54,"")</f>
        <v>IES MEDITERRÀNIA</v>
      </c>
      <c r="D55" s="20" t="str">
        <f>IF($A$1=COMPARATIVA!$B54,COMPARATIVA!I54,"")</f>
        <v>A</v>
      </c>
      <c r="E55" s="20">
        <f>IF($A$1=COMPARATIVA!$B54,COMPARATIVA!J54,"")</f>
        <v>38</v>
      </c>
      <c r="F55" s="28" t="str">
        <f>IF($A$1=COMPARATIVA!$B54,COMPARATIVA!K54,"")</f>
        <v/>
      </c>
      <c r="H55" s="11" t="str">
        <f>IF($H$1=COMPARATIVA!$B232,COMPARATIVA!C232,"")</f>
        <v>SEGORBE</v>
      </c>
      <c r="I55" s="20">
        <f>IF($H$1=COMPARATIVA!$B232,COMPARATIVA!D232,"")</f>
        <v>12004898</v>
      </c>
      <c r="J55" s="11" t="str">
        <f>IF($H$1=COMPARATIVA!$B232,COMPARATIVA!E232,"")</f>
        <v>CENTRO PÚBLICO FPA E.C.DE L'ALT PALÀNCIA</v>
      </c>
      <c r="K55" s="20" t="str">
        <f>IF($H$1=COMPARATIVA!$B232,COMPARATIVA!I232,"")</f>
        <v>B</v>
      </c>
      <c r="L55" s="20" t="str">
        <f>IF($H$1=COMPARATIVA!$B232,COMPARATIVA!J232,"")</f>
        <v/>
      </c>
      <c r="M55" s="28">
        <f>IF($H$1=COMPARATIVA!$B232,COMPARATIVA!K232,"")</f>
        <v>642</v>
      </c>
      <c r="O55" s="11" t="str">
        <f>IF($O$1=COMPARATIVA!$B302,COMPARATIVA!C302,"")</f>
        <v>CÀRCER</v>
      </c>
      <c r="P55" s="20">
        <f>IF($O$1=COMPARATIVA!$B302,COMPARATIVA!D302,"")</f>
        <v>46023523</v>
      </c>
      <c r="Q55" s="11" t="str">
        <f>IF($O$1=COMPARATIVA!$B302,COMPARATIVA!E302,"")</f>
        <v>IES DE CÀRCER</v>
      </c>
      <c r="R55" s="20" t="str">
        <f>IF($O$1=COMPARATIVA!$B302,COMPARATIVA!I302,"")</f>
        <v>B</v>
      </c>
      <c r="S55" s="20">
        <f>IF($O$1=COMPARATIVA!$B302,COMPARATIVA!J302,"")</f>
        <v>18</v>
      </c>
      <c r="T55" s="28" t="str">
        <f>IF($O$1=COMPARATIVA!$B302,COMPARATIVA!K302,"")</f>
        <v/>
      </c>
    </row>
    <row r="56" spans="1:20" x14ac:dyDescent="0.25">
      <c r="A56" s="11" t="str">
        <f>IF($A$1=COMPARATIVA!$B55,COMPARATIVA!C55,"")</f>
        <v>BENIDORM</v>
      </c>
      <c r="B56" s="20" t="str">
        <f>IF($A$1=COMPARATIVA!$B55,COMPARATIVA!D55,"")</f>
        <v>03016161</v>
      </c>
      <c r="C56" s="11" t="str">
        <f>IF($A$1=COMPARATIVA!$B55,COMPARATIVA!E55,"")</f>
        <v>ESCOLA OFICIAL D'IDIOMES</v>
      </c>
      <c r="D56" s="20" t="str">
        <f>IF($A$1=COMPARATIVA!$B55,COMPARATIVA!I55,"")</f>
        <v>A</v>
      </c>
      <c r="E56" s="20" t="str">
        <f>IF($A$1=COMPARATIVA!$B55,COMPARATIVA!J55,"")</f>
        <v/>
      </c>
      <c r="F56" s="28">
        <f>IF($A$1=COMPARATIVA!$B55,COMPARATIVA!K55,"")</f>
        <v>2182</v>
      </c>
      <c r="H56" s="11" t="str">
        <f>IF($H$1=COMPARATIVA!$B233,COMPARATIVA!C233,"")</f>
        <v>TORREBLANCA</v>
      </c>
      <c r="I56" s="20">
        <f>IF($H$1=COMPARATIVA!$B233,COMPARATIVA!D233,"")</f>
        <v>12005532</v>
      </c>
      <c r="J56" s="11" t="str">
        <f>IF($H$1=COMPARATIVA!$B233,COMPARATIVA!E233,"")</f>
        <v>IES EL PRAT</v>
      </c>
      <c r="K56" s="20" t="str">
        <f>IF($H$1=COMPARATIVA!$B233,COMPARATIVA!I233,"")</f>
        <v>B</v>
      </c>
      <c r="L56" s="20">
        <f>IF($H$1=COMPARATIVA!$B233,COMPARATIVA!J233,"")</f>
        <v>13</v>
      </c>
      <c r="M56" s="28" t="str">
        <f>IF($H$1=COMPARATIVA!$B233,COMPARATIVA!K233,"")</f>
        <v/>
      </c>
      <c r="O56" s="11" t="str">
        <f>IF($O$1=COMPARATIVA!$B303,COMPARATIVA!C303,"")</f>
        <v>CARLET</v>
      </c>
      <c r="P56" s="20">
        <f>IF($O$1=COMPARATIVA!$B303,COMPARATIVA!D303,"")</f>
        <v>46002775</v>
      </c>
      <c r="Q56" s="11" t="str">
        <f>IF($O$1=COMPARATIVA!$B303,COMPARATIVA!E303,"")</f>
        <v>IES EDUARDO PRIMO MARQUÉS</v>
      </c>
      <c r="R56" s="20" t="str">
        <f>IF($O$1=COMPARATIVA!$B303,COMPARATIVA!I303,"")</f>
        <v>A</v>
      </c>
      <c r="S56" s="20">
        <f>IF($O$1=COMPARATIVA!$B303,COMPARATIVA!J303,"")</f>
        <v>33</v>
      </c>
      <c r="T56" s="28" t="str">
        <f>IF($O$1=COMPARATIVA!$B303,COMPARATIVA!K303,"")</f>
        <v/>
      </c>
    </row>
    <row r="57" spans="1:20" x14ac:dyDescent="0.25">
      <c r="A57" s="11" t="str">
        <f>IF($A$1=COMPARATIVA!$B56,COMPARATIVA!C56,"")</f>
        <v>BENILLOBA</v>
      </c>
      <c r="B57" s="20" t="str">
        <f>IF($A$1=COMPARATIVA!$B56,COMPARATIVA!D56,"")</f>
        <v>03015041</v>
      </c>
      <c r="C57" s="11" t="str">
        <f>IF($A$1=COMPARATIVA!$B56,COMPARATIVA!E56,"")</f>
        <v>SECCIÓ DE L'IES PADRE ARQUES A BENILLOBA</v>
      </c>
      <c r="D57" s="20" t="str">
        <f>IF($A$1=COMPARATIVA!$B56,COMPARATIVA!I56,"")</f>
        <v>C</v>
      </c>
      <c r="E57" s="20">
        <f>IF($A$1=COMPARATIVA!$B56,COMPARATIVA!J56,"")</f>
        <v>4</v>
      </c>
      <c r="F57" s="28" t="str">
        <f>IF($A$1=COMPARATIVA!$B56,COMPARATIVA!K56,"")</f>
        <v/>
      </c>
      <c r="H57" s="11" t="str">
        <f>IF($H$1=COMPARATIVA!$B234,COMPARATIVA!C234,"")</f>
        <v>VALL D'ALBA</v>
      </c>
      <c r="I57" s="20">
        <f>IF($H$1=COMPARATIVA!$B234,COMPARATIVA!D234,"")</f>
        <v>12005544</v>
      </c>
      <c r="J57" s="11" t="str">
        <f>IF($H$1=COMPARATIVA!$B234,COMPARATIVA!E234,"")</f>
        <v>IES LA VALL D'ALBA</v>
      </c>
      <c r="K57" s="20" t="str">
        <f>IF($H$1=COMPARATIVA!$B234,COMPARATIVA!I234,"")</f>
        <v>B</v>
      </c>
      <c r="L57" s="20">
        <f>IF($H$1=COMPARATIVA!$B234,COMPARATIVA!J234,"")</f>
        <v>21</v>
      </c>
      <c r="M57" s="28" t="str">
        <f>IF($H$1=COMPARATIVA!$B234,COMPARATIVA!K234,"")</f>
        <v/>
      </c>
      <c r="O57" s="11" t="str">
        <f>IF($O$1=COMPARATIVA!$B304,COMPARATIVA!C304,"")</f>
        <v>CARLET</v>
      </c>
      <c r="P57" s="20">
        <f>IF($O$1=COMPARATIVA!$B304,COMPARATIVA!D304,"")</f>
        <v>46002787</v>
      </c>
      <c r="Q57" s="11" t="str">
        <f>IF($O$1=COMPARATIVA!$B304,COMPARATIVA!E304,"")</f>
        <v>IES 9 D'OCTUBRE</v>
      </c>
      <c r="R57" s="20" t="str">
        <f>IF($O$1=COMPARATIVA!$B304,COMPARATIVA!I304,"")</f>
        <v>A</v>
      </c>
      <c r="S57" s="20">
        <f>IF($O$1=COMPARATIVA!$B304,COMPARATIVA!J304,"")</f>
        <v>29</v>
      </c>
      <c r="T57" s="28" t="str">
        <f>IF($O$1=COMPARATIVA!$B304,COMPARATIVA!K304,"")</f>
        <v/>
      </c>
    </row>
    <row r="58" spans="1:20" x14ac:dyDescent="0.25">
      <c r="A58" s="11" t="str">
        <f>IF($A$1=COMPARATIVA!$B57,COMPARATIVA!C57,"")</f>
        <v>BENISSA</v>
      </c>
      <c r="B58" s="20" t="str">
        <f>IF($A$1=COMPARATIVA!$B57,COMPARATIVA!D57,"")</f>
        <v>03011768</v>
      </c>
      <c r="C58" s="11" t="str">
        <f>IF($A$1=COMPARATIVA!$B57,COMPARATIVA!E57,"")</f>
        <v>IES JOSEP IBORRA</v>
      </c>
      <c r="D58" s="20" t="str">
        <f>IF($A$1=COMPARATIVA!$B57,COMPARATIVA!I57,"")</f>
        <v>A</v>
      </c>
      <c r="E58" s="20">
        <f>IF($A$1=COMPARATIVA!$B57,COMPARATIVA!J57,"")</f>
        <v>35</v>
      </c>
      <c r="F58" s="28" t="str">
        <f>IF($A$1=COMPARATIVA!$B57,COMPARATIVA!K57,"")</f>
        <v/>
      </c>
      <c r="H58" s="11" t="str">
        <f>IF($H$1=COMPARATIVA!$B235,COMPARATIVA!C235,"")</f>
        <v>VALL D'UIXÓ (LA)</v>
      </c>
      <c r="I58" s="20">
        <f>IF($H$1=COMPARATIVA!$B235,COMPARATIVA!D235,"")</f>
        <v>12002661</v>
      </c>
      <c r="J58" s="11" t="str">
        <f>IF($H$1=COMPARATIVA!$B235,COMPARATIVA!E235,"")</f>
        <v>IES HONORI GARCIA</v>
      </c>
      <c r="K58" s="20" t="str">
        <f>IF($H$1=COMPARATIVA!$B235,COMPARATIVA!I235,"")</f>
        <v>A</v>
      </c>
      <c r="L58" s="20">
        <f>IF($H$1=COMPARATIVA!$B235,COMPARATIVA!J235,"")</f>
        <v>37</v>
      </c>
      <c r="M58" s="28" t="str">
        <f>IF($H$1=COMPARATIVA!$B235,COMPARATIVA!K235,"")</f>
        <v/>
      </c>
      <c r="O58" s="11" t="str">
        <f>IF($O$1=COMPARATIVA!$B305,COMPARATIVA!C305,"")</f>
        <v>CASTELLÓ</v>
      </c>
      <c r="P58" s="20">
        <f>IF($O$1=COMPARATIVA!$B305,COMPARATIVA!D305,"")</f>
        <v>46015721</v>
      </c>
      <c r="Q58" s="11" t="str">
        <f>IF($O$1=COMPARATIVA!$B305,COMPARATIVA!E305,"")</f>
        <v>IES VICENTE GANDIA</v>
      </c>
      <c r="R58" s="20" t="str">
        <f>IF($O$1=COMPARATIVA!$B305,COMPARATIVA!I305,"")</f>
        <v>B</v>
      </c>
      <c r="S58" s="20">
        <f>IF($O$1=COMPARATIVA!$B305,COMPARATIVA!J305,"")</f>
        <v>18</v>
      </c>
      <c r="T58" s="28" t="str">
        <f>IF($O$1=COMPARATIVA!$B305,COMPARATIVA!K305,"")</f>
        <v/>
      </c>
    </row>
    <row r="59" spans="1:20" x14ac:dyDescent="0.25">
      <c r="A59" s="11" t="str">
        <f>IF($A$1=COMPARATIVA!$B58,COMPARATIVA!C58,"")</f>
        <v>BIAR</v>
      </c>
      <c r="B59" s="20" t="str">
        <f>IF($A$1=COMPARATIVA!$B58,COMPARATIVA!D58,"")</f>
        <v>03014848</v>
      </c>
      <c r="C59" s="11" t="str">
        <f>IF($A$1=COMPARATIVA!$B58,COMPARATIVA!E58,"")</f>
        <v>IES DE BIAR</v>
      </c>
      <c r="D59" s="20" t="str">
        <f>IF($A$1=COMPARATIVA!$B58,COMPARATIVA!I58,"")</f>
        <v>B</v>
      </c>
      <c r="E59" s="20">
        <f>IF($A$1=COMPARATIVA!$B58,COMPARATIVA!J58,"")</f>
        <v>16</v>
      </c>
      <c r="F59" s="28" t="str">
        <f>IF($A$1=COMPARATIVA!$B58,COMPARATIVA!K58,"")</f>
        <v/>
      </c>
      <c r="H59" s="11" t="str">
        <f>IF($H$1=COMPARATIVA!$B236,COMPARATIVA!C236,"")</f>
        <v>VALL D'UIXÓ (LA)</v>
      </c>
      <c r="I59" s="20">
        <f>IF($H$1=COMPARATIVA!$B236,COMPARATIVA!D236,"")</f>
        <v>12002671</v>
      </c>
      <c r="J59" s="11" t="str">
        <f>IF($H$1=COMPARATIVA!$B236,COMPARATIVA!E236,"")</f>
        <v>IES BOTÀNIC CAVANILLES</v>
      </c>
      <c r="K59" s="20" t="str">
        <f>IF($H$1=COMPARATIVA!$B236,COMPARATIVA!I236,"")</f>
        <v>A</v>
      </c>
      <c r="L59" s="20">
        <f>IF($H$1=COMPARATIVA!$B236,COMPARATIVA!J236,"")</f>
        <v>43</v>
      </c>
      <c r="M59" s="28" t="str">
        <f>IF($H$1=COMPARATIVA!$B236,COMPARATIVA!K236,"")</f>
        <v/>
      </c>
      <c r="O59" s="11" t="str">
        <f>IF($O$1=COMPARATIVA!$B306,COMPARATIVA!C306,"")</f>
        <v>CASTELLÓ DE RUGAT</v>
      </c>
      <c r="P59" s="20">
        <f>IF($O$1=COMPARATIVA!$B306,COMPARATIVA!D306,"")</f>
        <v>46022129</v>
      </c>
      <c r="Q59" s="11" t="str">
        <f>IF($O$1=COMPARATIVA!$B306,COMPARATIVA!E306,"")</f>
        <v>IES MANUEL SANCHIS GUARNER</v>
      </c>
      <c r="R59" s="20" t="str">
        <f>IF($O$1=COMPARATIVA!$B306,COMPARATIVA!I306,"")</f>
        <v>B</v>
      </c>
      <c r="S59" s="20">
        <f>IF($O$1=COMPARATIVA!$B306,COMPARATIVA!J306,"")</f>
        <v>12</v>
      </c>
      <c r="T59" s="28" t="str">
        <f>IF($O$1=COMPARATIVA!$B306,COMPARATIVA!K306,"")</f>
        <v/>
      </c>
    </row>
    <row r="60" spans="1:20" x14ac:dyDescent="0.25">
      <c r="A60" s="11" t="str">
        <f>IF($A$1=COMPARATIVA!$B59,COMPARATIVA!C59,"")</f>
        <v>BIGASTRO</v>
      </c>
      <c r="B60" s="20" t="str">
        <f>IF($A$1=COMPARATIVA!$B59,COMPARATIVA!D59,"")</f>
        <v>03014484</v>
      </c>
      <c r="C60" s="11" t="str">
        <f>IF($A$1=COMPARATIVA!$B59,COMPARATIVA!E59,"")</f>
        <v>IES PACO RUIZ</v>
      </c>
      <c r="D60" s="20" t="str">
        <f>IF($A$1=COMPARATIVA!$B59,COMPARATIVA!I59,"")</f>
        <v>B</v>
      </c>
      <c r="E60" s="20">
        <f>IF($A$1=COMPARATIVA!$B59,COMPARATIVA!J59,"")</f>
        <v>17</v>
      </c>
      <c r="F60" s="28" t="str">
        <f>IF($A$1=COMPARATIVA!$B59,COMPARATIVA!K59,"")</f>
        <v/>
      </c>
      <c r="H60" s="11" t="str">
        <f>IF($H$1=COMPARATIVA!$B237,COMPARATIVA!C237,"")</f>
        <v>VALL D'UIXÓ (LA)</v>
      </c>
      <c r="I60" s="20">
        <f>IF($H$1=COMPARATIVA!$B237,COMPARATIVA!D237,"")</f>
        <v>12004412</v>
      </c>
      <c r="J60" s="11" t="str">
        <f>IF($H$1=COMPARATIVA!$B237,COMPARATIVA!E237,"")</f>
        <v>CONSERVATORI PROFESSIONAL DE MÚSICA M.F.PEÑARROJA</v>
      </c>
      <c r="K60" s="20" t="str">
        <f>IF($H$1=COMPARATIVA!$B237,COMPARATIVA!I237,"")</f>
        <v>C</v>
      </c>
      <c r="L60" s="20" t="str">
        <f>IF($H$1=COMPARATIVA!$B237,COMPARATIVA!J237,"")</f>
        <v/>
      </c>
      <c r="M60" s="28">
        <f>IF($H$1=COMPARATIVA!$B237,COMPARATIVA!K237,"")</f>
        <v>421</v>
      </c>
      <c r="O60" s="11" t="str">
        <f>IF($O$1=COMPARATIVA!$B307,COMPARATIVA!C307,"")</f>
        <v>CATADAU</v>
      </c>
      <c r="P60" s="20">
        <f>IF($O$1=COMPARATIVA!$B307,COMPARATIVA!D307,"")</f>
        <v>46023250</v>
      </c>
      <c r="Q60" s="11" t="str">
        <f>IF($O$1=COMPARATIVA!$B307,COMPARATIVA!E307,"")</f>
        <v>IES MESTRE RAMÓN ESTEVE</v>
      </c>
      <c r="R60" s="20" t="str">
        <f>IF($O$1=COMPARATIVA!$B307,COMPARATIVA!I307,"")</f>
        <v>B</v>
      </c>
      <c r="S60" s="20">
        <f>IF($O$1=COMPARATIVA!$B307,COMPARATIVA!J307,"")</f>
        <v>17</v>
      </c>
      <c r="T60" s="28" t="str">
        <f>IF($O$1=COMPARATIVA!$B307,COMPARATIVA!K307,"")</f>
        <v/>
      </c>
    </row>
    <row r="61" spans="1:20" x14ac:dyDescent="0.25">
      <c r="A61" s="11" t="str">
        <f>IF($A$1=COMPARATIVA!$B60,COMPARATIVA!C60,"")</f>
        <v>CALLOSA DE SEGURA</v>
      </c>
      <c r="B61" s="20" t="str">
        <f>IF($A$1=COMPARATIVA!$B60,COMPARATIVA!D60,"")</f>
        <v>03003486</v>
      </c>
      <c r="C61" s="11" t="str">
        <f>IF($A$1=COMPARATIVA!$B60,COMPARATIVA!E60,"")</f>
        <v>IES VEGA BAJA</v>
      </c>
      <c r="D61" s="20" t="str">
        <f>IF($A$1=COMPARATIVA!$B60,COMPARATIVA!I60,"")</f>
        <v>A</v>
      </c>
      <c r="E61" s="20">
        <f>IF($A$1=COMPARATIVA!$B60,COMPARATIVA!J60,"")</f>
        <v>29</v>
      </c>
      <c r="F61" s="28" t="str">
        <f>IF($A$1=COMPARATIVA!$B60,COMPARATIVA!K60,"")</f>
        <v/>
      </c>
      <c r="H61" s="11" t="str">
        <f>IF($H$1=COMPARATIVA!$B238,COMPARATIVA!C238,"")</f>
        <v>VALL D'UIXÓ (LA)</v>
      </c>
      <c r="I61" s="20">
        <f>IF($H$1=COMPARATIVA!$B238,COMPARATIVA!D238,"")</f>
        <v>12004904</v>
      </c>
      <c r="J61" s="11" t="str">
        <f>IF($H$1=COMPARATIVA!$B238,COMPARATIVA!E238,"")</f>
        <v>CENTRE PÚBLIC FPA JORDI DE SANT JORDI</v>
      </c>
      <c r="K61" s="20" t="str">
        <f>IF($H$1=COMPARATIVA!$B238,COMPARATIVA!I238,"")</f>
        <v>B</v>
      </c>
      <c r="L61" s="20" t="str">
        <f>IF($H$1=COMPARATIVA!$B238,COMPARATIVA!J238,"")</f>
        <v/>
      </c>
      <c r="M61" s="28">
        <f>IF($H$1=COMPARATIVA!$B238,COMPARATIVA!K238,"")</f>
        <v>805</v>
      </c>
      <c r="O61" s="11" t="str">
        <f>IF($O$1=COMPARATIVA!$B308,COMPARATIVA!C308,"")</f>
        <v>CATARROJA</v>
      </c>
      <c r="P61" s="20">
        <f>IF($O$1=COMPARATIVA!$B308,COMPARATIVA!D308,"")</f>
        <v>46002969</v>
      </c>
      <c r="Q61" s="11" t="str">
        <f>IF($O$1=COMPARATIVA!$B308,COMPARATIVA!E308,"")</f>
        <v>IES BERENGUER DALMAU</v>
      </c>
      <c r="R61" s="20" t="str">
        <f>IF($O$1=COMPARATIVA!$B308,COMPARATIVA!I308,"")</f>
        <v>A</v>
      </c>
      <c r="S61" s="20">
        <f>IF($O$1=COMPARATIVA!$B308,COMPARATIVA!J308,"")</f>
        <v>44</v>
      </c>
      <c r="T61" s="28" t="str">
        <f>IF($O$1=COMPARATIVA!$B308,COMPARATIVA!K308,"")</f>
        <v/>
      </c>
    </row>
    <row r="62" spans="1:20" x14ac:dyDescent="0.25">
      <c r="A62" s="11" t="str">
        <f>IF($A$1=COMPARATIVA!$B61,COMPARATIVA!C61,"")</f>
        <v>CALLOSA DE SEGURA</v>
      </c>
      <c r="B62" s="20" t="str">
        <f>IF($A$1=COMPARATIVA!$B61,COMPARATIVA!D61,"")</f>
        <v>03013133</v>
      </c>
      <c r="C62" s="11" t="str">
        <f>IF($A$1=COMPARATIVA!$B61,COMPARATIVA!E61,"")</f>
        <v>IES SANTIAGO GRISOLIA</v>
      </c>
      <c r="D62" s="20" t="str">
        <f>IF($A$1=COMPARATIVA!$B61,COMPARATIVA!I61,"")</f>
        <v>A</v>
      </c>
      <c r="E62" s="20">
        <f>IF($A$1=COMPARATIVA!$B61,COMPARATIVA!J61,"")</f>
        <v>25</v>
      </c>
      <c r="F62" s="28" t="str">
        <f>IF($A$1=COMPARATIVA!$B61,COMPARATIVA!K61,"")</f>
        <v/>
      </c>
      <c r="H62" s="11" t="str">
        <f>IF($H$1=COMPARATIVA!$B239,COMPARATIVA!C239,"")</f>
        <v>VALL D'UIXÓ (LA)</v>
      </c>
      <c r="I62" s="20">
        <f>IF($H$1=COMPARATIVA!$B239,COMPARATIVA!D239,"")</f>
        <v>12005751</v>
      </c>
      <c r="J62" s="11" t="str">
        <f>IF($H$1=COMPARATIVA!$B239,COMPARATIVA!E239,"")</f>
        <v>IES BENIGASLÓ</v>
      </c>
      <c r="K62" s="20" t="str">
        <f>IF($H$1=COMPARATIVA!$B239,COMPARATIVA!I239,"")</f>
        <v>A</v>
      </c>
      <c r="L62" s="20">
        <f>IF($H$1=COMPARATIVA!$B239,COMPARATIVA!J239,"")</f>
        <v>33</v>
      </c>
      <c r="M62" s="28" t="str">
        <f>IF($H$1=COMPARATIVA!$B239,COMPARATIVA!K239,"")</f>
        <v/>
      </c>
      <c r="O62" s="11" t="str">
        <f>IF($O$1=COMPARATIVA!$B309,COMPARATIVA!C309,"")</f>
        <v>CATARROJA</v>
      </c>
      <c r="P62" s="20">
        <f>IF($O$1=COMPARATIVA!$B309,COMPARATIVA!D309,"")</f>
        <v>46018199</v>
      </c>
      <c r="Q62" s="11" t="str">
        <f>IF($O$1=COMPARATIVA!$B309,COMPARATIVA!E309,"")</f>
        <v>CONSERVATORI PROFESSIONAL DE MÚSICA JOSÉ MANUEL IZQUIERDO</v>
      </c>
      <c r="R62" s="20" t="str">
        <f>IF($O$1=COMPARATIVA!$B309,COMPARATIVA!I309,"")</f>
        <v>C</v>
      </c>
      <c r="S62" s="20" t="str">
        <f>IF($O$1=COMPARATIVA!$B309,COMPARATIVA!J309,"")</f>
        <v/>
      </c>
      <c r="T62" s="28">
        <f>IF($O$1=COMPARATIVA!$B309,COMPARATIVA!K309,"")</f>
        <v>399</v>
      </c>
    </row>
    <row r="63" spans="1:20" x14ac:dyDescent="0.25">
      <c r="A63" s="11" t="str">
        <f>IF($A$1=COMPARATIVA!$B62,COMPARATIVA!C62,"")</f>
        <v>CALLOSA D'EN SARRIÀ</v>
      </c>
      <c r="B63" s="20" t="str">
        <f>IF($A$1=COMPARATIVA!$B62,COMPARATIVA!D62,"")</f>
        <v>03014496</v>
      </c>
      <c r="C63" s="11" t="str">
        <f>IF($A$1=COMPARATIVA!$B62,COMPARATIVA!E62,"")</f>
        <v>IES RODOLFO LLOPIS</v>
      </c>
      <c r="D63" s="20" t="str">
        <f>IF($A$1=COMPARATIVA!$B62,COMPARATIVA!I62,"")</f>
        <v>A</v>
      </c>
      <c r="E63" s="20">
        <f>IF($A$1=COMPARATIVA!$B62,COMPARATIVA!J62,"")</f>
        <v>26</v>
      </c>
      <c r="F63" s="28" t="str">
        <f>IF($A$1=COMPARATIVA!$B62,COMPARATIVA!K62,"")</f>
        <v/>
      </c>
      <c r="H63" s="11" t="str">
        <f>IF($H$1=COMPARATIVA!$B240,COMPARATIVA!C240,"")</f>
        <v>VILAFRANCA</v>
      </c>
      <c r="I63" s="20">
        <f>IF($H$1=COMPARATIVA!$B240,COMPARATIVA!D240,"")</f>
        <v>12005775</v>
      </c>
      <c r="J63" s="11" t="str">
        <f>IF($H$1=COMPARATIVA!$B240,COMPARATIVA!E240,"")</f>
        <v>IES DE VILAFRANCA</v>
      </c>
      <c r="K63" s="20" t="str">
        <f>IF($H$1=COMPARATIVA!$B240,COMPARATIVA!I240,"")</f>
        <v>C</v>
      </c>
      <c r="L63" s="20">
        <f>IF($H$1=COMPARATIVA!$B240,COMPARATIVA!J240,"")</f>
        <v>7</v>
      </c>
      <c r="M63" s="28" t="str">
        <f>IF($H$1=COMPARATIVA!$B240,COMPARATIVA!K240,"")</f>
        <v/>
      </c>
      <c r="O63" s="11" t="str">
        <f>IF($O$1=COMPARATIVA!$B310,COMPARATIVA!C310,"")</f>
        <v>CATARROJA</v>
      </c>
      <c r="P63" s="20">
        <f>IF($O$1=COMPARATIVA!$B310,COMPARATIVA!D310,"")</f>
        <v>46031672</v>
      </c>
      <c r="Q63" s="11" t="str">
        <f>IF($O$1=COMPARATIVA!$B310,COMPARATIVA!E310,"")</f>
        <v>CIPFP CATARROJA</v>
      </c>
      <c r="R63" s="20" t="str">
        <f>IF($O$1=COMPARATIVA!$B310,COMPARATIVA!I310,"")</f>
        <v>B</v>
      </c>
      <c r="S63" s="20">
        <f>IF($O$1=COMPARATIVA!$B310,COMPARATIVA!J310,"")</f>
        <v>17</v>
      </c>
      <c r="T63" s="28" t="str">
        <f>IF($O$1=COMPARATIVA!$B310,COMPARATIVA!K310,"")</f>
        <v/>
      </c>
    </row>
    <row r="64" spans="1:20" x14ac:dyDescent="0.25">
      <c r="A64" s="11" t="str">
        <f>IF($A$1=COMPARATIVA!$B63,COMPARATIVA!C63,"")</f>
        <v>CALP</v>
      </c>
      <c r="B64" s="20" t="str">
        <f>IF($A$1=COMPARATIVA!$B63,COMPARATIVA!D63,"")</f>
        <v>03013716</v>
      </c>
      <c r="C64" s="11" t="str">
        <f>IF($A$1=COMPARATIVA!$B63,COMPARATIVA!E63,"")</f>
        <v>IES IFACH</v>
      </c>
      <c r="D64" s="20" t="str">
        <f>IF($A$1=COMPARATIVA!$B63,COMPARATIVA!I63,"")</f>
        <v>A</v>
      </c>
      <c r="E64" s="20">
        <f>IF($A$1=COMPARATIVA!$B63,COMPARATIVA!J63,"")</f>
        <v>38</v>
      </c>
      <c r="F64" s="28" t="str">
        <f>IF($A$1=COMPARATIVA!$B63,COMPARATIVA!K63,"")</f>
        <v/>
      </c>
      <c r="H64" s="11" t="str">
        <f>IF($H$1=COMPARATIVA!$B241,COMPARATIVA!C241,"")</f>
        <v>VILA-REAL</v>
      </c>
      <c r="I64" s="20">
        <f>IF($H$1=COMPARATIVA!$B241,COMPARATIVA!D241,"")</f>
        <v>12002889</v>
      </c>
      <c r="J64" s="11" t="str">
        <f>IF($H$1=COMPARATIVA!$B241,COMPARATIVA!E241,"")</f>
        <v>IES FRANCESC TÀRREGA</v>
      </c>
      <c r="K64" s="20" t="str">
        <f>IF($H$1=COMPARATIVA!$B241,COMPARATIVA!I241,"")</f>
        <v>A</v>
      </c>
      <c r="L64" s="20">
        <f>IF($H$1=COMPARATIVA!$B241,COMPARATIVA!J241,"")</f>
        <v>50</v>
      </c>
      <c r="M64" s="28" t="str">
        <f>IF($H$1=COMPARATIVA!$B241,COMPARATIVA!K241,"")</f>
        <v/>
      </c>
      <c r="O64" s="11" t="str">
        <f>IF($O$1=COMPARATIVA!$B311,COMPARATIVA!C311,"")</f>
        <v>CHELVA</v>
      </c>
      <c r="P64" s="20">
        <f>IF($O$1=COMPARATIVA!$B311,COMPARATIVA!D311,"")</f>
        <v>46022130</v>
      </c>
      <c r="Q64" s="11" t="str">
        <f>IF($O$1=COMPARATIVA!$B311,COMPARATIVA!E311,"")</f>
        <v>IES ALTO TURIA</v>
      </c>
      <c r="R64" s="20" t="str">
        <f>IF($O$1=COMPARATIVA!$B311,COMPARATIVA!I311,"")</f>
        <v>B</v>
      </c>
      <c r="S64" s="20">
        <f>IF($O$1=COMPARATIVA!$B311,COMPARATIVA!J311,"")</f>
        <v>12</v>
      </c>
      <c r="T64" s="28" t="str">
        <f>IF($O$1=COMPARATIVA!$B311,COMPARATIVA!K311,"")</f>
        <v/>
      </c>
    </row>
    <row r="65" spans="1:20" x14ac:dyDescent="0.25">
      <c r="A65" s="11" t="str">
        <f>IF($A$1=COMPARATIVA!$B64,COMPARATIVA!C64,"")</f>
        <v>CAMPELLO (EL)</v>
      </c>
      <c r="B65" s="20" t="str">
        <f>IF($A$1=COMPARATIVA!$B64,COMPARATIVA!D64,"")</f>
        <v>03013145</v>
      </c>
      <c r="C65" s="11" t="str">
        <f>IF($A$1=COMPARATIVA!$B64,COMPARATIVA!E64,"")</f>
        <v>IES CLOT DE L'ILLOT</v>
      </c>
      <c r="D65" s="20" t="str">
        <f>IF($A$1=COMPARATIVA!$B64,COMPARATIVA!I64,"")</f>
        <v>B</v>
      </c>
      <c r="E65" s="20">
        <f>IF($A$1=COMPARATIVA!$B64,COMPARATIVA!J64,"")</f>
        <v>19</v>
      </c>
      <c r="F65" s="28" t="str">
        <f>IF($A$1=COMPARATIVA!$B64,COMPARATIVA!K64,"")</f>
        <v/>
      </c>
      <c r="H65" s="11" t="str">
        <f>IF($H$1=COMPARATIVA!$B242,COMPARATIVA!C242,"")</f>
        <v>VILA-REAL</v>
      </c>
      <c r="I65" s="20">
        <f>IF($H$1=COMPARATIVA!$B242,COMPARATIVA!D242,"")</f>
        <v>12003444</v>
      </c>
      <c r="J65" s="11" t="str">
        <f>IF($H$1=COMPARATIVA!$B242,COMPARATIVA!E242,"")</f>
        <v>IES MIRALCAMP</v>
      </c>
      <c r="K65" s="20" t="str">
        <f>IF($H$1=COMPARATIVA!$B242,COMPARATIVA!I242,"")</f>
        <v>A</v>
      </c>
      <c r="L65" s="20">
        <f>IF($H$1=COMPARATIVA!$B242,COMPARATIVA!J242,"")</f>
        <v>46</v>
      </c>
      <c r="M65" s="28" t="str">
        <f>IF($H$1=COMPARATIVA!$B242,COMPARATIVA!K242,"")</f>
        <v/>
      </c>
      <c r="O65" s="11" t="str">
        <f>IF($O$1=COMPARATIVA!$B312,COMPARATIVA!C312,"")</f>
        <v>CHESTE</v>
      </c>
      <c r="P65" s="20">
        <f>IF($O$1=COMPARATIVA!$B312,COMPARATIVA!D312,"")</f>
        <v>46003512</v>
      </c>
      <c r="Q65" s="11" t="str">
        <f>IF($O$1=COMPARATIVA!$B312,COMPARATIVA!E312,"")</f>
        <v>IES RICARDO MARÍN IBÁNEZ</v>
      </c>
      <c r="R65" s="20" t="str">
        <f>IF($O$1=COMPARATIVA!$B312,COMPARATIVA!I312,"")</f>
        <v>B</v>
      </c>
      <c r="S65" s="20">
        <f>IF($O$1=COMPARATIVA!$B312,COMPARATIVA!J312,"")</f>
        <v>19</v>
      </c>
      <c r="T65" s="28" t="str">
        <f>IF($O$1=COMPARATIVA!$B312,COMPARATIVA!K312,"")</f>
        <v/>
      </c>
    </row>
    <row r="66" spans="1:20" x14ac:dyDescent="0.25">
      <c r="A66" s="11" t="str">
        <f>IF($A$1=COMPARATIVA!$B65,COMPARATIVA!C65,"")</f>
        <v>CAMPELLO (EL)</v>
      </c>
      <c r="B66" s="20" t="str">
        <f>IF($A$1=COMPARATIVA!$B65,COMPARATIVA!D65,"")</f>
        <v>03014824</v>
      </c>
      <c r="C66" s="11" t="str">
        <f>IF($A$1=COMPARATIVA!$B65,COMPARATIVA!E65,"")</f>
        <v>IES ENRIC VALOR</v>
      </c>
      <c r="D66" s="20" t="str">
        <f>IF($A$1=COMPARATIVA!$B65,COMPARATIVA!I65,"")</f>
        <v>A</v>
      </c>
      <c r="E66" s="20">
        <f>IF($A$1=COMPARATIVA!$B65,COMPARATIVA!J65,"")</f>
        <v>25</v>
      </c>
      <c r="F66" s="28" t="str">
        <f>IF($A$1=COMPARATIVA!$B65,COMPARATIVA!K65,"")</f>
        <v/>
      </c>
      <c r="H66" s="11" t="str">
        <f>IF($H$1=COMPARATIVA!$B243,COMPARATIVA!C243,"")</f>
        <v>VILA-REAL</v>
      </c>
      <c r="I66" s="20">
        <f>IF($H$1=COMPARATIVA!$B243,COMPARATIVA!D243,"")</f>
        <v>12003651</v>
      </c>
      <c r="J66" s="11" t="str">
        <f>IF($H$1=COMPARATIVA!$B243,COMPARATIVA!E243,"")</f>
        <v>CENTRE PÚBLIC FPA ANTIGA PANDEROLA</v>
      </c>
      <c r="K66" s="20" t="str">
        <f>IF($H$1=COMPARATIVA!$B243,COMPARATIVA!I243,"")</f>
        <v>C</v>
      </c>
      <c r="L66" s="20" t="str">
        <f>IF($H$1=COMPARATIVA!$B243,COMPARATIVA!J243,"")</f>
        <v/>
      </c>
      <c r="M66" s="28">
        <f>IF($H$1=COMPARATIVA!$B243,COMPARATIVA!K243,"")</f>
        <v>245</v>
      </c>
      <c r="O66" s="11" t="str">
        <f>IF($O$1=COMPARATIVA!$B313,COMPARATIVA!C313,"")</f>
        <v>CHESTE</v>
      </c>
      <c r="P66" s="20">
        <f>IF($O$1=COMPARATIVA!$B313,COMPARATIVA!D313,"")</f>
        <v>46018761</v>
      </c>
      <c r="Q66" s="11" t="str">
        <f>IF($O$1=COMPARATIVA!$B313,COMPARATIVA!E313,"")</f>
        <v>CIPFP COMPLEJO EDUCATIVO DE CHESTE</v>
      </c>
      <c r="R66" s="20" t="str">
        <f>IF($O$1=COMPARATIVA!$B313,COMPARATIVA!I313,"")</f>
        <v>A</v>
      </c>
      <c r="S66" s="20">
        <f>IF($O$1=COMPARATIVA!$B313,COMPARATIVA!J313,"")</f>
        <v>94</v>
      </c>
      <c r="T66" s="28" t="str">
        <f>IF($O$1=COMPARATIVA!$B313,COMPARATIVA!K313,"")</f>
        <v/>
      </c>
    </row>
    <row r="67" spans="1:20" x14ac:dyDescent="0.25">
      <c r="A67" s="11" t="str">
        <f>IF($A$1=COMPARATIVA!$B66,COMPARATIVA!C66,"")</f>
        <v>CASTALLA</v>
      </c>
      <c r="B67" s="20" t="str">
        <f>IF($A$1=COMPARATIVA!$B66,COMPARATIVA!D66,"")</f>
        <v>03013157</v>
      </c>
      <c r="C67" s="11" t="str">
        <f>IF($A$1=COMPARATIVA!$B66,COMPARATIVA!E66,"")</f>
        <v>IES ENRIC VALOR</v>
      </c>
      <c r="D67" s="20" t="str">
        <f>IF($A$1=COMPARATIVA!$B66,COMPARATIVA!I66,"")</f>
        <v>B</v>
      </c>
      <c r="E67" s="20">
        <f>IF($A$1=COMPARATIVA!$B66,COMPARATIVA!J66,"")</f>
        <v>18</v>
      </c>
      <c r="F67" s="28" t="str">
        <f>IF($A$1=COMPARATIVA!$B66,COMPARATIVA!K66,"")</f>
        <v/>
      </c>
      <c r="H67" s="11" t="str">
        <f>IF($H$1=COMPARATIVA!$B244,COMPARATIVA!C244,"")</f>
        <v>VILA-REAL</v>
      </c>
      <c r="I67" s="20">
        <f>IF($H$1=COMPARATIVA!$B244,COMPARATIVA!D244,"")</f>
        <v>12005660</v>
      </c>
      <c r="J67" s="11" t="str">
        <f>IF($H$1=COMPARATIVA!$B244,COMPARATIVA!E244,"")</f>
        <v>IES PROFESSOR BROCH I LLOP</v>
      </c>
      <c r="K67" s="20" t="str">
        <f>IF($H$1=COMPARATIVA!$B244,COMPARATIVA!I244,"")</f>
        <v>A</v>
      </c>
      <c r="L67" s="20">
        <f>IF($H$1=COMPARATIVA!$B244,COMPARATIVA!J244,"")</f>
        <v>35</v>
      </c>
      <c r="M67" s="28" t="str">
        <f>IF($H$1=COMPARATIVA!$B244,COMPARATIVA!K244,"")</f>
        <v/>
      </c>
      <c r="O67" s="11" t="str">
        <f>IF($O$1=COMPARATIVA!$B314,COMPARATIVA!C314,"")</f>
        <v>CHESTE</v>
      </c>
      <c r="P67" s="20">
        <f>IF($O$1=COMPARATIVA!$B314,COMPARATIVA!D314,"")</f>
        <v>46021630</v>
      </c>
      <c r="Q67" s="11" t="str">
        <f>IF($O$1=COMPARATIVA!$B314,COMPARATIVA!E314,"")</f>
        <v>IES NÚMERO 1</v>
      </c>
      <c r="R67" s="20" t="str">
        <f>IF($O$1=COMPARATIVA!$B314,COMPARATIVA!I314,"")</f>
        <v>B</v>
      </c>
      <c r="S67" s="20">
        <f>IF($O$1=COMPARATIVA!$B314,COMPARATIVA!J314,"")</f>
        <v>13</v>
      </c>
      <c r="T67" s="28" t="str">
        <f>IF($O$1=COMPARATIVA!$B314,COMPARATIVA!K314,"")</f>
        <v/>
      </c>
    </row>
    <row r="68" spans="1:20" x14ac:dyDescent="0.25">
      <c r="A68" s="11" t="str">
        <f>IF($A$1=COMPARATIVA!$B67,COMPARATIVA!C67,"")</f>
        <v>CATRAL</v>
      </c>
      <c r="B68" s="20" t="str">
        <f>IF($A$1=COMPARATIVA!$B67,COMPARATIVA!D67,"")</f>
        <v>03014502</v>
      </c>
      <c r="C68" s="11" t="str">
        <f>IF($A$1=COMPARATIVA!$B67,COMPARATIVA!E67,"")</f>
        <v>IES CATRAL</v>
      </c>
      <c r="D68" s="20" t="str">
        <f>IF($A$1=COMPARATIVA!$B67,COMPARATIVA!I67,"")</f>
        <v>B</v>
      </c>
      <c r="E68" s="20">
        <f>IF($A$1=COMPARATIVA!$B67,COMPARATIVA!J67,"")</f>
        <v>21</v>
      </c>
      <c r="F68" s="28" t="str">
        <f>IF($A$1=COMPARATIVA!$B67,COMPARATIVA!K67,"")</f>
        <v/>
      </c>
      <c r="H68" s="11" t="str">
        <f>IF($H$1=COMPARATIVA!$B245,COMPARATIVA!C245,"")</f>
        <v>VILA-REAL</v>
      </c>
      <c r="I68" s="20">
        <f>IF($H$1=COMPARATIVA!$B245,COMPARATIVA!D245,"")</f>
        <v>12007188</v>
      </c>
      <c r="J68" s="11" t="str">
        <f>IF($H$1=COMPARATIVA!$B245,COMPARATIVA!E245,"")</f>
        <v>ESCOLA OFICIAL D'IDIOMES PLANA BAIXA</v>
      </c>
      <c r="K68" s="20" t="str">
        <f>IF($H$1=COMPARATIVA!$B245,COMPARATIVA!I245,"")</f>
        <v>A</v>
      </c>
      <c r="L68" s="20" t="str">
        <f>IF($H$1=COMPARATIVA!$B245,COMPARATIVA!J245,"")</f>
        <v/>
      </c>
      <c r="M68" s="28">
        <f>IF($H$1=COMPARATIVA!$B245,COMPARATIVA!K245,"")</f>
        <v>1465</v>
      </c>
      <c r="O68" s="11" t="str">
        <f>IF($O$1=COMPARATIVA!$B315,COMPARATIVA!C315,"")</f>
        <v>CHIVA</v>
      </c>
      <c r="P68" s="20">
        <f>IF($O$1=COMPARATIVA!$B315,COMPARATIVA!D315,"")</f>
        <v>46019246</v>
      </c>
      <c r="Q68" s="11" t="str">
        <f>IF($O$1=COMPARATIVA!$B315,COMPARATIVA!E315,"")</f>
        <v>CENTRO PÚBLICO FPA ESCUELA DE ADULTOS</v>
      </c>
      <c r="R68" s="20" t="str">
        <f>IF($O$1=COMPARATIVA!$B315,COMPARATIVA!I315,"")</f>
        <v>C</v>
      </c>
      <c r="S68" s="20" t="str">
        <f>IF($O$1=COMPARATIVA!$B315,COMPARATIVA!J315,"")</f>
        <v/>
      </c>
      <c r="T68" s="28">
        <f>IF($O$1=COMPARATIVA!$B315,COMPARATIVA!K315,"")</f>
        <v>233</v>
      </c>
    </row>
    <row r="69" spans="1:20" x14ac:dyDescent="0.25">
      <c r="A69" s="11" t="str">
        <f>IF($A$1=COMPARATIVA!$B68,COMPARATIVA!C68,"")</f>
        <v>COCENTAINA</v>
      </c>
      <c r="B69" s="20" t="str">
        <f>IF($A$1=COMPARATIVA!$B68,COMPARATIVA!D68,"")</f>
        <v>03003760</v>
      </c>
      <c r="C69" s="11" t="str">
        <f>IF($A$1=COMPARATIVA!$B68,COMPARATIVA!E68,"")</f>
        <v>IES PADRE ARQUÉS</v>
      </c>
      <c r="D69" s="20" t="str">
        <f>IF($A$1=COMPARATIVA!$B68,COMPARATIVA!I68,"")</f>
        <v>B</v>
      </c>
      <c r="E69" s="20">
        <f>IF($A$1=COMPARATIVA!$B68,COMPARATIVA!J68,"")</f>
        <v>20</v>
      </c>
      <c r="F69" s="28" t="str">
        <f>IF($A$1=COMPARATIVA!$B68,COMPARATIVA!K68,"")</f>
        <v/>
      </c>
      <c r="H69" s="11" t="str">
        <f>IF($H$1=COMPARATIVA!$B246,COMPARATIVA!C246,"")</f>
        <v>VINARÒS</v>
      </c>
      <c r="I69" s="20">
        <f>IF($H$1=COMPARATIVA!$B246,COMPARATIVA!D246,"")</f>
        <v>12003080</v>
      </c>
      <c r="J69" s="11" t="str">
        <f>IF($H$1=COMPARATIVA!$B246,COMPARATIVA!E246,"")</f>
        <v>IES LEOPOLDO QUEROL</v>
      </c>
      <c r="K69" s="20" t="str">
        <f>IF($H$1=COMPARATIVA!$B246,COMPARATIVA!I246,"")</f>
        <v>A</v>
      </c>
      <c r="L69" s="20">
        <f>IF($H$1=COMPARATIVA!$B246,COMPARATIVA!J246,"")</f>
        <v>38</v>
      </c>
      <c r="M69" s="28" t="str">
        <f>IF($H$1=COMPARATIVA!$B246,COMPARATIVA!K246,"")</f>
        <v/>
      </c>
      <c r="O69" s="11" t="str">
        <f>IF($O$1=COMPARATIVA!$B316,COMPARATIVA!C316,"")</f>
        <v>CHIVA</v>
      </c>
      <c r="P69" s="20">
        <f>IF($O$1=COMPARATIVA!$B316,COMPARATIVA!D316,"")</f>
        <v>46022211</v>
      </c>
      <c r="Q69" s="11" t="str">
        <f>IF($O$1=COMPARATIVA!$B316,COMPARATIVA!E316,"")</f>
        <v>IES MARJANA</v>
      </c>
      <c r="R69" s="20" t="str">
        <f>IF($O$1=COMPARATIVA!$B316,COMPARATIVA!I316,"")</f>
        <v>A</v>
      </c>
      <c r="S69" s="20">
        <f>IF($O$1=COMPARATIVA!$B316,COMPARATIVA!J316,"")</f>
        <v>29</v>
      </c>
      <c r="T69" s="28" t="str">
        <f>IF($O$1=COMPARATIVA!$B316,COMPARATIVA!K316,"")</f>
        <v/>
      </c>
    </row>
    <row r="70" spans="1:20" x14ac:dyDescent="0.25">
      <c r="A70" s="11" t="str">
        <f>IF($A$1=COMPARATIVA!$B69,COMPARATIVA!C69,"")</f>
        <v>COCENTAINA</v>
      </c>
      <c r="B70" s="20" t="str">
        <f>IF($A$1=COMPARATIVA!$B69,COMPARATIVA!D69,"")</f>
        <v>03012921</v>
      </c>
      <c r="C70" s="11" t="str">
        <f>IF($A$1=COMPARATIVA!$B69,COMPARATIVA!E69,"")</f>
        <v>CENTRE PÚBLIC FPA BENIASSENT</v>
      </c>
      <c r="D70" s="20" t="str">
        <f>IF($A$1=COMPARATIVA!$B69,COMPARATIVA!I69,"")</f>
        <v>A</v>
      </c>
      <c r="E70" s="20" t="str">
        <f>IF($A$1=COMPARATIVA!$B69,COMPARATIVA!J69,"")</f>
        <v/>
      </c>
      <c r="F70" s="28">
        <f>IF($A$1=COMPARATIVA!$B69,COMPARATIVA!K69,"")</f>
        <v>1088</v>
      </c>
      <c r="H70" s="11" t="str">
        <f>IF($H$1=COMPARATIVA!$B247,COMPARATIVA!C247,"")</f>
        <v>VINARÒS</v>
      </c>
      <c r="I70" s="20">
        <f>IF($H$1=COMPARATIVA!$B247,COMPARATIVA!D247,"")</f>
        <v>12003468</v>
      </c>
      <c r="J70" s="11" t="str">
        <f>IF($H$1=COMPARATIVA!$B247,COMPARATIVA!E247,"")</f>
        <v>IES JOSÉ VILAPLANA</v>
      </c>
      <c r="K70" s="20" t="str">
        <f>IF($H$1=COMPARATIVA!$B247,COMPARATIVA!I247,"")</f>
        <v>A</v>
      </c>
      <c r="L70" s="20">
        <f>IF($H$1=COMPARATIVA!$B247,COMPARATIVA!J247,"")</f>
        <v>38</v>
      </c>
      <c r="M70" s="28" t="str">
        <f>IF($H$1=COMPARATIVA!$B247,COMPARATIVA!K247,"")</f>
        <v/>
      </c>
      <c r="O70" s="11" t="str">
        <f>IF($O$1=COMPARATIVA!$B317,COMPARATIVA!C317,"")</f>
        <v>CULLERA</v>
      </c>
      <c r="P70" s="20">
        <f>IF($O$1=COMPARATIVA!$B317,COMPARATIVA!D317,"")</f>
        <v>46003408</v>
      </c>
      <c r="Q70" s="11" t="str">
        <f>IF($O$1=COMPARATIVA!$B317,COMPARATIVA!E317,"")</f>
        <v>IES BLASCO IBÁÑEZ</v>
      </c>
      <c r="R70" s="20" t="str">
        <f>IF($O$1=COMPARATIVA!$B317,COMPARATIVA!I317,"")</f>
        <v>B</v>
      </c>
      <c r="S70" s="20">
        <f>IF($O$1=COMPARATIVA!$B317,COMPARATIVA!J317,"")</f>
        <v>21</v>
      </c>
      <c r="T70" s="28" t="str">
        <f>IF($O$1=COMPARATIVA!$B317,COMPARATIVA!K317,"")</f>
        <v/>
      </c>
    </row>
    <row r="71" spans="1:20" x14ac:dyDescent="0.25">
      <c r="A71" s="11" t="str">
        <f>IF($A$1=COMPARATIVA!$B70,COMPARATIVA!C70,"")</f>
        <v>COX</v>
      </c>
      <c r="B71" s="20" t="str">
        <f>IF($A$1=COMPARATIVA!$B70,COMPARATIVA!D70,"")</f>
        <v>03015245</v>
      </c>
      <c r="C71" s="11" t="str">
        <f>IF($A$1=COMPARATIVA!$B70,COMPARATIVA!E70,"")</f>
        <v>IES DE COX</v>
      </c>
      <c r="D71" s="20" t="str">
        <f>IF($A$1=COMPARATIVA!$B70,COMPARATIVA!I70,"")</f>
        <v>B</v>
      </c>
      <c r="E71" s="20">
        <f>IF($A$1=COMPARATIVA!$B70,COMPARATIVA!J70,"")</f>
        <v>21</v>
      </c>
      <c r="F71" s="28" t="str">
        <f>IF($A$1=COMPARATIVA!$B70,COMPARATIVA!K70,"")</f>
        <v/>
      </c>
      <c r="H71" s="11" t="str">
        <f>IF($H$1=COMPARATIVA!$B248,COMPARATIVA!C248,"")</f>
        <v>VINARÒS</v>
      </c>
      <c r="I71" s="20">
        <f>IF($H$1=COMPARATIVA!$B248,COMPARATIVA!D248,"")</f>
        <v>12004916</v>
      </c>
      <c r="J71" s="11" t="str">
        <f>IF($H$1=COMPARATIVA!$B248,COMPARATIVA!E248,"")</f>
        <v>CENTRE PÚBLIC FPA LLIBERTAT</v>
      </c>
      <c r="K71" s="20" t="str">
        <f>IF($H$1=COMPARATIVA!$B248,COMPARATIVA!I248,"")</f>
        <v>C</v>
      </c>
      <c r="L71" s="20" t="str">
        <f>IF($H$1=COMPARATIVA!$B248,COMPARATIVA!J248,"")</f>
        <v/>
      </c>
      <c r="M71" s="28">
        <f>IF($H$1=COMPARATIVA!$B248,COMPARATIVA!K248,"")</f>
        <v>214</v>
      </c>
      <c r="O71" s="11" t="str">
        <f>IF($O$1=COMPARATIVA!$B318,COMPARATIVA!C318,"")</f>
        <v>CULLERA</v>
      </c>
      <c r="P71" s="20">
        <f>IF($O$1=COMPARATIVA!$B318,COMPARATIVA!D318,"")</f>
        <v>46017894</v>
      </c>
      <c r="Q71" s="11" t="str">
        <f>IF($O$1=COMPARATIVA!$B318,COMPARATIVA!E318,"")</f>
        <v>CONSERVATORI PROFESSIONAL DE MÚSICA RAFAEL TALENS PELLÓ</v>
      </c>
      <c r="R71" s="20" t="str">
        <f>IF($O$1=COMPARATIVA!$B318,COMPARATIVA!I318,"")</f>
        <v>C</v>
      </c>
      <c r="S71" s="20" t="str">
        <f>IF($O$1=COMPARATIVA!$B318,COMPARATIVA!J318,"")</f>
        <v/>
      </c>
      <c r="T71" s="28">
        <f>IF($O$1=COMPARATIVA!$B318,COMPARATIVA!K318,"")</f>
        <v>310</v>
      </c>
    </row>
    <row r="72" spans="1:20" x14ac:dyDescent="0.25">
      <c r="A72" s="11" t="str">
        <f>IF($A$1=COMPARATIVA!$B71,COMPARATIVA!C71,"")</f>
        <v>CREVILLENT</v>
      </c>
      <c r="B72" s="20" t="str">
        <f>IF($A$1=COMPARATIVA!$B71,COMPARATIVA!D71,"")</f>
        <v>03003966</v>
      </c>
      <c r="C72" s="11" t="str">
        <f>IF($A$1=COMPARATIVA!$B71,COMPARATIVA!E71,"")</f>
        <v>IES CANÓNIGO MANCHÓN</v>
      </c>
      <c r="D72" s="20" t="str">
        <f>IF($A$1=COMPARATIVA!$B71,COMPARATIVA!I71,"")</f>
        <v>A</v>
      </c>
      <c r="E72" s="20">
        <f>IF($A$1=COMPARATIVA!$B71,COMPARATIVA!J71,"")</f>
        <v>41</v>
      </c>
      <c r="F72" s="28" t="str">
        <f>IF($A$1=COMPARATIVA!$B71,COMPARATIVA!K71,"")</f>
        <v/>
      </c>
      <c r="H72" s="11" t="str">
        <f>IF($H$1=COMPARATIVA!$B249,COMPARATIVA!C249,"")</f>
        <v>VINARÒS</v>
      </c>
      <c r="I72" s="20">
        <f>IF($H$1=COMPARATIVA!$B249,COMPARATIVA!D249,"")</f>
        <v>12006172</v>
      </c>
      <c r="J72" s="11" t="str">
        <f>IF($H$1=COMPARATIVA!$B249,COMPARATIVA!E249,"")</f>
        <v>SECCIÓ DE L'IES JOSÉ VILAPLANA A VINARÒS</v>
      </c>
      <c r="K72" s="20" t="str">
        <f>IF($H$1=COMPARATIVA!$B249,COMPARATIVA!I249,"")</f>
        <v>C</v>
      </c>
      <c r="L72" s="20">
        <f>IF($H$1=COMPARATIVA!$B249,COMPARATIVA!J249,"")</f>
        <v>4</v>
      </c>
      <c r="M72" s="28" t="str">
        <f>IF($H$1=COMPARATIVA!$B249,COMPARATIVA!K249,"")</f>
        <v/>
      </c>
      <c r="O72" s="11" t="str">
        <f>IF($O$1=COMPARATIVA!$B319,COMPARATIVA!C319,"")</f>
        <v>CULLERA</v>
      </c>
      <c r="P72" s="20">
        <f>IF($O$1=COMPARATIVA!$B319,COMPARATIVA!D319,"")</f>
        <v>46020492</v>
      </c>
      <c r="Q72" s="11" t="str">
        <f>IF($O$1=COMPARATIVA!$B319,COMPARATIVA!E319,"")</f>
        <v>IES JOAN LLOPIS MARÍ</v>
      </c>
      <c r="R72" s="20" t="str">
        <f>IF($O$1=COMPARATIVA!$B319,COMPARATIVA!I319,"")</f>
        <v>B</v>
      </c>
      <c r="S72" s="20">
        <f>IF($O$1=COMPARATIVA!$B319,COMPARATIVA!J319,"")</f>
        <v>23</v>
      </c>
      <c r="T72" s="28" t="str">
        <f>IF($O$1=COMPARATIVA!$B319,COMPARATIVA!K319,"")</f>
        <v/>
      </c>
    </row>
    <row r="73" spans="1:20" x14ac:dyDescent="0.25">
      <c r="A73" s="11" t="str">
        <f>IF($A$1=COMPARATIVA!$B72,COMPARATIVA!C72,"")</f>
        <v>CREVILLENT</v>
      </c>
      <c r="B73" s="20" t="str">
        <f>IF($A$1=COMPARATIVA!$B72,COMPARATIVA!D72,"")</f>
        <v>03003978</v>
      </c>
      <c r="C73" s="11" t="str">
        <f>IF($A$1=COMPARATIVA!$B72,COMPARATIVA!E72,"")</f>
        <v>IES MACIÀ ABELA</v>
      </c>
      <c r="D73" s="20" t="str">
        <f>IF($A$1=COMPARATIVA!$B72,COMPARATIVA!I72,"")</f>
        <v>A</v>
      </c>
      <c r="E73" s="20">
        <f>IF($A$1=COMPARATIVA!$B72,COMPARATIVA!J72,"")</f>
        <v>34</v>
      </c>
      <c r="F73" s="28" t="str">
        <f>IF($A$1=COMPARATIVA!$B72,COMPARATIVA!K72,"")</f>
        <v/>
      </c>
      <c r="H73" s="11" t="str">
        <f>IF($H$1=COMPARATIVA!$B250,COMPARATIVA!C250,"")</f>
        <v>VINARÒS</v>
      </c>
      <c r="I73" s="20">
        <f>IF($H$1=COMPARATIVA!$B250,COMPARATIVA!D250,"")</f>
        <v>12007279</v>
      </c>
      <c r="J73" s="11" t="str">
        <f>IF($H$1=COMPARATIVA!$B250,COMPARATIVA!E250,"")</f>
        <v>ESCOLA OFICIAL D'IDIOMES EL MAESTRAT</v>
      </c>
      <c r="K73" s="20" t="str">
        <f>IF($H$1=COMPARATIVA!$B250,COMPARATIVA!I250,"")</f>
        <v>C</v>
      </c>
      <c r="L73" s="20" t="str">
        <f>IF($H$1=COMPARATIVA!$B250,COMPARATIVA!J250,"")</f>
        <v/>
      </c>
      <c r="M73" s="28">
        <f>IF($H$1=COMPARATIVA!$B250,COMPARATIVA!K250,"")</f>
        <v>405</v>
      </c>
      <c r="O73" s="11" t="str">
        <f>IF($O$1=COMPARATIVA!$B320,COMPARATIVA!C320,"")</f>
        <v>ELIANA (L')</v>
      </c>
      <c r="P73" s="20">
        <f>IF($O$1=COMPARATIVA!$B320,COMPARATIVA!D320,"")</f>
        <v>46022221</v>
      </c>
      <c r="Q73" s="11" t="str">
        <f>IF($O$1=COMPARATIVA!$B320,COMPARATIVA!E320,"")</f>
        <v>IES L'ELIANA</v>
      </c>
      <c r="R73" s="20" t="str">
        <f>IF($O$1=COMPARATIVA!$B320,COMPARATIVA!I320,"")</f>
        <v>A</v>
      </c>
      <c r="S73" s="20">
        <f>IF($O$1=COMPARATIVA!$B320,COMPARATIVA!J320,"")</f>
        <v>40</v>
      </c>
      <c r="T73" s="28" t="str">
        <f>IF($O$1=COMPARATIVA!$B320,COMPARATIVA!K320,"")</f>
        <v/>
      </c>
    </row>
    <row r="74" spans="1:20" x14ac:dyDescent="0.25">
      <c r="A74" s="11" t="str">
        <f>IF($A$1=COMPARATIVA!$B73,COMPARATIVA!C73,"")</f>
        <v>CREVILLENT</v>
      </c>
      <c r="B74" s="20" t="str">
        <f>IF($A$1=COMPARATIVA!$B73,COMPARATIVA!D73,"")</f>
        <v>03012931</v>
      </c>
      <c r="C74" s="11" t="str">
        <f>IF($A$1=COMPARATIVA!$B73,COMPARATIVA!E73,"")</f>
        <v>CENTRE PÚBLIC FPA EL PUNTAL</v>
      </c>
      <c r="D74" s="20" t="str">
        <f>IF($A$1=COMPARATIVA!$B73,COMPARATIVA!I73,"")</f>
        <v>C</v>
      </c>
      <c r="E74" s="20" t="str">
        <f>IF($A$1=COMPARATIVA!$B73,COMPARATIVA!J73,"")</f>
        <v/>
      </c>
      <c r="F74" s="28">
        <f>IF($A$1=COMPARATIVA!$B73,COMPARATIVA!K73,"")</f>
        <v>359</v>
      </c>
      <c r="O74" s="11" t="str">
        <f>IF($O$1=COMPARATIVA!$B321,COMPARATIVA!C321,"")</f>
        <v>ENGUERA</v>
      </c>
      <c r="P74" s="20">
        <f>IF($O$1=COMPARATIVA!$B321,COMPARATIVA!D321,"")</f>
        <v>46019258</v>
      </c>
      <c r="Q74" s="11" t="str">
        <f>IF($O$1=COMPARATIVA!$B321,COMPARATIVA!E321,"")</f>
        <v>CENTRO PÚBLICO FPA SIMÓN MONERRIS</v>
      </c>
      <c r="R74" s="20" t="str">
        <f>IF($O$1=COMPARATIVA!$B321,COMPARATIVA!I321,"")</f>
        <v>C</v>
      </c>
      <c r="S74" s="20" t="str">
        <f>IF($O$1=COMPARATIVA!$B321,COMPARATIVA!J321,"")</f>
        <v/>
      </c>
      <c r="T74" s="28">
        <f>IF($O$1=COMPARATIVA!$B321,COMPARATIVA!K321,"")</f>
        <v>155</v>
      </c>
    </row>
    <row r="75" spans="1:20" x14ac:dyDescent="0.25">
      <c r="A75" s="11" t="str">
        <f>IF($A$1=COMPARATIVA!$B74,COMPARATIVA!C74,"")</f>
        <v>DÉNIA</v>
      </c>
      <c r="B75" s="20" t="str">
        <f>IF($A$1=COMPARATIVA!$B74,COMPARATIVA!D74,"")</f>
        <v>03004223</v>
      </c>
      <c r="C75" s="11" t="str">
        <f>IF($A$1=COMPARATIVA!$B74,COMPARATIVA!E74,"")</f>
        <v>IES HISTORIADOR CHABÀS</v>
      </c>
      <c r="D75" s="20" t="str">
        <f>IF($A$1=COMPARATIVA!$B74,COMPARATIVA!I74,"")</f>
        <v>A</v>
      </c>
      <c r="E75" s="20">
        <f>IF($A$1=COMPARATIVA!$B74,COMPARATIVA!J74,"")</f>
        <v>44</v>
      </c>
      <c r="F75" s="28" t="str">
        <f>IF($A$1=COMPARATIVA!$B74,COMPARATIVA!K74,"")</f>
        <v/>
      </c>
      <c r="O75" s="11" t="str">
        <f>IF($O$1=COMPARATIVA!$B322,COMPARATIVA!C322,"")</f>
        <v>ENGUERA</v>
      </c>
      <c r="P75" s="20">
        <f>IF($O$1=COMPARATIVA!$B322,COMPARATIVA!D322,"")</f>
        <v>46020297</v>
      </c>
      <c r="Q75" s="11" t="str">
        <f>IF($O$1=COMPARATIVA!$B322,COMPARATIVA!E322,"")</f>
        <v>IES DE ENGUERA</v>
      </c>
      <c r="R75" s="20" t="str">
        <f>IF($O$1=COMPARATIVA!$B322,COMPARATIVA!I322,"")</f>
        <v>B</v>
      </c>
      <c r="S75" s="20">
        <f>IF($O$1=COMPARATIVA!$B322,COMPARATIVA!J322,"")</f>
        <v>22</v>
      </c>
      <c r="T75" s="28" t="str">
        <f>IF($O$1=COMPARATIVA!$B322,COMPARATIVA!K322,"")</f>
        <v/>
      </c>
    </row>
    <row r="76" spans="1:20" x14ac:dyDescent="0.25">
      <c r="A76" s="11" t="str">
        <f>IF($A$1=COMPARATIVA!$B75,COMPARATIVA!C75,"")</f>
        <v>DÉNIA</v>
      </c>
      <c r="B76" s="20" t="str">
        <f>IF($A$1=COMPARATIVA!$B75,COMPARATIVA!D75,"")</f>
        <v>03004235</v>
      </c>
      <c r="C76" s="11" t="str">
        <f>IF($A$1=COMPARATIVA!$B75,COMPARATIVA!E75,"")</f>
        <v>IES MARIA IBARS</v>
      </c>
      <c r="D76" s="20" t="str">
        <f>IF($A$1=COMPARATIVA!$B75,COMPARATIVA!I75,"")</f>
        <v>A</v>
      </c>
      <c r="E76" s="20">
        <f>IF($A$1=COMPARATIVA!$B75,COMPARATIVA!J75,"")</f>
        <v>48</v>
      </c>
      <c r="F76" s="28" t="str">
        <f>IF($A$1=COMPARATIVA!$B75,COMPARATIVA!K75,"")</f>
        <v/>
      </c>
      <c r="O76" s="11" t="str">
        <f>IF($O$1=COMPARATIVA!$B323,COMPARATIVA!C323,"")</f>
        <v>FOIOS</v>
      </c>
      <c r="P76" s="20">
        <f>IF($O$1=COMPARATIVA!$B323,COMPARATIVA!D323,"")</f>
        <v>46023936</v>
      </c>
      <c r="Q76" s="11" t="str">
        <f>IF($O$1=COMPARATIVA!$B323,COMPARATIVA!E323,"")</f>
        <v>IES ESCULTOR EN FRANCESC BADIA</v>
      </c>
      <c r="R76" s="20" t="str">
        <f>IF($O$1=COMPARATIVA!$B323,COMPARATIVA!I323,"")</f>
        <v>A</v>
      </c>
      <c r="S76" s="20">
        <f>IF($O$1=COMPARATIVA!$B323,COMPARATIVA!J323,"")</f>
        <v>28</v>
      </c>
      <c r="T76" s="28" t="str">
        <f>IF($O$1=COMPARATIVA!$B323,COMPARATIVA!K323,"")</f>
        <v/>
      </c>
    </row>
    <row r="77" spans="1:20" x14ac:dyDescent="0.25">
      <c r="A77" s="11" t="str">
        <f>IF($A$1=COMPARATIVA!$B76,COMPARATIVA!C76,"")</f>
        <v>DÉNIA</v>
      </c>
      <c r="B77" s="20" t="str">
        <f>IF($A$1=COMPARATIVA!$B76,COMPARATIVA!D76,"")</f>
        <v>03011458</v>
      </c>
      <c r="C77" s="11" t="str">
        <f>IF($A$1=COMPARATIVA!$B76,COMPARATIVA!E76,"")</f>
        <v>CONSERVATORI PROFESSIONAL DE MÚSICA TENOR CORTIS</v>
      </c>
      <c r="D77" s="20" t="str">
        <f>IF($A$1=COMPARATIVA!$B76,COMPARATIVA!I76,"")</f>
        <v>C</v>
      </c>
      <c r="E77" s="20" t="str">
        <f>IF($A$1=COMPARATIVA!$B76,COMPARATIVA!J76,"")</f>
        <v/>
      </c>
      <c r="F77" s="28">
        <f>IF($A$1=COMPARATIVA!$B76,COMPARATIVA!K76,"")</f>
        <v>295</v>
      </c>
      <c r="O77" s="11" t="str">
        <f>IF($O$1=COMPARATIVA!$B324,COMPARATIVA!C324,"")</f>
        <v>GANDIA</v>
      </c>
      <c r="P77" s="20">
        <f>IF($O$1=COMPARATIVA!$B324,COMPARATIVA!D324,"")</f>
        <v>46004206</v>
      </c>
      <c r="Q77" s="11" t="str">
        <f>IF($O$1=COMPARATIVA!$B324,COMPARATIVA!E324,"")</f>
        <v>IES AUSIÀS MARCH</v>
      </c>
      <c r="R77" s="20" t="str">
        <f>IF($O$1=COMPARATIVA!$B324,COMPARATIVA!I324,"")</f>
        <v>B</v>
      </c>
      <c r="S77" s="20">
        <f>IF($O$1=COMPARATIVA!$B324,COMPARATIVA!J324,"")</f>
        <v>23</v>
      </c>
      <c r="T77" s="28" t="str">
        <f>IF($O$1=COMPARATIVA!$B324,COMPARATIVA!K324,"")</f>
        <v/>
      </c>
    </row>
    <row r="78" spans="1:20" x14ac:dyDescent="0.25">
      <c r="A78" s="11" t="str">
        <f>IF($A$1=COMPARATIVA!$B77,COMPARATIVA!C77,"")</f>
        <v>DÉNIA</v>
      </c>
      <c r="B78" s="20" t="str">
        <f>IF($A$1=COMPARATIVA!$B77,COMPARATIVA!D77,"")</f>
        <v>03012943</v>
      </c>
      <c r="C78" s="11" t="str">
        <f>IF($A$1=COMPARATIVA!$B77,COMPARATIVA!E77,"")</f>
        <v>CENTRE PÚBLIC FPA RAMÓN ORTEGA</v>
      </c>
      <c r="D78" s="20" t="str">
        <f>IF($A$1=COMPARATIVA!$B77,COMPARATIVA!I77,"")</f>
        <v>B</v>
      </c>
      <c r="E78" s="20" t="str">
        <f>IF($A$1=COMPARATIVA!$B77,COMPARATIVA!J77,"")</f>
        <v/>
      </c>
      <c r="F78" s="28">
        <f>IF($A$1=COMPARATIVA!$B77,COMPARATIVA!K77,"")</f>
        <v>634</v>
      </c>
      <c r="O78" s="11" t="str">
        <f>IF($O$1=COMPARATIVA!$B325,COMPARATIVA!C325,"")</f>
        <v>GANDIA</v>
      </c>
      <c r="P78" s="20">
        <f>IF($O$1=COMPARATIVA!$B325,COMPARATIVA!D325,"")</f>
        <v>46004221</v>
      </c>
      <c r="Q78" s="11" t="str">
        <f>IF($O$1=COMPARATIVA!$B325,COMPARATIVA!E325,"")</f>
        <v>IES MARÍA ENRÍQUEZ</v>
      </c>
      <c r="R78" s="20" t="str">
        <f>IF($O$1=COMPARATIVA!$B325,COMPARATIVA!I325,"")</f>
        <v>A</v>
      </c>
      <c r="S78" s="20">
        <f>IF($O$1=COMPARATIVA!$B325,COMPARATIVA!J325,"")</f>
        <v>42</v>
      </c>
      <c r="T78" s="28" t="str">
        <f>IF($O$1=COMPARATIVA!$B325,COMPARATIVA!K325,"")</f>
        <v/>
      </c>
    </row>
    <row r="79" spans="1:20" x14ac:dyDescent="0.25">
      <c r="A79" s="11" t="str">
        <f>IF($A$1=COMPARATIVA!$B78,COMPARATIVA!C78,"")</f>
        <v>DÉNIA</v>
      </c>
      <c r="B79" s="20" t="str">
        <f>IF($A$1=COMPARATIVA!$B78,COMPARATIVA!D78,"")</f>
        <v>03015932</v>
      </c>
      <c r="C79" s="11" t="str">
        <f>IF($A$1=COMPARATIVA!$B78,COMPARATIVA!E78,"")</f>
        <v>IES SORTS DE LA MAR</v>
      </c>
      <c r="D79" s="20" t="str">
        <f>IF($A$1=COMPARATIVA!$B78,COMPARATIVA!I78,"")</f>
        <v>A</v>
      </c>
      <c r="E79" s="20">
        <f>IF($A$1=COMPARATIVA!$B78,COMPARATIVA!J78,"")</f>
        <v>25</v>
      </c>
      <c r="F79" s="28" t="str">
        <f>IF($A$1=COMPARATIVA!$B78,COMPARATIVA!K78,"")</f>
        <v/>
      </c>
      <c r="O79" s="11" t="str">
        <f>IF($O$1=COMPARATIVA!$B326,COMPARATIVA!C326,"")</f>
        <v>GANDIA</v>
      </c>
      <c r="P79" s="20">
        <f>IF($O$1=COMPARATIVA!$B326,COMPARATIVA!D326,"")</f>
        <v>46015587</v>
      </c>
      <c r="Q79" s="11" t="str">
        <f>IF($O$1=COMPARATIVA!$B326,COMPARATIVA!E326,"")</f>
        <v>IES TIRANT LO BLANC</v>
      </c>
      <c r="R79" s="20" t="str">
        <f>IF($O$1=COMPARATIVA!$B326,COMPARATIVA!I326,"")</f>
        <v>A</v>
      </c>
      <c r="S79" s="20">
        <f>IF($O$1=COMPARATIVA!$B326,COMPARATIVA!J326,"")</f>
        <v>74</v>
      </c>
      <c r="T79" s="28" t="str">
        <f>IF($O$1=COMPARATIVA!$B326,COMPARATIVA!K326,"")</f>
        <v/>
      </c>
    </row>
    <row r="80" spans="1:20" x14ac:dyDescent="0.25">
      <c r="A80" s="11" t="str">
        <f>IF($A$1=COMPARATIVA!$B79,COMPARATIVA!C79,"")</f>
        <v>DÉNIA</v>
      </c>
      <c r="B80" s="20" t="str">
        <f>IF($A$1=COMPARATIVA!$B79,COMPARATIVA!D79,"")</f>
        <v>03018283</v>
      </c>
      <c r="C80" s="11" t="str">
        <f>IF($A$1=COMPARATIVA!$B79,COMPARATIVA!E79,"")</f>
        <v>ESCOLA OFICIAL D'IDIOMES</v>
      </c>
      <c r="D80" s="20" t="str">
        <f>IF($A$1=COMPARATIVA!$B79,COMPARATIVA!I79,"")</f>
        <v>A</v>
      </c>
      <c r="E80" s="20" t="str">
        <f>IF($A$1=COMPARATIVA!$B79,COMPARATIVA!J79,"")</f>
        <v/>
      </c>
      <c r="F80" s="28">
        <f>IF($A$1=COMPARATIVA!$B79,COMPARATIVA!K79,"")</f>
        <v>1057</v>
      </c>
      <c r="O80" s="11" t="str">
        <f>IF($O$1=COMPARATIVA!$B327,COMPARATIVA!C327,"")</f>
        <v>GANDIA</v>
      </c>
      <c r="P80" s="20">
        <f>IF($O$1=COMPARATIVA!$B327,COMPARATIVA!D327,"")</f>
        <v>46018394</v>
      </c>
      <c r="Q80" s="11" t="str">
        <f>IF($O$1=COMPARATIVA!$B327,COMPARATIVA!E327,"")</f>
        <v>ESCOLA OFICIAL D'IDIOMES</v>
      </c>
      <c r="R80" s="20" t="str">
        <f>IF($O$1=COMPARATIVA!$B327,COMPARATIVA!I327,"")</f>
        <v>A</v>
      </c>
      <c r="S80" s="20" t="str">
        <f>IF($O$1=COMPARATIVA!$B327,COMPARATIVA!J327,"")</f>
        <v/>
      </c>
      <c r="T80" s="28">
        <f>IF($O$1=COMPARATIVA!$B327,COMPARATIVA!K327,"")</f>
        <v>2717</v>
      </c>
    </row>
    <row r="81" spans="1:20" x14ac:dyDescent="0.25">
      <c r="A81" s="11" t="str">
        <f>IF($A$1=COMPARATIVA!$B80,COMPARATIVA!C80,"")</f>
        <v>DOLORES</v>
      </c>
      <c r="B81" s="20" t="str">
        <f>IF($A$1=COMPARATIVA!$B80,COMPARATIVA!D80,"")</f>
        <v>03013315</v>
      </c>
      <c r="C81" s="11" t="str">
        <f>IF($A$1=COMPARATIVA!$B80,COMPARATIVA!E80,"")</f>
        <v>IES SAN PASCUAL</v>
      </c>
      <c r="D81" s="20" t="str">
        <f>IF($A$1=COMPARATIVA!$B80,COMPARATIVA!I80,"")</f>
        <v>B</v>
      </c>
      <c r="E81" s="20">
        <f>IF($A$1=COMPARATIVA!$B80,COMPARATIVA!J80,"")</f>
        <v>19</v>
      </c>
      <c r="F81" s="28" t="str">
        <f>IF($A$1=COMPARATIVA!$B80,COMPARATIVA!K80,"")</f>
        <v/>
      </c>
      <c r="O81" s="11" t="str">
        <f>IF($O$1=COMPARATIVA!$B328,COMPARATIVA!C328,"")</f>
        <v>GANDIA</v>
      </c>
      <c r="P81" s="20">
        <f>IF($O$1=COMPARATIVA!$B328,COMPARATIVA!D328,"")</f>
        <v>46019261</v>
      </c>
      <c r="Q81" s="11" t="str">
        <f>IF($O$1=COMPARATIVA!$B328,COMPARATIVA!E328,"")</f>
        <v>CENTRE PÚBLIC FPA JAUME I</v>
      </c>
      <c r="R81" s="20" t="str">
        <f>IF($O$1=COMPARATIVA!$B328,COMPARATIVA!I328,"")</f>
        <v>B</v>
      </c>
      <c r="S81" s="20" t="str">
        <f>IF($O$1=COMPARATIVA!$B328,COMPARATIVA!J328,"")</f>
        <v/>
      </c>
      <c r="T81" s="28">
        <f>IF($O$1=COMPARATIVA!$B328,COMPARATIVA!K328,"")</f>
        <v>566</v>
      </c>
    </row>
    <row r="82" spans="1:20" x14ac:dyDescent="0.25">
      <c r="A82" s="11" t="str">
        <f>IF($A$1=COMPARATIVA!$B81,COMPARATIVA!C81,"")</f>
        <v>ELDA</v>
      </c>
      <c r="B82" s="20" t="str">
        <f>IF($A$1=COMPARATIVA!$B81,COMPARATIVA!D81,"")</f>
        <v>03005720</v>
      </c>
      <c r="C82" s="11" t="str">
        <f>IF($A$1=COMPARATIVA!$B81,COMPARATIVA!E81,"")</f>
        <v>IES LA MELVA</v>
      </c>
      <c r="D82" s="20" t="str">
        <f>IF($A$1=COMPARATIVA!$B81,COMPARATIVA!I81,"")</f>
        <v>A</v>
      </c>
      <c r="E82" s="20">
        <f>IF($A$1=COMPARATIVA!$B81,COMPARATIVA!J81,"")</f>
        <v>36</v>
      </c>
      <c r="F82" s="28" t="str">
        <f>IF($A$1=COMPARATIVA!$B81,COMPARATIVA!K81,"")</f>
        <v/>
      </c>
      <c r="O82" s="11" t="str">
        <f>IF($O$1=COMPARATIVA!$B329,COMPARATIVA!C329,"")</f>
        <v>GANDIA</v>
      </c>
      <c r="P82" s="20">
        <f>IF($O$1=COMPARATIVA!$B329,COMPARATIVA!D329,"")</f>
        <v>46022181</v>
      </c>
      <c r="Q82" s="11" t="str">
        <f>IF($O$1=COMPARATIVA!$B329,COMPARATIVA!E329,"")</f>
        <v>IES VELES E VENTS</v>
      </c>
      <c r="R82" s="20" t="str">
        <f>IF($O$1=COMPARATIVA!$B329,COMPARATIVA!I329,"")</f>
        <v>A</v>
      </c>
      <c r="S82" s="20">
        <f>IF($O$1=COMPARATIVA!$B329,COMPARATIVA!J329,"")</f>
        <v>41</v>
      </c>
      <c r="T82" s="28" t="str">
        <f>IF($O$1=COMPARATIVA!$B329,COMPARATIVA!K329,"")</f>
        <v/>
      </c>
    </row>
    <row r="83" spans="1:20" x14ac:dyDescent="0.25">
      <c r="A83" s="11" t="str">
        <f>IF($A$1=COMPARATIVA!$B82,COMPARATIVA!C82,"")</f>
        <v>ELDA</v>
      </c>
      <c r="B83" s="20" t="str">
        <f>IF($A$1=COMPARATIVA!$B82,COMPARATIVA!D82,"")</f>
        <v>03005768</v>
      </c>
      <c r="C83" s="11" t="str">
        <f>IF($A$1=COMPARATIVA!$B82,COMPARATIVA!E82,"")</f>
        <v>IES LA TORRETA</v>
      </c>
      <c r="D83" s="20" t="str">
        <f>IF($A$1=COMPARATIVA!$B82,COMPARATIVA!I82,"")</f>
        <v>A</v>
      </c>
      <c r="E83" s="20">
        <f>IF($A$1=COMPARATIVA!$B82,COMPARATIVA!J82,"")</f>
        <v>43</v>
      </c>
      <c r="F83" s="28" t="str">
        <f>IF($A$1=COMPARATIVA!$B82,COMPARATIVA!K82,"")</f>
        <v/>
      </c>
      <c r="O83" s="11" t="str">
        <f>IF($O$1=COMPARATIVA!$B330,COMPARATIVA!C330,"")</f>
        <v>GODELLA</v>
      </c>
      <c r="P83" s="20">
        <f>IF($O$1=COMPARATIVA!$B330,COMPARATIVA!D330,"")</f>
        <v>46019271</v>
      </c>
      <c r="Q83" s="11" t="str">
        <f>IF($O$1=COMPARATIVA!$B330,COMPARATIVA!E330,"")</f>
        <v>CENTRE PÚBLIC FPA</v>
      </c>
      <c r="R83" s="20" t="str">
        <f>IF($O$1=COMPARATIVA!$B330,COMPARATIVA!I330,"")</f>
        <v>C</v>
      </c>
      <c r="S83" s="20" t="str">
        <f>IF($O$1=COMPARATIVA!$B330,COMPARATIVA!J330,"")</f>
        <v/>
      </c>
      <c r="T83" s="28">
        <f>IF($O$1=COMPARATIVA!$B330,COMPARATIVA!K330,"")</f>
        <v>453</v>
      </c>
    </row>
    <row r="84" spans="1:20" x14ac:dyDescent="0.25">
      <c r="A84" s="11" t="str">
        <f>IF($A$1=COMPARATIVA!$B83,COMPARATIVA!C83,"")</f>
        <v>ELDA</v>
      </c>
      <c r="B84" s="20" t="str">
        <f>IF($A$1=COMPARATIVA!$B83,COMPARATIVA!D83,"")</f>
        <v>03010156</v>
      </c>
      <c r="C84" s="11" t="str">
        <f>IF($A$1=COMPARATIVA!$B83,COMPARATIVA!E83,"")</f>
        <v>IES MONASTIL</v>
      </c>
      <c r="D84" s="20" t="str">
        <f>IF($A$1=COMPARATIVA!$B83,COMPARATIVA!I83,"")</f>
        <v>A</v>
      </c>
      <c r="E84" s="20">
        <f>IF($A$1=COMPARATIVA!$B83,COMPARATIVA!J83,"")</f>
        <v>30</v>
      </c>
      <c r="F84" s="28" t="str">
        <f>IF($A$1=COMPARATIVA!$B83,COMPARATIVA!K83,"")</f>
        <v/>
      </c>
      <c r="O84" s="11" t="str">
        <f>IF($O$1=COMPARATIVA!$B331,COMPARATIVA!C331,"")</f>
        <v>GUADASSUAR</v>
      </c>
      <c r="P84" s="20">
        <f>IF($O$1=COMPARATIVA!$B331,COMPARATIVA!D331,"")</f>
        <v>46022142</v>
      </c>
      <c r="Q84" s="11" t="str">
        <f>IF($O$1=COMPARATIVA!$B331,COMPARATIVA!E331,"")</f>
        <v>IES DE GUADASSUAR</v>
      </c>
      <c r="R84" s="20" t="str">
        <f>IF($O$1=COMPARATIVA!$B331,COMPARATIVA!I331,"")</f>
        <v>B</v>
      </c>
      <c r="S84" s="20">
        <f>IF($O$1=COMPARATIVA!$B331,COMPARATIVA!J331,"")</f>
        <v>17</v>
      </c>
      <c r="T84" s="28" t="str">
        <f>IF($O$1=COMPARATIVA!$B331,COMPARATIVA!K331,"")</f>
        <v/>
      </c>
    </row>
    <row r="85" spans="1:20" x14ac:dyDescent="0.25">
      <c r="A85" s="11" t="str">
        <f>IF($A$1=COMPARATIVA!$B84,COMPARATIVA!C84,"")</f>
        <v>ELDA</v>
      </c>
      <c r="B85" s="20" t="str">
        <f>IF($A$1=COMPARATIVA!$B84,COMPARATIVA!D84,"")</f>
        <v>03011112</v>
      </c>
      <c r="C85" s="11" t="str">
        <f>IF($A$1=COMPARATIVA!$B84,COMPARATIVA!E84,"")</f>
        <v>CONSERVATORIO PROFESIONAL DE MÚSICA ANA MARÍA SÁNCHEZ</v>
      </c>
      <c r="D85" s="20" t="str">
        <f>IF($A$1=COMPARATIVA!$B84,COMPARATIVA!I84,"")</f>
        <v>C</v>
      </c>
      <c r="E85" s="20" t="str">
        <f>IF($A$1=COMPARATIVA!$B84,COMPARATIVA!J84,"")</f>
        <v/>
      </c>
      <c r="F85" s="28">
        <f>IF($A$1=COMPARATIVA!$B84,COMPARATIVA!K84,"")</f>
        <v>341</v>
      </c>
      <c r="O85" s="11" t="str">
        <f>IF($O$1=COMPARATIVA!$B332,COMPARATIVA!C332,"")</f>
        <v>JALANCE</v>
      </c>
      <c r="P85" s="20">
        <f>IF($O$1=COMPARATIVA!$B332,COMPARATIVA!D332,"")</f>
        <v>46022154</v>
      </c>
      <c r="Q85" s="11" t="str">
        <f>IF($O$1=COMPARATIVA!$B332,COMPARATIVA!E332,"")</f>
        <v>SECCIÓN DEL IES FERNANDO III EN JALANCE</v>
      </c>
      <c r="R85" s="20" t="str">
        <f>IF($O$1=COMPARATIVA!$B332,COMPARATIVA!I332,"")</f>
        <v>C</v>
      </c>
      <c r="S85" s="20">
        <f>IF($O$1=COMPARATIVA!$B332,COMPARATIVA!J332,"")</f>
        <v>6</v>
      </c>
      <c r="T85" s="28" t="str">
        <f>IF($O$1=COMPARATIVA!$B332,COMPARATIVA!K332,"")</f>
        <v/>
      </c>
    </row>
    <row r="86" spans="1:20" x14ac:dyDescent="0.25">
      <c r="A86" s="11" t="str">
        <f>IF($A$1=COMPARATIVA!$B85,COMPARATIVA!C85,"")</f>
        <v>ELDA</v>
      </c>
      <c r="B86" s="20" t="str">
        <f>IF($A$1=COMPARATIVA!$B85,COMPARATIVA!D85,"")</f>
        <v>03011771</v>
      </c>
      <c r="C86" s="11" t="str">
        <f>IF($A$1=COMPARATIVA!$B85,COMPARATIVA!E85,"")</f>
        <v>CENTRO PÚBLICO FPA ANTONIO PORPETTA</v>
      </c>
      <c r="D86" s="20" t="str">
        <f>IF($A$1=COMPARATIVA!$B85,COMPARATIVA!I85,"")</f>
        <v>C</v>
      </c>
      <c r="E86" s="20" t="str">
        <f>IF($A$1=COMPARATIVA!$B85,COMPARATIVA!J85,"")</f>
        <v/>
      </c>
      <c r="F86" s="28">
        <f>IF($A$1=COMPARATIVA!$B85,COMPARATIVA!K85,"")</f>
        <v>320</v>
      </c>
      <c r="O86" s="11" t="str">
        <f>IF($O$1=COMPARATIVA!$B333,COMPARATIVA!C333,"")</f>
        <v>LLÍRIA</v>
      </c>
      <c r="P86" s="20">
        <f>IF($O$1=COMPARATIVA!$B333,COMPARATIVA!D333,"")</f>
        <v>46004841</v>
      </c>
      <c r="Q86" s="11" t="str">
        <f>IF($O$1=COMPARATIVA!$B333,COMPARATIVA!E333,"")</f>
        <v>IES CAMP DE TÚRIA</v>
      </c>
      <c r="R86" s="20" t="str">
        <f>IF($O$1=COMPARATIVA!$B333,COMPARATIVA!I333,"")</f>
        <v>A</v>
      </c>
      <c r="S86" s="20">
        <f>IF($O$1=COMPARATIVA!$B333,COMPARATIVA!J333,"")</f>
        <v>30</v>
      </c>
      <c r="T86" s="28" t="str">
        <f>IF($O$1=COMPARATIVA!$B333,COMPARATIVA!K333,"")</f>
        <v/>
      </c>
    </row>
    <row r="87" spans="1:20" x14ac:dyDescent="0.25">
      <c r="A87" s="11" t="str">
        <f>IF($A$1=COMPARATIVA!$B86,COMPARATIVA!C86,"")</f>
        <v>ELDA</v>
      </c>
      <c r="B87" s="20" t="str">
        <f>IF($A$1=COMPARATIVA!$B86,COMPARATIVA!D86,"")</f>
        <v>03014812</v>
      </c>
      <c r="C87" s="11" t="str">
        <f>IF($A$1=COMPARATIVA!$B86,COMPARATIVA!E86,"")</f>
        <v>CIPFP VALLE DE ELDA</v>
      </c>
      <c r="D87" s="20" t="str">
        <f>IF($A$1=COMPARATIVA!$B86,COMPARATIVA!I86,"")</f>
        <v>A</v>
      </c>
      <c r="E87" s="20">
        <f>IF($A$1=COMPARATIVA!$B86,COMPARATIVA!J86,"")</f>
        <v>38</v>
      </c>
      <c r="F87" s="28" t="str">
        <f>IF($A$1=COMPARATIVA!$B86,COMPARATIVA!K86,"")</f>
        <v/>
      </c>
      <c r="O87" s="11" t="str">
        <f>IF($O$1=COMPARATIVA!$B334,COMPARATIVA!C334,"")</f>
        <v>LLÍRIA</v>
      </c>
      <c r="P87" s="20">
        <f>IF($O$1=COMPARATIVA!$B334,COMPARATIVA!D334,"")</f>
        <v>46018621</v>
      </c>
      <c r="Q87" s="11" t="str">
        <f>IF($O$1=COMPARATIVA!$B334,COMPARATIVA!E334,"")</f>
        <v>IES LAURONA</v>
      </c>
      <c r="R87" s="20" t="str">
        <f>IF($O$1=COMPARATIVA!$B334,COMPARATIVA!I334,"")</f>
        <v>A</v>
      </c>
      <c r="S87" s="20">
        <f>IF($O$1=COMPARATIVA!$B334,COMPARATIVA!J334,"")</f>
        <v>31</v>
      </c>
      <c r="T87" s="28" t="str">
        <f>IF($O$1=COMPARATIVA!$B334,COMPARATIVA!K334,"")</f>
        <v/>
      </c>
    </row>
    <row r="88" spans="1:20" x14ac:dyDescent="0.25">
      <c r="A88" s="11" t="str">
        <f>IF($A$1=COMPARATIVA!$B87,COMPARATIVA!C87,"")</f>
        <v>ELDA</v>
      </c>
      <c r="B88" s="20" t="str">
        <f>IF($A$1=COMPARATIVA!$B87,COMPARATIVA!D87,"")</f>
        <v>03018295</v>
      </c>
      <c r="C88" s="11" t="str">
        <f>IF($A$1=COMPARATIVA!$B87,COMPARATIVA!E87,"")</f>
        <v>ESCUELA OFICIAL DE IDIOMAS</v>
      </c>
      <c r="D88" s="20" t="str">
        <f>IF($A$1=COMPARATIVA!$B87,COMPARATIVA!I87,"")</f>
        <v>A</v>
      </c>
      <c r="E88" s="20" t="str">
        <f>IF($A$1=COMPARATIVA!$B87,COMPARATIVA!J87,"")</f>
        <v/>
      </c>
      <c r="F88" s="28">
        <f>IF($A$1=COMPARATIVA!$B87,COMPARATIVA!K87,"")</f>
        <v>1897</v>
      </c>
      <c r="O88" s="11" t="str">
        <f>IF($O$1=COMPARATIVA!$B335,COMPARATIVA!C335,"")</f>
        <v>LLÍRIA</v>
      </c>
      <c r="P88" s="20">
        <f>IF($O$1=COMPARATIVA!$B335,COMPARATIVA!D335,"")</f>
        <v>46019295</v>
      </c>
      <c r="Q88" s="11" t="str">
        <f>IF($O$1=COMPARATIVA!$B335,COMPARATIVA!E335,"")</f>
        <v>CENTRE PÚBLIC FPA ALTS DEL MERCAT</v>
      </c>
      <c r="R88" s="20" t="str">
        <f>IF($O$1=COMPARATIVA!$B335,COMPARATIVA!I335,"")</f>
        <v>B</v>
      </c>
      <c r="S88" s="20" t="str">
        <f>IF($O$1=COMPARATIVA!$B335,COMPARATIVA!J335,"")</f>
        <v/>
      </c>
      <c r="T88" s="28">
        <f>IF($O$1=COMPARATIVA!$B335,COMPARATIVA!K335,"")</f>
        <v>736</v>
      </c>
    </row>
    <row r="89" spans="1:20" x14ac:dyDescent="0.25">
      <c r="A89" s="11" t="str">
        <f>IF($A$1=COMPARATIVA!$B88,COMPARATIVA!C88,"")</f>
        <v>ELX</v>
      </c>
      <c r="B89" s="20" t="str">
        <f>IF($A$1=COMPARATIVA!$B88,COMPARATIVA!D88,"")</f>
        <v>03005082</v>
      </c>
      <c r="C89" s="11" t="str">
        <f>IF($A$1=COMPARATIVA!$B88,COMPARATIVA!E88,"")</f>
        <v>IES SIXTO MARCO</v>
      </c>
      <c r="D89" s="20" t="str">
        <f>IF($A$1=COMPARATIVA!$B88,COMPARATIVA!I88,"")</f>
        <v>A</v>
      </c>
      <c r="E89" s="20">
        <f>IF($A$1=COMPARATIVA!$B88,COMPARATIVA!J88,"")</f>
        <v>62</v>
      </c>
      <c r="F89" s="28" t="str">
        <f>IF($A$1=COMPARATIVA!$B88,COMPARATIVA!K88,"")</f>
        <v/>
      </c>
      <c r="O89" s="11" t="str">
        <f>IF($O$1=COMPARATIVA!$B336,COMPARATIVA!C336,"")</f>
        <v>LLÍRIA</v>
      </c>
      <c r="P89" s="20">
        <f>IF($O$1=COMPARATIVA!$B336,COMPARATIVA!D336,"")</f>
        <v>46031313</v>
      </c>
      <c r="Q89" s="11" t="str">
        <f>IF($O$1=COMPARATIVA!$B336,COMPARATIVA!E336,"")</f>
        <v>ESCOLA OFICIAL D'IDIOMES</v>
      </c>
      <c r="R89" s="20" t="str">
        <f>IF($O$1=COMPARATIVA!$B336,COMPARATIVA!I336,"")</f>
        <v>A</v>
      </c>
      <c r="S89" s="20" t="str">
        <f>IF($O$1=COMPARATIVA!$B336,COMPARATIVA!J336,"")</f>
        <v/>
      </c>
      <c r="T89" s="28">
        <f>IF($O$1=COMPARATIVA!$B336,COMPARATIVA!K336,"")</f>
        <v>1290</v>
      </c>
    </row>
    <row r="90" spans="1:20" x14ac:dyDescent="0.25">
      <c r="A90" s="11" t="str">
        <f>IF($A$1=COMPARATIVA!$B89,COMPARATIVA!C89,"")</f>
        <v>ELX</v>
      </c>
      <c r="B90" s="20" t="str">
        <f>IF($A$1=COMPARATIVA!$B89,COMPARATIVA!D89,"")</f>
        <v>03005094</v>
      </c>
      <c r="C90" s="11" t="str">
        <f>IF($A$1=COMPARATIVA!$B89,COMPARATIVA!E89,"")</f>
        <v>IES ASUNCIÓN DE NUESTRA SEÑORA</v>
      </c>
      <c r="D90" s="20" t="str">
        <f>IF($A$1=COMPARATIVA!$B89,COMPARATIVA!I89,"")</f>
        <v>A</v>
      </c>
      <c r="E90" s="20">
        <f>IF($A$1=COMPARATIVA!$B89,COMPARATIVA!J89,"")</f>
        <v>30</v>
      </c>
      <c r="F90" s="28" t="str">
        <f>IF($A$1=COMPARATIVA!$B89,COMPARATIVA!K89,"")</f>
        <v/>
      </c>
      <c r="O90" s="11" t="str">
        <f>IF($O$1=COMPARATIVA!$B337,COMPARATIVA!C337,"")</f>
        <v>LLOSA DE RANES (LA)</v>
      </c>
      <c r="P90" s="20">
        <f>IF($O$1=COMPARATIVA!$B337,COMPARATIVA!D337,"")</f>
        <v>46022877</v>
      </c>
      <c r="Q90" s="11" t="str">
        <f>IF($O$1=COMPARATIVA!$B337,COMPARATIVA!E337,"")</f>
        <v>SECCIÓ DE L'IES DR. LUIS SIMARRO LACABRA A LA LLOSA DE RANES</v>
      </c>
      <c r="R90" s="20" t="str">
        <f>IF($O$1=COMPARATIVA!$B337,COMPARATIVA!I337,"")</f>
        <v>C</v>
      </c>
      <c r="S90" s="20">
        <f>IF($O$1=COMPARATIVA!$B337,COMPARATIVA!J337,"")</f>
        <v>8</v>
      </c>
      <c r="T90" s="28" t="str">
        <f>IF($O$1=COMPARATIVA!$B337,COMPARATIVA!K337,"")</f>
        <v/>
      </c>
    </row>
    <row r="91" spans="1:20" x14ac:dyDescent="0.25">
      <c r="A91" s="11" t="str">
        <f>IF($A$1=COMPARATIVA!$B90,COMPARATIVA!C90,"")</f>
        <v>ELX</v>
      </c>
      <c r="B91" s="20" t="str">
        <f>IF($A$1=COMPARATIVA!$B90,COMPARATIVA!D90,"")</f>
        <v>03009385</v>
      </c>
      <c r="C91" s="11" t="str">
        <f>IF($A$1=COMPARATIVA!$B90,COMPARATIVA!E90,"")</f>
        <v>IES CARRÚS</v>
      </c>
      <c r="D91" s="20" t="str">
        <f>IF($A$1=COMPARATIVA!$B90,COMPARATIVA!I90,"")</f>
        <v>A</v>
      </c>
      <c r="E91" s="20">
        <f>IF($A$1=COMPARATIVA!$B90,COMPARATIVA!J90,"")</f>
        <v>45</v>
      </c>
      <c r="F91" s="28" t="str">
        <f>IF($A$1=COMPARATIVA!$B90,COMPARATIVA!K90,"")</f>
        <v/>
      </c>
      <c r="O91" s="11" t="str">
        <f>IF($O$1=COMPARATIVA!$B338,COMPARATIVA!C338,"")</f>
        <v>MANISES</v>
      </c>
      <c r="P91" s="20">
        <f>IF($O$1=COMPARATIVA!$B338,COMPARATIVA!D338,"")</f>
        <v>46005132</v>
      </c>
      <c r="Q91" s="11" t="str">
        <f>IF($O$1=COMPARATIVA!$B338,COMPARATIVA!E338,"")</f>
        <v>IES JOSÉ RODRIGO BOTET</v>
      </c>
      <c r="R91" s="20" t="str">
        <f>IF($O$1=COMPARATIVA!$B338,COMPARATIVA!I338,"")</f>
        <v>A</v>
      </c>
      <c r="S91" s="20">
        <f>IF($O$1=COMPARATIVA!$B338,COMPARATIVA!J338,"")</f>
        <v>25</v>
      </c>
      <c r="T91" s="28" t="str">
        <f>IF($O$1=COMPARATIVA!$B338,COMPARATIVA!K338,"")</f>
        <v/>
      </c>
    </row>
    <row r="92" spans="1:20" x14ac:dyDescent="0.25">
      <c r="A92" s="11" t="str">
        <f>IF($A$1=COMPARATIVA!$B91,COMPARATIVA!C91,"")</f>
        <v>ELX</v>
      </c>
      <c r="B92" s="20" t="str">
        <f>IF($A$1=COMPARATIVA!$B91,COMPARATIVA!D91,"")</f>
        <v>03009661</v>
      </c>
      <c r="C92" s="11" t="str">
        <f>IF($A$1=COMPARATIVA!$B91,COMPARATIVA!E91,"")</f>
        <v>IES LA TORRETA</v>
      </c>
      <c r="D92" s="20" t="str">
        <f>IF($A$1=COMPARATIVA!$B91,COMPARATIVA!I91,"")</f>
        <v>A</v>
      </c>
      <c r="E92" s="20">
        <f>IF($A$1=COMPARATIVA!$B91,COMPARATIVA!J91,"")</f>
        <v>58</v>
      </c>
      <c r="F92" s="28" t="str">
        <f>IF($A$1=COMPARATIVA!$B91,COMPARATIVA!K91,"")</f>
        <v/>
      </c>
      <c r="O92" s="11" t="str">
        <f>IF($O$1=COMPARATIVA!$B339,COMPARATIVA!C339,"")</f>
        <v>MANISES</v>
      </c>
      <c r="P92" s="20">
        <f>IF($O$1=COMPARATIVA!$B339,COMPARATIVA!D339,"")</f>
        <v>46017535</v>
      </c>
      <c r="Q92" s="11" t="str">
        <f>IF($O$1=COMPARATIVA!$B339,COMPARATIVA!E339,"")</f>
        <v>IES PERE BOÏL</v>
      </c>
      <c r="R92" s="20" t="str">
        <f>IF($O$1=COMPARATIVA!$B339,COMPARATIVA!I339,"")</f>
        <v>A</v>
      </c>
      <c r="S92" s="20">
        <f>IF($O$1=COMPARATIVA!$B339,COMPARATIVA!J339,"")</f>
        <v>33</v>
      </c>
      <c r="T92" s="28" t="str">
        <f>IF($O$1=COMPARATIVA!$B339,COMPARATIVA!K339,"")</f>
        <v/>
      </c>
    </row>
    <row r="93" spans="1:20" x14ac:dyDescent="0.25">
      <c r="A93" s="11" t="str">
        <f>IF($A$1=COMPARATIVA!$B92,COMPARATIVA!C92,"")</f>
        <v>ELX</v>
      </c>
      <c r="B93" s="20" t="str">
        <f>IF($A$1=COMPARATIVA!$B92,COMPARATIVA!D92,"")</f>
        <v>03010144</v>
      </c>
      <c r="C93" s="11" t="str">
        <f>IF($A$1=COMPARATIVA!$B92,COMPARATIVA!E92,"")</f>
        <v>IES PEDRO IBARRA RUIZ</v>
      </c>
      <c r="D93" s="20" t="str">
        <f>IF($A$1=COMPARATIVA!$B92,COMPARATIVA!I92,"")</f>
        <v>B</v>
      </c>
      <c r="E93" s="20">
        <f>IF($A$1=COMPARATIVA!$B92,COMPARATIVA!J92,"")</f>
        <v>21</v>
      </c>
      <c r="F93" s="28" t="str">
        <f>IF($A$1=COMPARATIVA!$B92,COMPARATIVA!K92,"")</f>
        <v/>
      </c>
      <c r="O93" s="11" t="str">
        <f>IF($O$1=COMPARATIVA!$B340,COMPARATIVA!C340,"")</f>
        <v>MANISES</v>
      </c>
      <c r="P93" s="20">
        <f>IF($O$1=COMPARATIVA!$B340,COMPARATIVA!D340,"")</f>
        <v>46019301</v>
      </c>
      <c r="Q93" s="11" t="str">
        <f>IF($O$1=COMPARATIVA!$B340,COMPARATIVA!E340,"")</f>
        <v>CENTRE PÚBLIC FPA MENICIL</v>
      </c>
      <c r="R93" s="20" t="str">
        <f>IF($O$1=COMPARATIVA!$B340,COMPARATIVA!I340,"")</f>
        <v>C</v>
      </c>
      <c r="S93" s="20" t="str">
        <f>IF($O$1=COMPARATIVA!$B340,COMPARATIVA!J340,"")</f>
        <v/>
      </c>
      <c r="T93" s="28">
        <f>IF($O$1=COMPARATIVA!$B340,COMPARATIVA!K340,"")</f>
        <v>407</v>
      </c>
    </row>
    <row r="94" spans="1:20" x14ac:dyDescent="0.25">
      <c r="A94" s="11" t="str">
        <f>IF($A$1=COMPARATIVA!$B93,COMPARATIVA!C93,"")</f>
        <v>ELX</v>
      </c>
      <c r="B94" s="20" t="str">
        <f>IF($A$1=COMPARATIVA!$B93,COMPARATIVA!D93,"")</f>
        <v>03010867</v>
      </c>
      <c r="C94" s="11" t="str">
        <f>IF($A$1=COMPARATIVA!$B93,COMPARATIVA!E93,"")</f>
        <v>CENTRE PÚBLIC FPA MERCÈ RODOREDA</v>
      </c>
      <c r="D94" s="20" t="str">
        <f>IF($A$1=COMPARATIVA!$B93,COMPARATIVA!I93,"")</f>
        <v>B</v>
      </c>
      <c r="E94" s="20" t="str">
        <f>IF($A$1=COMPARATIVA!$B93,COMPARATIVA!J93,"")</f>
        <v/>
      </c>
      <c r="F94" s="28">
        <f>IF($A$1=COMPARATIVA!$B93,COMPARATIVA!K93,"")</f>
        <v>770</v>
      </c>
      <c r="O94" s="11" t="str">
        <f>IF($O$1=COMPARATIVA!$B341,COMPARATIVA!C341,"")</f>
        <v>MANISES</v>
      </c>
      <c r="P94" s="20">
        <f>IF($O$1=COMPARATIVA!$B341,COMPARATIVA!D341,"")</f>
        <v>46022580</v>
      </c>
      <c r="Q94" s="11" t="str">
        <f>IF($O$1=COMPARATIVA!$B341,COMPARATIVA!E341,"")</f>
        <v>IES AUSIÀS MARCH</v>
      </c>
      <c r="R94" s="20" t="str">
        <f>IF($O$1=COMPARATIVA!$B341,COMPARATIVA!I341,"")</f>
        <v>B</v>
      </c>
      <c r="S94" s="20">
        <f>IF($O$1=COMPARATIVA!$B341,COMPARATIVA!J341,"")</f>
        <v>20</v>
      </c>
      <c r="T94" s="28" t="str">
        <f>IF($O$1=COMPARATIVA!$B341,COMPARATIVA!K341,"")</f>
        <v/>
      </c>
    </row>
    <row r="95" spans="1:20" x14ac:dyDescent="0.25">
      <c r="A95" s="11" t="str">
        <f>IF($A$1=COMPARATIVA!$B94,COMPARATIVA!C94,"")</f>
        <v>ELX</v>
      </c>
      <c r="B95" s="20" t="str">
        <f>IF($A$1=COMPARATIVA!$B94,COMPARATIVA!D94,"")</f>
        <v>03011094</v>
      </c>
      <c r="C95" s="11" t="str">
        <f>IF($A$1=COMPARATIVA!$B94,COMPARATIVA!E94,"")</f>
        <v>CONSERVATORI PROFESSIONAL DE MÚSICA</v>
      </c>
      <c r="D95" s="20" t="str">
        <f>IF($A$1=COMPARATIVA!$B94,COMPARATIVA!I94,"")</f>
        <v>C</v>
      </c>
      <c r="E95" s="20" t="str">
        <f>IF($A$1=COMPARATIVA!$B94,COMPARATIVA!J94,"")</f>
        <v/>
      </c>
      <c r="F95" s="28">
        <f>IF($A$1=COMPARATIVA!$B94,COMPARATIVA!K94,"")</f>
        <v>434</v>
      </c>
      <c r="O95" s="11" t="str">
        <f>IF($O$1=COMPARATIVA!$B342,COMPARATIVA!C342,"")</f>
        <v>MASSAMAGRELL</v>
      </c>
      <c r="P95" s="20">
        <f>IF($O$1=COMPARATIVA!$B342,COMPARATIVA!D342,"")</f>
        <v>46022233</v>
      </c>
      <c r="Q95" s="11" t="str">
        <f>IF($O$1=COMPARATIVA!$B342,COMPARATIVA!E342,"")</f>
        <v>IES DE MASSAMAGRELL</v>
      </c>
      <c r="R95" s="20" t="str">
        <f>IF($O$1=COMPARATIVA!$B342,COMPARATIVA!I342,"")</f>
        <v>A</v>
      </c>
      <c r="S95" s="20">
        <f>IF($O$1=COMPARATIVA!$B342,COMPARATIVA!J342,"")</f>
        <v>40</v>
      </c>
      <c r="T95" s="28" t="str">
        <f>IF($O$1=COMPARATIVA!$B342,COMPARATIVA!K342,"")</f>
        <v/>
      </c>
    </row>
    <row r="96" spans="1:20" x14ac:dyDescent="0.25">
      <c r="A96" s="11" t="str">
        <f>IF($A$1=COMPARATIVA!$B95,COMPARATIVA!C95,"")</f>
        <v>ELX</v>
      </c>
      <c r="B96" s="20" t="str">
        <f>IF($A$1=COMPARATIVA!$B95,COMPARATIVA!D95,"")</f>
        <v>03012050</v>
      </c>
      <c r="C96" s="11" t="str">
        <f>IF($A$1=COMPARATIVA!$B95,COMPARATIVA!E95,"")</f>
        <v>IES MONTSERRAT ROIG</v>
      </c>
      <c r="D96" s="20" t="str">
        <f>IF($A$1=COMPARATIVA!$B95,COMPARATIVA!I95,"")</f>
        <v>A</v>
      </c>
      <c r="E96" s="20">
        <f>IF($A$1=COMPARATIVA!$B95,COMPARATIVA!J95,"")</f>
        <v>38</v>
      </c>
      <c r="F96" s="28" t="str">
        <f>IF($A$1=COMPARATIVA!$B95,COMPARATIVA!K95,"")</f>
        <v/>
      </c>
      <c r="O96" s="11" t="str">
        <f>IF($O$1=COMPARATIVA!$B343,COMPARATIVA!C343,"")</f>
        <v>MASSANASSA</v>
      </c>
      <c r="P96" s="20">
        <f>IF($O$1=COMPARATIVA!$B343,COMPARATIVA!D343,"")</f>
        <v>46022610</v>
      </c>
      <c r="Q96" s="11" t="str">
        <f>IF($O$1=COMPARATIVA!$B343,COMPARATIVA!E343,"")</f>
        <v>IES DE MASSANASSA</v>
      </c>
      <c r="R96" s="20" t="str">
        <f>IF($O$1=COMPARATIVA!$B343,COMPARATIVA!I343,"")</f>
        <v>B</v>
      </c>
      <c r="S96" s="20">
        <f>IF($O$1=COMPARATIVA!$B343,COMPARATIVA!J343,"")</f>
        <v>17</v>
      </c>
      <c r="T96" s="28" t="str">
        <f>IF($O$1=COMPARATIVA!$B343,COMPARATIVA!K343,"")</f>
        <v/>
      </c>
    </row>
    <row r="97" spans="1:20" x14ac:dyDescent="0.25">
      <c r="A97" s="11" t="str">
        <f>IF($A$1=COMPARATIVA!$B96,COMPARATIVA!C96,"")</f>
        <v>ELX</v>
      </c>
      <c r="B97" s="20" t="str">
        <f>IF($A$1=COMPARATIVA!$B96,COMPARATIVA!D96,"")</f>
        <v>03012359</v>
      </c>
      <c r="C97" s="11" t="str">
        <f>IF($A$1=COMPARATIVA!$B96,COMPARATIVA!E96,"")</f>
        <v>ESCOLA OFICIAL D'IDIOMES</v>
      </c>
      <c r="D97" s="20" t="str">
        <f>IF($A$1=COMPARATIVA!$B96,COMPARATIVA!I96,"")</f>
        <v>A</v>
      </c>
      <c r="E97" s="20" t="str">
        <f>IF($A$1=COMPARATIVA!$B96,COMPARATIVA!J96,"")</f>
        <v/>
      </c>
      <c r="F97" s="28">
        <f>IF($A$1=COMPARATIVA!$B96,COMPARATIVA!K96,"")</f>
        <v>3804</v>
      </c>
      <c r="O97" s="11" t="str">
        <f>IF($O$1=COMPARATIVA!$B344,COMPARATIVA!C344,"")</f>
        <v>MELIANA</v>
      </c>
      <c r="P97" s="20">
        <f>IF($O$1=COMPARATIVA!$B344,COMPARATIVA!D344,"")</f>
        <v>46018989</v>
      </c>
      <c r="Q97" s="11" t="str">
        <f>IF($O$1=COMPARATIVA!$B344,COMPARATIVA!E344,"")</f>
        <v>IES LA GARRIGOSA</v>
      </c>
      <c r="R97" s="20" t="str">
        <f>IF($O$1=COMPARATIVA!$B344,COMPARATIVA!I344,"")</f>
        <v>B</v>
      </c>
      <c r="S97" s="20">
        <f>IF($O$1=COMPARATIVA!$B344,COMPARATIVA!J344,"")</f>
        <v>19</v>
      </c>
      <c r="T97" s="28" t="str">
        <f>IF($O$1=COMPARATIVA!$B344,COMPARATIVA!K344,"")</f>
        <v/>
      </c>
    </row>
    <row r="98" spans="1:20" x14ac:dyDescent="0.25">
      <c r="A98" s="11" t="str">
        <f>IF($A$1=COMPARATIVA!$B97,COMPARATIVA!C97,"")</f>
        <v>ELX</v>
      </c>
      <c r="B98" s="20" t="str">
        <f>IF($A$1=COMPARATIVA!$B97,COMPARATIVA!D97,"")</f>
        <v>03012773</v>
      </c>
      <c r="C98" s="11" t="str">
        <f>IF($A$1=COMPARATIVA!$B97,COMPARATIVA!E97,"")</f>
        <v>IES TIRANT LO BLANC</v>
      </c>
      <c r="D98" s="20" t="str">
        <f>IF($A$1=COMPARATIVA!$B97,COMPARATIVA!I97,"")</f>
        <v>A</v>
      </c>
      <c r="E98" s="20">
        <f>IF($A$1=COMPARATIVA!$B97,COMPARATIVA!J97,"")</f>
        <v>36</v>
      </c>
      <c r="F98" s="28" t="str">
        <f>IF($A$1=COMPARATIVA!$B97,COMPARATIVA!K97,"")</f>
        <v/>
      </c>
      <c r="O98" s="11" t="str">
        <f>IF($O$1=COMPARATIVA!$B345,COMPARATIVA!C345,"")</f>
        <v>MISLATA</v>
      </c>
      <c r="P98" s="20">
        <f>IF($O$1=COMPARATIVA!$B345,COMPARATIVA!D345,"")</f>
        <v>46016361</v>
      </c>
      <c r="Q98" s="11" t="str">
        <f>IF($O$1=COMPARATIVA!$B345,COMPARATIVA!E345,"")</f>
        <v>IES LA MORERIA</v>
      </c>
      <c r="R98" s="20" t="str">
        <f>IF($O$1=COMPARATIVA!$B345,COMPARATIVA!I345,"")</f>
        <v>B</v>
      </c>
      <c r="S98" s="20">
        <f>IF($O$1=COMPARATIVA!$B345,COMPARATIVA!J345,"")</f>
        <v>23</v>
      </c>
      <c r="T98" s="28" t="str">
        <f>IF($O$1=COMPARATIVA!$B345,COMPARATIVA!K345,"")</f>
        <v/>
      </c>
    </row>
    <row r="99" spans="1:20" x14ac:dyDescent="0.25">
      <c r="A99" s="11" t="str">
        <f>IF($A$1=COMPARATIVA!$B98,COMPARATIVA!C98,"")</f>
        <v>ELX</v>
      </c>
      <c r="B99" s="20" t="str">
        <f>IF($A$1=COMPARATIVA!$B98,COMPARATIVA!D98,"")</f>
        <v>03012955</v>
      </c>
      <c r="C99" s="11" t="str">
        <f>IF($A$1=COMPARATIVA!$B98,COMPARATIVA!E98,"")</f>
        <v>CENTRE PÚBLIC FPA EL MANANTIAL</v>
      </c>
      <c r="D99" s="20" t="str">
        <f>IF($A$1=COMPARATIVA!$B98,COMPARATIVA!I98,"")</f>
        <v>C</v>
      </c>
      <c r="E99" s="20" t="str">
        <f>IF($A$1=COMPARATIVA!$B98,COMPARATIVA!J98,"")</f>
        <v/>
      </c>
      <c r="F99" s="28">
        <f>IF($A$1=COMPARATIVA!$B98,COMPARATIVA!K98,"")</f>
        <v>401</v>
      </c>
      <c r="O99" s="11" t="str">
        <f>IF($O$1=COMPARATIVA!$B346,COMPARATIVA!C346,"")</f>
        <v>MISLATA</v>
      </c>
      <c r="P99" s="20">
        <f>IF($O$1=COMPARATIVA!$B346,COMPARATIVA!D346,"")</f>
        <v>46017651</v>
      </c>
      <c r="Q99" s="11" t="str">
        <f>IF($O$1=COMPARATIVA!$B346,COMPARATIVA!E346,"")</f>
        <v>CENTRE PÚBLIC FPA</v>
      </c>
      <c r="R99" s="20" t="str">
        <f>IF($O$1=COMPARATIVA!$B346,COMPARATIVA!I346,"")</f>
        <v>B</v>
      </c>
      <c r="S99" s="20" t="str">
        <f>IF($O$1=COMPARATIVA!$B346,COMPARATIVA!J346,"")</f>
        <v/>
      </c>
      <c r="T99" s="28">
        <f>IF($O$1=COMPARATIVA!$B346,COMPARATIVA!K346,"")</f>
        <v>680</v>
      </c>
    </row>
    <row r="100" spans="1:20" x14ac:dyDescent="0.25">
      <c r="A100" s="11" t="str">
        <f>IF($A$1=COMPARATIVA!$B99,COMPARATIVA!C99,"")</f>
        <v>ELX</v>
      </c>
      <c r="B100" s="20" t="str">
        <f>IF($A$1=COMPARATIVA!$B99,COMPARATIVA!D99,"")</f>
        <v>03012967</v>
      </c>
      <c r="C100" s="11" t="str">
        <f>IF($A$1=COMPARATIVA!$B99,COMPARATIVA!E99,"")</f>
        <v>CENTRE PÚBLIC FPA LA LLOTJA</v>
      </c>
      <c r="D100" s="20" t="str">
        <f>IF($A$1=COMPARATIVA!$B99,COMPARATIVA!I99,"")</f>
        <v>C</v>
      </c>
      <c r="E100" s="20" t="str">
        <f>IF($A$1=COMPARATIVA!$B99,COMPARATIVA!J99,"")</f>
        <v/>
      </c>
      <c r="F100" s="28">
        <f>IF($A$1=COMPARATIVA!$B99,COMPARATIVA!K99,"")</f>
        <v>205</v>
      </c>
      <c r="O100" s="11" t="str">
        <f>IF($O$1=COMPARATIVA!$B347,COMPARATIVA!C347,"")</f>
        <v>MISLATA</v>
      </c>
      <c r="P100" s="20">
        <f>IF($O$1=COMPARATIVA!$B347,COMPARATIVA!D347,"")</f>
        <v>46019660</v>
      </c>
      <c r="Q100" s="11" t="str">
        <f>IF($O$1=COMPARATIVA!$B347,COMPARATIVA!E347,"")</f>
        <v>CIPFP MISLATA</v>
      </c>
      <c r="R100" s="20" t="str">
        <f>IF($O$1=COMPARATIVA!$B347,COMPARATIVA!I347,"")</f>
        <v>A</v>
      </c>
      <c r="S100" s="20">
        <f>IF($O$1=COMPARATIVA!$B347,COMPARATIVA!J347,"")</f>
        <v>35</v>
      </c>
      <c r="T100" s="28" t="str">
        <f>IF($O$1=COMPARATIVA!$B347,COMPARATIVA!K347,"")</f>
        <v/>
      </c>
    </row>
    <row r="101" spans="1:20" x14ac:dyDescent="0.25">
      <c r="A101" s="11" t="str">
        <f>IF($A$1=COMPARATIVA!$B100,COMPARATIVA!C100,"")</f>
        <v>ELX</v>
      </c>
      <c r="B101" s="20" t="str">
        <f>IF($A$1=COMPARATIVA!$B100,COMPARATIVA!D100,"")</f>
        <v>03013224</v>
      </c>
      <c r="C101" s="11" t="str">
        <f>IF($A$1=COMPARATIVA!$B100,COMPARATIVA!E100,"")</f>
        <v>IES SEVERO OCHOA</v>
      </c>
      <c r="D101" s="20" t="str">
        <f>IF($A$1=COMPARATIVA!$B100,COMPARATIVA!I100,"")</f>
        <v>A</v>
      </c>
      <c r="E101" s="20">
        <f>IF($A$1=COMPARATIVA!$B100,COMPARATIVA!J100,"")</f>
        <v>42</v>
      </c>
      <c r="F101" s="28" t="str">
        <f>IF($A$1=COMPARATIVA!$B100,COMPARATIVA!K100,"")</f>
        <v/>
      </c>
      <c r="O101" s="11" t="str">
        <f>IF($O$1=COMPARATIVA!$B348,COMPARATIVA!C348,"")</f>
        <v>MISLATA</v>
      </c>
      <c r="P101" s="20">
        <f>IF($O$1=COMPARATIVA!$B348,COMPARATIVA!D348,"")</f>
        <v>46022889</v>
      </c>
      <c r="Q101" s="11" t="str">
        <f>IF($O$1=COMPARATIVA!$B348,COMPARATIVA!E348,"")</f>
        <v>IES MÚSIC MARTÍN I SOLER</v>
      </c>
      <c r="R101" s="20" t="str">
        <f>IF($O$1=COMPARATIVA!$B348,COMPARATIVA!I348,"")</f>
        <v>B</v>
      </c>
      <c r="S101" s="20">
        <f>IF($O$1=COMPARATIVA!$B348,COMPARATIVA!J348,"")</f>
        <v>20</v>
      </c>
      <c r="T101" s="28" t="str">
        <f>IF($O$1=COMPARATIVA!$B348,COMPARATIVA!K348,"")</f>
        <v/>
      </c>
    </row>
    <row r="102" spans="1:20" x14ac:dyDescent="0.25">
      <c r="A102" s="11" t="str">
        <f>IF($A$1=COMPARATIVA!$B101,COMPARATIVA!C101,"")</f>
        <v>ELX</v>
      </c>
      <c r="B102" s="20" t="str">
        <f>IF($A$1=COMPARATIVA!$B101,COMPARATIVA!D101,"")</f>
        <v>03013467</v>
      </c>
      <c r="C102" s="11" t="str">
        <f>IF($A$1=COMPARATIVA!$B101,COMPARATIVA!E101,"")</f>
        <v>IES CAYETANO SEMPERE</v>
      </c>
      <c r="D102" s="20" t="str">
        <f>IF($A$1=COMPARATIVA!$B101,COMPARATIVA!I101,"")</f>
        <v>A</v>
      </c>
      <c r="E102" s="20">
        <f>IF($A$1=COMPARATIVA!$B101,COMPARATIVA!J101,"")</f>
        <v>40</v>
      </c>
      <c r="F102" s="28" t="str">
        <f>IF($A$1=COMPARATIVA!$B101,COMPARATIVA!K101,"")</f>
        <v/>
      </c>
      <c r="O102" s="11" t="str">
        <f>IF($O$1=COMPARATIVA!$B349,COMPARATIVA!C349,"")</f>
        <v>MISLATA</v>
      </c>
      <c r="P102" s="20">
        <f>IF($O$1=COMPARATIVA!$B349,COMPARATIVA!D349,"")</f>
        <v>46024151</v>
      </c>
      <c r="Q102" s="11" t="str">
        <f>IF($O$1=COMPARATIVA!$B349,COMPARATIVA!E349,"")</f>
        <v>IES MOLÍ DEL SOL</v>
      </c>
      <c r="R102" s="20" t="str">
        <f>IF($O$1=COMPARATIVA!$B349,COMPARATIVA!I349,"")</f>
        <v>A</v>
      </c>
      <c r="S102" s="20">
        <f>IF($O$1=COMPARATIVA!$B349,COMPARATIVA!J349,"")</f>
        <v>48</v>
      </c>
      <c r="T102" s="28" t="str">
        <f>IF($O$1=COMPARATIVA!$B349,COMPARATIVA!K349,"")</f>
        <v/>
      </c>
    </row>
    <row r="103" spans="1:20" x14ac:dyDescent="0.25">
      <c r="A103" s="11" t="str">
        <f>IF($A$1=COMPARATIVA!$B102,COMPARATIVA!C102,"")</f>
        <v>ELX</v>
      </c>
      <c r="B103" s="20" t="str">
        <f>IF($A$1=COMPARATIVA!$B102,COMPARATIVA!D102,"")</f>
        <v>03013881</v>
      </c>
      <c r="C103" s="11" t="str">
        <f>IF($A$1=COMPARATIVA!$B102,COMPARATIVA!E102,"")</f>
        <v>IES VICTORIA KENT</v>
      </c>
      <c r="D103" s="20" t="str">
        <f>IF($A$1=COMPARATIVA!$B102,COMPARATIVA!I102,"")</f>
        <v>A</v>
      </c>
      <c r="E103" s="20">
        <f>IF($A$1=COMPARATIVA!$B102,COMPARATIVA!J102,"")</f>
        <v>56</v>
      </c>
      <c r="F103" s="28" t="str">
        <f>IF($A$1=COMPARATIVA!$B102,COMPARATIVA!K102,"")</f>
        <v/>
      </c>
      <c r="O103" s="11" t="str">
        <f>IF($O$1=COMPARATIVA!$B350,COMPARATIVA!C350,"")</f>
        <v>MOIXENT</v>
      </c>
      <c r="P103" s="20">
        <f>IF($O$1=COMPARATIVA!$B350,COMPARATIVA!D350,"")</f>
        <v>46020431</v>
      </c>
      <c r="Q103" s="11" t="str">
        <f>IF($O$1=COMPARATIVA!$B350,COMPARATIVA!E350,"")</f>
        <v>IES DE MOIXENT</v>
      </c>
      <c r="R103" s="20" t="str">
        <f>IF($O$1=COMPARATIVA!$B350,COMPARATIVA!I350,"")</f>
        <v>B</v>
      </c>
      <c r="S103" s="20">
        <f>IF($O$1=COMPARATIVA!$B350,COMPARATIVA!J350,"")</f>
        <v>17</v>
      </c>
      <c r="T103" s="28" t="str">
        <f>IF($O$1=COMPARATIVA!$B350,COMPARATIVA!K350,"")</f>
        <v/>
      </c>
    </row>
    <row r="104" spans="1:20" x14ac:dyDescent="0.25">
      <c r="A104" s="11" t="str">
        <f>IF($A$1=COMPARATIVA!$B103,COMPARATIVA!C103,"")</f>
        <v>ELX</v>
      </c>
      <c r="B104" s="20" t="str">
        <f>IF($A$1=COMPARATIVA!$B103,COMPARATIVA!D103,"")</f>
        <v>03014514</v>
      </c>
      <c r="C104" s="11" t="str">
        <f>IF($A$1=COMPARATIVA!$B103,COMPARATIVA!E103,"")</f>
        <v>IES JOANOT MARTORELL</v>
      </c>
      <c r="D104" s="20" t="str">
        <f>IF($A$1=COMPARATIVA!$B103,COMPARATIVA!I103,"")</f>
        <v>A</v>
      </c>
      <c r="E104" s="20">
        <f>IF($A$1=COMPARATIVA!$B103,COMPARATIVA!J103,"")</f>
        <v>33</v>
      </c>
      <c r="F104" s="28" t="str">
        <f>IF($A$1=COMPARATIVA!$B103,COMPARATIVA!K103,"")</f>
        <v/>
      </c>
      <c r="O104" s="11" t="str">
        <f>IF($O$1=COMPARATIVA!$B351,COMPARATIVA!C351,"")</f>
        <v>MONCADA</v>
      </c>
      <c r="P104" s="20">
        <f>IF($O$1=COMPARATIVA!$B351,COMPARATIVA!D351,"")</f>
        <v>46018631</v>
      </c>
      <c r="Q104" s="11" t="str">
        <f>IF($O$1=COMPARATIVA!$B351,COMPARATIVA!E351,"")</f>
        <v>IES ENRIQUE TIERNO GALVÁN</v>
      </c>
      <c r="R104" s="20" t="str">
        <f>IF($O$1=COMPARATIVA!$B351,COMPARATIVA!I351,"")</f>
        <v>A</v>
      </c>
      <c r="S104" s="20">
        <f>IF($O$1=COMPARATIVA!$B351,COMPARATIVA!J351,"")</f>
        <v>50</v>
      </c>
      <c r="T104" s="28" t="str">
        <f>IF($O$1=COMPARATIVA!$B351,COMPARATIVA!K351,"")</f>
        <v/>
      </c>
    </row>
    <row r="105" spans="1:20" x14ac:dyDescent="0.25">
      <c r="A105" s="11" t="str">
        <f>IF($A$1=COMPARATIVA!$B104,COMPARATIVA!C104,"")</f>
        <v>ELX</v>
      </c>
      <c r="B105" s="20" t="str">
        <f>IF($A$1=COMPARATIVA!$B104,COMPARATIVA!D104,"")</f>
        <v>03014526</v>
      </c>
      <c r="C105" s="11" t="str">
        <f>IF($A$1=COMPARATIVA!$B104,COMPARATIVA!E104,"")</f>
        <v>IES NIT DE L'ALBÀ</v>
      </c>
      <c r="D105" s="20" t="str">
        <f>IF($A$1=COMPARATIVA!$B104,COMPARATIVA!I104,"")</f>
        <v>A</v>
      </c>
      <c r="E105" s="20">
        <f>IF($A$1=COMPARATIVA!$B104,COMPARATIVA!J104,"")</f>
        <v>41</v>
      </c>
      <c r="F105" s="28" t="str">
        <f>IF($A$1=COMPARATIVA!$B104,COMPARATIVA!K104,"")</f>
        <v/>
      </c>
      <c r="O105" s="11" t="str">
        <f>IF($O$1=COMPARATIVA!$B352,COMPARATIVA!C352,"")</f>
        <v>MONTSERRAT</v>
      </c>
      <c r="P105" s="20">
        <f>IF($O$1=COMPARATIVA!$B352,COMPARATIVA!D352,"")</f>
        <v>46023924</v>
      </c>
      <c r="Q105" s="11" t="str">
        <f>IF($O$1=COMPARATIVA!$B352,COMPARATIVA!E352,"")</f>
        <v>IES ALCALANS</v>
      </c>
      <c r="R105" s="20" t="str">
        <f>IF($O$1=COMPARATIVA!$B352,COMPARATIVA!I352,"")</f>
        <v>B</v>
      </c>
      <c r="S105" s="20">
        <f>IF($O$1=COMPARATIVA!$B352,COMPARATIVA!J352,"")</f>
        <v>23</v>
      </c>
      <c r="T105" s="28" t="str">
        <f>IF($O$1=COMPARATIVA!$B352,COMPARATIVA!K352,"")</f>
        <v/>
      </c>
    </row>
    <row r="106" spans="1:20" x14ac:dyDescent="0.25">
      <c r="A106" s="11" t="str">
        <f>IF($A$1=COMPARATIVA!$B105,COMPARATIVA!C105,"")</f>
        <v>ELX</v>
      </c>
      <c r="B106" s="20" t="str">
        <f>IF($A$1=COMPARATIVA!$B105,COMPARATIVA!D105,"")</f>
        <v>03014538</v>
      </c>
      <c r="C106" s="11" t="str">
        <f>IF($A$1=COMPARATIVA!$B105,COMPARATIVA!E105,"")</f>
        <v>IES MISTERI D'ELX</v>
      </c>
      <c r="D106" s="20" t="str">
        <f>IF($A$1=COMPARATIVA!$B105,COMPARATIVA!I105,"")</f>
        <v>A</v>
      </c>
      <c r="E106" s="20">
        <f>IF($A$1=COMPARATIVA!$B105,COMPARATIVA!J105,"")</f>
        <v>40</v>
      </c>
      <c r="F106" s="28" t="str">
        <f>IF($A$1=COMPARATIVA!$B105,COMPARATIVA!K105,"")</f>
        <v/>
      </c>
      <c r="O106" s="11" t="str">
        <f>IF($O$1=COMPARATIVA!$B353,COMPARATIVA!C353,"")</f>
        <v>MUSEROS</v>
      </c>
      <c r="P106" s="20">
        <f>IF($O$1=COMPARATIVA!$B353,COMPARATIVA!D353,"")</f>
        <v>46022890</v>
      </c>
      <c r="Q106" s="11" t="str">
        <f>IF($O$1=COMPARATIVA!$B353,COMPARATIVA!E353,"")</f>
        <v>SECCIÓ DE L'IES DE MASSAMAGRELL A MUSEROS</v>
      </c>
      <c r="R106" s="20" t="str">
        <f>IF($O$1=COMPARATIVA!$B353,COMPARATIVA!I353,"")</f>
        <v>C</v>
      </c>
      <c r="S106" s="20">
        <f>IF($O$1=COMPARATIVA!$B353,COMPARATIVA!J353,"")</f>
        <v>10</v>
      </c>
      <c r="T106" s="28" t="str">
        <f>IF($O$1=COMPARATIVA!$B353,COMPARATIVA!K353,"")</f>
        <v/>
      </c>
    </row>
    <row r="107" spans="1:20" x14ac:dyDescent="0.25">
      <c r="A107" s="11" t="str">
        <f>IF($A$1=COMPARATIVA!$B106,COMPARATIVA!C106,"")</f>
        <v>ELX</v>
      </c>
      <c r="B107" s="20" t="str">
        <f>IF($A$1=COMPARATIVA!$B106,COMPARATIVA!D106,"")</f>
        <v>03015063</v>
      </c>
      <c r="C107" s="11" t="str">
        <f>IF($A$1=COMPARATIVA!$B106,COMPARATIVA!E106,"")</f>
        <v>IES TORRELLANO</v>
      </c>
      <c r="D107" s="20" t="str">
        <f>IF($A$1=COMPARATIVA!$B106,COMPARATIVA!I106,"")</f>
        <v>A</v>
      </c>
      <c r="E107" s="20">
        <f>IF($A$1=COMPARATIVA!$B106,COMPARATIVA!J106,"")</f>
        <v>31</v>
      </c>
      <c r="F107" s="28" t="str">
        <f>IF($A$1=COMPARATIVA!$B106,COMPARATIVA!K106,"")</f>
        <v/>
      </c>
      <c r="O107" s="11" t="str">
        <f>IF($O$1=COMPARATIVA!$B354,COMPARATIVA!C354,"")</f>
        <v>NAVARRÉS</v>
      </c>
      <c r="P107" s="20">
        <f>IF($O$1=COMPARATIVA!$B354,COMPARATIVA!D354,"")</f>
        <v>46022178</v>
      </c>
      <c r="Q107" s="11" t="str">
        <f>IF($O$1=COMPARATIVA!$B354,COMPARATIVA!E354,"")</f>
        <v>IES LA CANAL DE NAVARRÉS</v>
      </c>
      <c r="R107" s="20" t="str">
        <f>IF($O$1=COMPARATIVA!$B354,COMPARATIVA!I354,"")</f>
        <v>B</v>
      </c>
      <c r="S107" s="20">
        <f>IF($O$1=COMPARATIVA!$B354,COMPARATIVA!J354,"")</f>
        <v>20</v>
      </c>
      <c r="T107" s="28" t="str">
        <f>IF($O$1=COMPARATIVA!$B354,COMPARATIVA!K354,"")</f>
        <v/>
      </c>
    </row>
    <row r="108" spans="1:20" x14ac:dyDescent="0.25">
      <c r="A108" s="11" t="str">
        <f>IF($A$1=COMPARATIVA!$B107,COMPARATIVA!C107,"")</f>
        <v>ELX</v>
      </c>
      <c r="B108" s="20" t="str">
        <f>IF($A$1=COMPARATIVA!$B107,COMPARATIVA!D107,"")</f>
        <v>03015075</v>
      </c>
      <c r="C108" s="11" t="str">
        <f>IF($A$1=COMPARATIVA!$B107,COMPARATIVA!E107,"")</f>
        <v>IES LA FOIA D'ELX</v>
      </c>
      <c r="D108" s="20" t="str">
        <f>IF($A$1=COMPARATIVA!$B107,COMPARATIVA!I107,"")</f>
        <v>B</v>
      </c>
      <c r="E108" s="20">
        <f>IF($A$1=COMPARATIVA!$B107,COMPARATIVA!J107,"")</f>
        <v>20</v>
      </c>
      <c r="F108" s="28" t="str">
        <f>IF($A$1=COMPARATIVA!$B107,COMPARATIVA!K107,"")</f>
        <v/>
      </c>
      <c r="O108" s="11" t="str">
        <f>IF($O$1=COMPARATIVA!$B355,COMPARATIVA!C355,"")</f>
        <v>OLIVA</v>
      </c>
      <c r="P108" s="20">
        <f>IF($O$1=COMPARATIVA!$B355,COMPARATIVA!D355,"")</f>
        <v>46005934</v>
      </c>
      <c r="Q108" s="11" t="str">
        <f>IF($O$1=COMPARATIVA!$B355,COMPARATIVA!E355,"")</f>
        <v>IES GREGORI MAIANS</v>
      </c>
      <c r="R108" s="20" t="str">
        <f>IF($O$1=COMPARATIVA!$B355,COMPARATIVA!I355,"")</f>
        <v>A</v>
      </c>
      <c r="S108" s="20">
        <f>IF($O$1=COMPARATIVA!$B355,COMPARATIVA!J355,"")</f>
        <v>31</v>
      </c>
      <c r="T108" s="28" t="str">
        <f>IF($O$1=COMPARATIVA!$B355,COMPARATIVA!K355,"")</f>
        <v/>
      </c>
    </row>
    <row r="109" spans="1:20" x14ac:dyDescent="0.25">
      <c r="A109" s="11" t="str">
        <f>IF($A$1=COMPARATIVA!$B108,COMPARATIVA!C108,"")</f>
        <v>GATA DE GORGOS</v>
      </c>
      <c r="B109" s="20" t="str">
        <f>IF($A$1=COMPARATIVA!$B108,COMPARATIVA!D108,"")</f>
        <v>03015087</v>
      </c>
      <c r="C109" s="11" t="str">
        <f>IF($A$1=COMPARATIVA!$B108,COMPARATIVA!E108,"")</f>
        <v>IES MATEMÀTIC VICENT CASELLES COSTA</v>
      </c>
      <c r="D109" s="20" t="str">
        <f>IF($A$1=COMPARATIVA!$B108,COMPARATIVA!I108,"")</f>
        <v>B</v>
      </c>
      <c r="E109" s="20">
        <f>IF($A$1=COMPARATIVA!$B108,COMPARATIVA!J108,"")</f>
        <v>15</v>
      </c>
      <c r="F109" s="28" t="str">
        <f>IF($A$1=COMPARATIVA!$B108,COMPARATIVA!K108,"")</f>
        <v/>
      </c>
      <c r="O109" s="11" t="str">
        <f>IF($O$1=COMPARATIVA!$B356,COMPARATIVA!C356,"")</f>
        <v>OLIVA</v>
      </c>
      <c r="P109" s="20">
        <f>IF($O$1=COMPARATIVA!$B356,COMPARATIVA!D356,"")</f>
        <v>46005946</v>
      </c>
      <c r="Q109" s="11" t="str">
        <f>IF($O$1=COMPARATIVA!$B356,COMPARATIVA!E356,"")</f>
        <v>IES GABRIEL CÍSCAR</v>
      </c>
      <c r="R109" s="20" t="str">
        <f>IF($O$1=COMPARATIVA!$B356,COMPARATIVA!I356,"")</f>
        <v>A</v>
      </c>
      <c r="S109" s="20">
        <f>IF($O$1=COMPARATIVA!$B356,COMPARATIVA!J356,"")</f>
        <v>33</v>
      </c>
      <c r="T109" s="28" t="str">
        <f>IF($O$1=COMPARATIVA!$B356,COMPARATIVA!K356,"")</f>
        <v/>
      </c>
    </row>
    <row r="110" spans="1:20" x14ac:dyDescent="0.25">
      <c r="A110" s="11" t="str">
        <f>IF($A$1=COMPARATIVA!$B109,COMPARATIVA!C109,"")</f>
        <v>GUARDAMAR DEL SEGURA</v>
      </c>
      <c r="B110" s="20" t="str">
        <f>IF($A$1=COMPARATIVA!$B109,COMPARATIVA!D109,"")</f>
        <v>03013327</v>
      </c>
      <c r="C110" s="11" t="str">
        <f>IF($A$1=COMPARATIVA!$B109,COMPARATIVA!E109,"")</f>
        <v>IES LES DUNES</v>
      </c>
      <c r="D110" s="20" t="str">
        <f>IF($A$1=COMPARATIVA!$B109,COMPARATIVA!I109,"")</f>
        <v>A</v>
      </c>
      <c r="E110" s="20">
        <f>IF($A$1=COMPARATIVA!$B109,COMPARATIVA!J109,"")</f>
        <v>32</v>
      </c>
      <c r="F110" s="28" t="str">
        <f>IF($A$1=COMPARATIVA!$B109,COMPARATIVA!K109,"")</f>
        <v/>
      </c>
      <c r="O110" s="11" t="str">
        <f>IF($O$1=COMPARATIVA!$B357,COMPARATIVA!C357,"")</f>
        <v>OLIVA</v>
      </c>
      <c r="P110" s="20">
        <f>IF($O$1=COMPARATIVA!$B357,COMPARATIVA!D357,"")</f>
        <v>46019313</v>
      </c>
      <c r="Q110" s="11" t="str">
        <f>IF($O$1=COMPARATIVA!$B357,COMPARATIVA!E357,"")</f>
        <v>CENTRE PÚBLIC FPA SERAFÍ DE CENTELLES</v>
      </c>
      <c r="R110" s="20" t="str">
        <f>IF($O$1=COMPARATIVA!$B357,COMPARATIVA!I357,"")</f>
        <v>C</v>
      </c>
      <c r="S110" s="20" t="str">
        <f>IF($O$1=COMPARATIVA!$B357,COMPARATIVA!J357,"")</f>
        <v/>
      </c>
      <c r="T110" s="28">
        <f>IF($O$1=COMPARATIVA!$B357,COMPARATIVA!K357,"")</f>
        <v>132</v>
      </c>
    </row>
    <row r="111" spans="1:20" x14ac:dyDescent="0.25">
      <c r="A111" s="11" t="str">
        <f>IF($A$1=COMPARATIVA!$B110,COMPARATIVA!C110,"")</f>
        <v>IBI</v>
      </c>
      <c r="B111" s="20" t="str">
        <f>IF($A$1=COMPARATIVA!$B110,COMPARATIVA!D110,"")</f>
        <v>03006086</v>
      </c>
      <c r="C111" s="11" t="str">
        <f>IF($A$1=COMPARATIVA!$B110,COMPARATIVA!E110,"")</f>
        <v>IES FRAY IGNACIO BARRACHINA</v>
      </c>
      <c r="D111" s="20" t="str">
        <f>IF($A$1=COMPARATIVA!$B110,COMPARATIVA!I110,"")</f>
        <v>B</v>
      </c>
      <c r="E111" s="20">
        <f>IF($A$1=COMPARATIVA!$B110,COMPARATIVA!J110,"")</f>
        <v>18</v>
      </c>
      <c r="F111" s="28" t="str">
        <f>IF($A$1=COMPARATIVA!$B110,COMPARATIVA!K110,"")</f>
        <v/>
      </c>
      <c r="O111" s="11" t="str">
        <f>IF($O$1=COMPARATIVA!$B358,COMPARATIVA!C358,"")</f>
        <v>OLIVA</v>
      </c>
      <c r="P111" s="20">
        <f>IF($O$1=COMPARATIVA!$B358,COMPARATIVA!D358,"")</f>
        <v>46021782</v>
      </c>
      <c r="Q111" s="11" t="str">
        <f>IF($O$1=COMPARATIVA!$B358,COMPARATIVA!E358,"")</f>
        <v>CONSERVATORI PROFESSIONAL DE MÚSICA JOSEP CLIMENT</v>
      </c>
      <c r="R111" s="20" t="str">
        <f>IF($O$1=COMPARATIVA!$B358,COMPARATIVA!I358,"")</f>
        <v>C</v>
      </c>
      <c r="S111" s="20" t="str">
        <f>IF($O$1=COMPARATIVA!$B358,COMPARATIVA!J358,"")</f>
        <v/>
      </c>
      <c r="T111" s="28">
        <f>IF($O$1=COMPARATIVA!$B358,COMPARATIVA!K358,"")</f>
        <v>368</v>
      </c>
    </row>
    <row r="112" spans="1:20" x14ac:dyDescent="0.25">
      <c r="A112" s="11" t="str">
        <f>IF($A$1=COMPARATIVA!$B111,COMPARATIVA!C111,"")</f>
        <v>IBI</v>
      </c>
      <c r="B112" s="20" t="str">
        <f>IF($A$1=COMPARATIVA!$B111,COMPARATIVA!D111,"")</f>
        <v>03006153</v>
      </c>
      <c r="C112" s="11" t="str">
        <f>IF($A$1=COMPARATIVA!$B111,COMPARATIVA!E111,"")</f>
        <v>IES LA FOIA</v>
      </c>
      <c r="D112" s="20" t="str">
        <f>IF($A$1=COMPARATIVA!$B111,COMPARATIVA!I111,"")</f>
        <v>A</v>
      </c>
      <c r="E112" s="20">
        <f>IF($A$1=COMPARATIVA!$B111,COMPARATIVA!J111,"")</f>
        <v>26</v>
      </c>
      <c r="F112" s="28" t="str">
        <f>IF($A$1=COMPARATIVA!$B111,COMPARATIVA!K111,"")</f>
        <v/>
      </c>
      <c r="O112" s="11" t="str">
        <f>IF($O$1=COMPARATIVA!$B359,COMPARATIVA!C359,"")</f>
        <v>OLLERIA (L')</v>
      </c>
      <c r="P112" s="20">
        <f>IF($O$1=COMPARATIVA!$B359,COMPARATIVA!D359,"")</f>
        <v>46022555</v>
      </c>
      <c r="Q112" s="11" t="str">
        <f>IF($O$1=COMPARATIVA!$B359,COMPARATIVA!E359,"")</f>
        <v>IES VERMELLAR</v>
      </c>
      <c r="R112" s="20" t="str">
        <f>IF($O$1=COMPARATIVA!$B359,COMPARATIVA!I359,"")</f>
        <v>B</v>
      </c>
      <c r="S112" s="20">
        <f>IF($O$1=COMPARATIVA!$B359,COMPARATIVA!J359,"")</f>
        <v>24</v>
      </c>
      <c r="T112" s="28" t="str">
        <f>IF($O$1=COMPARATIVA!$B359,COMPARATIVA!K359,"")</f>
        <v/>
      </c>
    </row>
    <row r="113" spans="1:20" x14ac:dyDescent="0.25">
      <c r="A113" s="11" t="str">
        <f>IF($A$1=COMPARATIVA!$B112,COMPARATIVA!C112,"")</f>
        <v>IBI</v>
      </c>
      <c r="B113" s="20" t="str">
        <f>IF($A$1=COMPARATIVA!$B112,COMPARATIVA!D112,"")</f>
        <v>03012979</v>
      </c>
      <c r="C113" s="11" t="str">
        <f>IF($A$1=COMPARATIVA!$B112,COMPARATIVA!E112,"")</f>
        <v>CENTRE PÚBLIC FPA JOAN LLUÍS VIVES</v>
      </c>
      <c r="D113" s="20" t="str">
        <f>IF($A$1=COMPARATIVA!$B112,COMPARATIVA!I112,"")</f>
        <v>B</v>
      </c>
      <c r="E113" s="20" t="str">
        <f>IF($A$1=COMPARATIVA!$B112,COMPARATIVA!J112,"")</f>
        <v/>
      </c>
      <c r="F113" s="28">
        <f>IF($A$1=COMPARATIVA!$B112,COMPARATIVA!K112,"")</f>
        <v>555</v>
      </c>
      <c r="O113" s="11" t="str">
        <f>IF($O$1=COMPARATIVA!$B360,COMPARATIVA!C360,"")</f>
        <v>ONTINYENT</v>
      </c>
      <c r="P113" s="20">
        <f>IF($O$1=COMPARATIVA!$B360,COMPARATIVA!D360,"")</f>
        <v>46006100</v>
      </c>
      <c r="Q113" s="11" t="str">
        <f>IF($O$1=COMPARATIVA!$B360,COMPARATIVA!E360,"")</f>
        <v>IES L'ESTACIÓ</v>
      </c>
      <c r="R113" s="20" t="str">
        <f>IF($O$1=COMPARATIVA!$B360,COMPARATIVA!I360,"")</f>
        <v>A</v>
      </c>
      <c r="S113" s="20">
        <f>IF($O$1=COMPARATIVA!$B360,COMPARATIVA!J360,"")</f>
        <v>38</v>
      </c>
      <c r="T113" s="28" t="str">
        <f>IF($O$1=COMPARATIVA!$B360,COMPARATIVA!K360,"")</f>
        <v/>
      </c>
    </row>
    <row r="114" spans="1:20" x14ac:dyDescent="0.25">
      <c r="A114" s="11" t="str">
        <f>IF($A$1=COMPARATIVA!$B113,COMPARATIVA!C113,"")</f>
        <v>IBI</v>
      </c>
      <c r="B114" s="20" t="str">
        <f>IF($A$1=COMPARATIVA!$B113,COMPARATIVA!D113,"")</f>
        <v>03014939</v>
      </c>
      <c r="C114" s="11" t="str">
        <f>IF($A$1=COMPARATIVA!$B113,COMPARATIVA!E113,"")</f>
        <v>IES NOU DERRAMADOR</v>
      </c>
      <c r="D114" s="20" t="str">
        <f>IF($A$1=COMPARATIVA!$B113,COMPARATIVA!I113,"")</f>
        <v>B</v>
      </c>
      <c r="E114" s="20">
        <f>IF($A$1=COMPARATIVA!$B113,COMPARATIVA!J113,"")</f>
        <v>16</v>
      </c>
      <c r="F114" s="28" t="str">
        <f>IF($A$1=COMPARATIVA!$B113,COMPARATIVA!K113,"")</f>
        <v/>
      </c>
      <c r="O114" s="11" t="str">
        <f>IF($O$1=COMPARATIVA!$B361,COMPARATIVA!C361,"")</f>
        <v>ONTINYENT</v>
      </c>
      <c r="P114" s="20">
        <f>IF($O$1=COMPARATIVA!$B361,COMPARATIVA!D361,"")</f>
        <v>46006112</v>
      </c>
      <c r="Q114" s="11" t="str">
        <f>IF($O$1=COMPARATIVA!$B361,COMPARATIVA!E361,"")</f>
        <v>IES POU CLAR</v>
      </c>
      <c r="R114" s="20" t="str">
        <f>IF($O$1=COMPARATIVA!$B361,COMPARATIVA!I361,"")</f>
        <v>B</v>
      </c>
      <c r="S114" s="20">
        <f>IF($O$1=COMPARATIVA!$B361,COMPARATIVA!J361,"")</f>
        <v>24</v>
      </c>
      <c r="T114" s="28" t="str">
        <f>IF($O$1=COMPARATIVA!$B361,COMPARATIVA!K361,"")</f>
        <v/>
      </c>
    </row>
    <row r="115" spans="1:20" x14ac:dyDescent="0.25">
      <c r="A115" s="11" t="str">
        <f>IF($A$1=COMPARATIVA!$B114,COMPARATIVA!C114,"")</f>
        <v>MONFORTE DEL CID</v>
      </c>
      <c r="B115" s="20" t="str">
        <f>IF($A$1=COMPARATIVA!$B114,COMPARATIVA!D114,"")</f>
        <v>03015099</v>
      </c>
      <c r="C115" s="11" t="str">
        <f>IF($A$1=COMPARATIVA!$B114,COMPARATIVA!E114,"")</f>
        <v>IES LAS NORIAS</v>
      </c>
      <c r="D115" s="20" t="str">
        <f>IF($A$1=COMPARATIVA!$B114,COMPARATIVA!I114,"")</f>
        <v>B</v>
      </c>
      <c r="E115" s="20">
        <f>IF($A$1=COMPARATIVA!$B114,COMPARATIVA!J114,"")</f>
        <v>15</v>
      </c>
      <c r="F115" s="28" t="str">
        <f>IF($A$1=COMPARATIVA!$B114,COMPARATIVA!K114,"")</f>
        <v/>
      </c>
      <c r="O115" s="11" t="str">
        <f>IF($O$1=COMPARATIVA!$B362,COMPARATIVA!C362,"")</f>
        <v>ONTINYENT</v>
      </c>
      <c r="P115" s="20">
        <f>IF($O$1=COMPARATIVA!$B362,COMPARATIVA!D362,"")</f>
        <v>46017201</v>
      </c>
      <c r="Q115" s="11" t="str">
        <f>IF($O$1=COMPARATIVA!$B362,COMPARATIVA!E362,"")</f>
        <v>IES JAUME I</v>
      </c>
      <c r="R115" s="20" t="str">
        <f>IF($O$1=COMPARATIVA!$B362,COMPARATIVA!I362,"")</f>
        <v>A</v>
      </c>
      <c r="S115" s="20">
        <f>IF($O$1=COMPARATIVA!$B362,COMPARATIVA!J362,"")</f>
        <v>43</v>
      </c>
      <c r="T115" s="28" t="str">
        <f>IF($O$1=COMPARATIVA!$B362,COMPARATIVA!K362,"")</f>
        <v/>
      </c>
    </row>
    <row r="116" spans="1:20" x14ac:dyDescent="0.25">
      <c r="A116" s="11" t="str">
        <f>IF($A$1=COMPARATIVA!$B115,COMPARATIVA!C115,"")</f>
        <v>MONÒVER</v>
      </c>
      <c r="B116" s="20" t="str">
        <f>IF($A$1=COMPARATIVA!$B115,COMPARATIVA!D115,"")</f>
        <v>03012785</v>
      </c>
      <c r="C116" s="11" t="str">
        <f>IF($A$1=COMPARATIVA!$B115,COMPARATIVA!E115,"")</f>
        <v>IES ENRIC VALOR</v>
      </c>
      <c r="D116" s="20" t="str">
        <f>IF($A$1=COMPARATIVA!$B115,COMPARATIVA!I115,"")</f>
        <v>B</v>
      </c>
      <c r="E116" s="20">
        <f>IF($A$1=COMPARATIVA!$B115,COMPARATIVA!J115,"")</f>
        <v>24</v>
      </c>
      <c r="F116" s="28" t="str">
        <f>IF($A$1=COMPARATIVA!$B115,COMPARATIVA!K115,"")</f>
        <v/>
      </c>
      <c r="O116" s="11" t="str">
        <f>IF($O$1=COMPARATIVA!$B363,COMPARATIVA!C363,"")</f>
        <v>ONTINYENT</v>
      </c>
      <c r="P116" s="20">
        <f>IF($O$1=COMPARATIVA!$B363,COMPARATIVA!D363,"")</f>
        <v>46019325</v>
      </c>
      <c r="Q116" s="11" t="str">
        <f>IF($O$1=COMPARATIVA!$B363,COMPARATIVA!E363,"")</f>
        <v>CENTRE PÚBLIC FPA SANT CARLES</v>
      </c>
      <c r="R116" s="20" t="str">
        <f>IF($O$1=COMPARATIVA!$B363,COMPARATIVA!I363,"")</f>
        <v>B</v>
      </c>
      <c r="S116" s="20" t="str">
        <f>IF($O$1=COMPARATIVA!$B363,COMPARATIVA!J363,"")</f>
        <v/>
      </c>
      <c r="T116" s="28">
        <f>IF($O$1=COMPARATIVA!$B363,COMPARATIVA!K363,"")</f>
        <v>983</v>
      </c>
    </row>
    <row r="117" spans="1:20" x14ac:dyDescent="0.25">
      <c r="A117" s="11" t="str">
        <f>IF($A$1=COMPARATIVA!$B116,COMPARATIVA!C116,"")</f>
        <v>MONTESINOS (LOS)</v>
      </c>
      <c r="B117" s="20" t="str">
        <f>IF($A$1=COMPARATIVA!$B116,COMPARATIVA!D116,"")</f>
        <v>03014897</v>
      </c>
      <c r="C117" s="11" t="str">
        <f>IF($A$1=COMPARATIVA!$B116,COMPARATIVA!E116,"")</f>
        <v>IES LOS MONTESINOS - REMEDIOS MUÑOZ</v>
      </c>
      <c r="D117" s="20" t="str">
        <f>IF($A$1=COMPARATIVA!$B116,COMPARATIVA!I116,"")</f>
        <v>B</v>
      </c>
      <c r="E117" s="20">
        <f>IF($A$1=COMPARATIVA!$B116,COMPARATIVA!J116,"")</f>
        <v>15</v>
      </c>
      <c r="F117" s="28" t="str">
        <f>IF($A$1=COMPARATIVA!$B116,COMPARATIVA!K116,"")</f>
        <v/>
      </c>
      <c r="O117" s="11" t="str">
        <f>IF($O$1=COMPARATIVA!$B364,COMPARATIVA!C364,"")</f>
        <v>ONTINYENT</v>
      </c>
      <c r="P117" s="20">
        <f>IF($O$1=COMPARATIVA!$B364,COMPARATIVA!D364,"")</f>
        <v>46021861</v>
      </c>
      <c r="Q117" s="11" t="str">
        <f>IF($O$1=COMPARATIVA!$B364,COMPARATIVA!E364,"")</f>
        <v>CONSERVATORI PROFESSIONAL DE MÚSICA JOSEP MELCIOR GOMIS</v>
      </c>
      <c r="R117" s="20" t="str">
        <f>IF($O$1=COMPARATIVA!$B364,COMPARATIVA!I364,"")</f>
        <v>C</v>
      </c>
      <c r="S117" s="20" t="str">
        <f>IF($O$1=COMPARATIVA!$B364,COMPARATIVA!J364,"")</f>
        <v/>
      </c>
      <c r="T117" s="28">
        <f>IF($O$1=COMPARATIVA!$B364,COMPARATIVA!K364,"")</f>
        <v>404</v>
      </c>
    </row>
    <row r="118" spans="1:20" x14ac:dyDescent="0.25">
      <c r="A118" s="11" t="str">
        <f>IF($A$1=COMPARATIVA!$B117,COMPARATIVA!C117,"")</f>
        <v>MURO DE ALCOY</v>
      </c>
      <c r="B118" s="20" t="str">
        <f>IF($A$1=COMPARATIVA!$B117,COMPARATIVA!D117,"")</f>
        <v>03014836</v>
      </c>
      <c r="C118" s="11" t="str">
        <f>IF($A$1=COMPARATIVA!$B117,COMPARATIVA!E117,"")</f>
        <v>IES SERRA MARIOLA</v>
      </c>
      <c r="D118" s="20" t="str">
        <f>IF($A$1=COMPARATIVA!$B117,COMPARATIVA!I117,"")</f>
        <v>A</v>
      </c>
      <c r="E118" s="20">
        <f>IF($A$1=COMPARATIVA!$B117,COMPARATIVA!J117,"")</f>
        <v>30</v>
      </c>
      <c r="F118" s="28" t="str">
        <f>IF($A$1=COMPARATIVA!$B117,COMPARATIVA!K117,"")</f>
        <v/>
      </c>
      <c r="O118" s="11" t="str">
        <f>IF($O$1=COMPARATIVA!$B365,COMPARATIVA!C365,"")</f>
        <v>PAIPORTA</v>
      </c>
      <c r="P118" s="20">
        <f>IF($O$1=COMPARATIVA!$B365,COMPARATIVA!D365,"")</f>
        <v>46017675</v>
      </c>
      <c r="Q118" s="11" t="str">
        <f>IF($O$1=COMPARATIVA!$B365,COMPARATIVA!E365,"")</f>
        <v>IES LA SÈNIA</v>
      </c>
      <c r="R118" s="20" t="str">
        <f>IF($O$1=COMPARATIVA!$B365,COMPARATIVA!I365,"")</f>
        <v>A</v>
      </c>
      <c r="S118" s="20">
        <f>IF($O$1=COMPARATIVA!$B365,COMPARATIVA!J365,"")</f>
        <v>31</v>
      </c>
      <c r="T118" s="28" t="str">
        <f>IF($O$1=COMPARATIVA!$B365,COMPARATIVA!K365,"")</f>
        <v/>
      </c>
    </row>
    <row r="119" spans="1:20" x14ac:dyDescent="0.25">
      <c r="A119" s="11" t="str">
        <f>IF($A$1=COMPARATIVA!$B118,COMPARATIVA!C118,"")</f>
        <v>MUTXAMEL</v>
      </c>
      <c r="B119" s="20" t="str">
        <f>IF($A$1=COMPARATIVA!$B118,COMPARATIVA!D118,"")</f>
        <v>03014551</v>
      </c>
      <c r="C119" s="11" t="str">
        <f>IF($A$1=COMPARATIVA!$B118,COMPARATIVA!E118,"")</f>
        <v>IES MUTXAMEL</v>
      </c>
      <c r="D119" s="20" t="str">
        <f>IF($A$1=COMPARATIVA!$B118,COMPARATIVA!I118,"")</f>
        <v>A</v>
      </c>
      <c r="E119" s="20">
        <f>IF($A$1=COMPARATIVA!$B118,COMPARATIVA!J118,"")</f>
        <v>34</v>
      </c>
      <c r="F119" s="28" t="str">
        <f>IF($A$1=COMPARATIVA!$B118,COMPARATIVA!K118,"")</f>
        <v/>
      </c>
      <c r="O119" s="11" t="str">
        <f>IF($O$1=COMPARATIVA!$B366,COMPARATIVA!C366,"")</f>
        <v>PAIPORTA</v>
      </c>
      <c r="P119" s="20">
        <f>IF($O$1=COMPARATIVA!$B366,COMPARATIVA!D366,"")</f>
        <v>46026779</v>
      </c>
      <c r="Q119" s="11" t="str">
        <f>IF($O$1=COMPARATIVA!$B366,COMPARATIVA!E366,"")</f>
        <v>IES ANDREU ALFARO</v>
      </c>
      <c r="R119" s="20" t="str">
        <f>IF($O$1=COMPARATIVA!$B366,COMPARATIVA!I366,"")</f>
        <v>A</v>
      </c>
      <c r="S119" s="20">
        <f>IF($O$1=COMPARATIVA!$B366,COMPARATIVA!J366,"")</f>
        <v>32</v>
      </c>
      <c r="T119" s="28" t="str">
        <f>IF($O$1=COMPARATIVA!$B366,COMPARATIVA!K366,"")</f>
        <v/>
      </c>
    </row>
    <row r="120" spans="1:20" x14ac:dyDescent="0.25">
      <c r="A120" s="11" t="str">
        <f>IF($A$1=COMPARATIVA!$B119,COMPARATIVA!C119,"")</f>
        <v>MUTXAMEL</v>
      </c>
      <c r="B120" s="20" t="str">
        <f>IF($A$1=COMPARATIVA!$B119,COMPARATIVA!D119,"")</f>
        <v>03016468</v>
      </c>
      <c r="C120" s="11" t="str">
        <f>IF($A$1=COMPARATIVA!$B119,COMPARATIVA!E119,"")</f>
        <v>IES L'ALLUSSER</v>
      </c>
      <c r="D120" s="20" t="str">
        <f>IF($A$1=COMPARATIVA!$B119,COMPARATIVA!I119,"")</f>
        <v>B</v>
      </c>
      <c r="E120" s="20">
        <f>IF($A$1=COMPARATIVA!$B119,COMPARATIVA!J119,"")</f>
        <v>18</v>
      </c>
      <c r="F120" s="28" t="str">
        <f>IF($A$1=COMPARATIVA!$B119,COMPARATIVA!K119,"")</f>
        <v/>
      </c>
      <c r="O120" s="11" t="str">
        <f>IF($O$1=COMPARATIVA!$B367,COMPARATIVA!C367,"")</f>
        <v>PATERNA</v>
      </c>
      <c r="P120" s="20">
        <f>IF($O$1=COMPARATIVA!$B367,COMPARATIVA!D367,"")</f>
        <v>46006495</v>
      </c>
      <c r="Q120" s="11" t="str">
        <f>IF($O$1=COMPARATIVA!$B367,COMPARATIVA!E367,"")</f>
        <v>IES DOCTOR PESET ALEIXANDRE</v>
      </c>
      <c r="R120" s="20" t="str">
        <f>IF($O$1=COMPARATIVA!$B367,COMPARATIVA!I367,"")</f>
        <v>A</v>
      </c>
      <c r="S120" s="20">
        <f>IF($O$1=COMPARATIVA!$B367,COMPARATIVA!J367,"")</f>
        <v>30</v>
      </c>
      <c r="T120" s="28" t="str">
        <f>IF($O$1=COMPARATIVA!$B367,COMPARATIVA!K367,"")</f>
        <v/>
      </c>
    </row>
    <row r="121" spans="1:20" x14ac:dyDescent="0.25">
      <c r="A121" s="11" t="str">
        <f>IF($A$1=COMPARATIVA!$B120,COMPARATIVA!C120,"")</f>
        <v>NOVELDA</v>
      </c>
      <c r="B121" s="20" t="str">
        <f>IF($A$1=COMPARATIVA!$B120,COMPARATIVA!D120,"")</f>
        <v>03006761</v>
      </c>
      <c r="C121" s="11" t="str">
        <f>IF($A$1=COMPARATIVA!$B120,COMPARATIVA!E120,"")</f>
        <v>IES LA MOLA</v>
      </c>
      <c r="D121" s="20" t="str">
        <f>IF($A$1=COMPARATIVA!$B120,COMPARATIVA!I120,"")</f>
        <v>A</v>
      </c>
      <c r="E121" s="20">
        <f>IF($A$1=COMPARATIVA!$B120,COMPARATIVA!J120,"")</f>
        <v>27</v>
      </c>
      <c r="F121" s="28" t="str">
        <f>IF($A$1=COMPARATIVA!$B120,COMPARATIVA!K120,"")</f>
        <v/>
      </c>
      <c r="O121" s="11" t="str">
        <f>IF($O$1=COMPARATIVA!$B368,COMPARATIVA!C368,"")</f>
        <v>PATERNA</v>
      </c>
      <c r="P121" s="20">
        <f>IF($O$1=COMPARATIVA!$B368,COMPARATIVA!D368,"")</f>
        <v>46019337</v>
      </c>
      <c r="Q121" s="11" t="str">
        <f>IF($O$1=COMPARATIVA!$B368,COMPARATIVA!E368,"")</f>
        <v>CENTRE PÚBLIC FPA</v>
      </c>
      <c r="R121" s="20" t="str">
        <f>IF($O$1=COMPARATIVA!$B368,COMPARATIVA!I368,"")</f>
        <v>B</v>
      </c>
      <c r="S121" s="20" t="str">
        <f>IF($O$1=COMPARATIVA!$B368,COMPARATIVA!J368,"")</f>
        <v/>
      </c>
      <c r="T121" s="28">
        <f>IF($O$1=COMPARATIVA!$B368,COMPARATIVA!K368,"")</f>
        <v>504</v>
      </c>
    </row>
    <row r="122" spans="1:20" x14ac:dyDescent="0.25">
      <c r="A122" s="11" t="str">
        <f>IF($A$1=COMPARATIVA!$B121,COMPARATIVA!C121,"")</f>
        <v>NOVELDA</v>
      </c>
      <c r="B122" s="20" t="str">
        <f>IF($A$1=COMPARATIVA!$B121,COMPARATIVA!D121,"")</f>
        <v>03009798</v>
      </c>
      <c r="C122" s="11" t="str">
        <f>IF($A$1=COMPARATIVA!$B121,COMPARATIVA!E121,"")</f>
        <v>IES EL VINALOPÓ</v>
      </c>
      <c r="D122" s="20" t="str">
        <f>IF($A$1=COMPARATIVA!$B121,COMPARATIVA!I121,"")</f>
        <v>A</v>
      </c>
      <c r="E122" s="20">
        <f>IF($A$1=COMPARATIVA!$B121,COMPARATIVA!J121,"")</f>
        <v>35</v>
      </c>
      <c r="F122" s="28" t="str">
        <f>IF($A$1=COMPARATIVA!$B121,COMPARATIVA!K121,"")</f>
        <v/>
      </c>
      <c r="O122" s="11" t="str">
        <f>IF($O$1=COMPARATIVA!$B369,COMPARATIVA!C369,"")</f>
        <v>PATERNA</v>
      </c>
      <c r="P122" s="20">
        <f>IF($O$1=COMPARATIVA!$B369,COMPARATIVA!D369,"")</f>
        <v>46022403</v>
      </c>
      <c r="Q122" s="11" t="str">
        <f>IF($O$1=COMPARATIVA!$B369,COMPARATIVA!E369,"")</f>
        <v>SECCIÓ DE L'IES DOCTOR PESET ALEIXANDRE A PATERNA</v>
      </c>
      <c r="R122" s="20" t="str">
        <f>IF($O$1=COMPARATIVA!$B369,COMPARATIVA!I369,"")</f>
        <v>C</v>
      </c>
      <c r="S122" s="20">
        <f>IF($O$1=COMPARATIVA!$B369,COMPARATIVA!J369,"")</f>
        <v>14</v>
      </c>
      <c r="T122" s="28" t="str">
        <f>IF($O$1=COMPARATIVA!$B369,COMPARATIVA!K369,"")</f>
        <v/>
      </c>
    </row>
    <row r="123" spans="1:20" x14ac:dyDescent="0.25">
      <c r="A123" s="11" t="str">
        <f>IF($A$1=COMPARATIVA!$B122,COMPARATIVA!C122,"")</f>
        <v>NOVELDA</v>
      </c>
      <c r="B123" s="20" t="str">
        <f>IF($A$1=COMPARATIVA!$B122,COMPARATIVA!D122,"")</f>
        <v>03012980</v>
      </c>
      <c r="C123" s="11" t="str">
        <f>IF($A$1=COMPARATIVA!$B122,COMPARATIVA!E122,"")</f>
        <v>CENTRE PÚBLIC FPA L'ILLA DELS GARROFERETS</v>
      </c>
      <c r="D123" s="20" t="str">
        <f>IF($A$1=COMPARATIVA!$B122,COMPARATIVA!I122,"")</f>
        <v>C</v>
      </c>
      <c r="E123" s="20" t="str">
        <f>IF($A$1=COMPARATIVA!$B122,COMPARATIVA!J122,"")</f>
        <v/>
      </c>
      <c r="F123" s="28">
        <f>IF($A$1=COMPARATIVA!$B122,COMPARATIVA!K122,"")</f>
        <v>269</v>
      </c>
      <c r="O123" s="11" t="str">
        <f>IF($O$1=COMPARATIVA!$B370,COMPARATIVA!C370,"")</f>
        <v>PATERNA</v>
      </c>
      <c r="P123" s="20">
        <f>IF($O$1=COMPARATIVA!$B370,COMPARATIVA!D370,"")</f>
        <v>46022622</v>
      </c>
      <c r="Q123" s="11" t="str">
        <f>IF($O$1=COMPARATIVA!$B370,COMPARATIVA!E370,"")</f>
        <v>IES HENRI MATISSE</v>
      </c>
      <c r="R123" s="20" t="str">
        <f>IF($O$1=COMPARATIVA!$B370,COMPARATIVA!I370,"")</f>
        <v>A</v>
      </c>
      <c r="S123" s="20">
        <f>IF($O$1=COMPARATIVA!$B370,COMPARATIVA!J370,"")</f>
        <v>36</v>
      </c>
      <c r="T123" s="28" t="str">
        <f>IF($O$1=COMPARATIVA!$B370,COMPARATIVA!K370,"")</f>
        <v/>
      </c>
    </row>
    <row r="124" spans="1:20" x14ac:dyDescent="0.25">
      <c r="A124" s="11" t="str">
        <f>IF($A$1=COMPARATIVA!$B123,COMPARATIVA!C123,"")</f>
        <v>NUCIA (LA)</v>
      </c>
      <c r="B124" s="20" t="str">
        <f>IF($A$1=COMPARATIVA!$B123,COMPARATIVA!D123,"")</f>
        <v>03015105</v>
      </c>
      <c r="C124" s="11" t="str">
        <f>IF($A$1=COMPARATIVA!$B123,COMPARATIVA!E123,"")</f>
        <v>IES LA NUCIA</v>
      </c>
      <c r="D124" s="20" t="str">
        <f>IF($A$1=COMPARATIVA!$B123,COMPARATIVA!I123,"")</f>
        <v>A</v>
      </c>
      <c r="E124" s="20">
        <f>IF($A$1=COMPARATIVA!$B123,COMPARATIVA!J123,"")</f>
        <v>31</v>
      </c>
      <c r="F124" s="28" t="str">
        <f>IF($A$1=COMPARATIVA!$B123,COMPARATIVA!K123,"")</f>
        <v/>
      </c>
      <c r="O124" s="11" t="str">
        <f>IF($O$1=COMPARATIVA!$B371,COMPARATIVA!C371,"")</f>
        <v>PATERNA</v>
      </c>
      <c r="P124" s="20">
        <f>IF($O$1=COMPARATIVA!$B371,COMPARATIVA!D371,"")</f>
        <v>46024965</v>
      </c>
      <c r="Q124" s="11" t="str">
        <f>IF($O$1=COMPARATIVA!$B371,COMPARATIVA!E371,"")</f>
        <v>IES LA CANYADA</v>
      </c>
      <c r="R124" s="20" t="str">
        <f>IF($O$1=COMPARATIVA!$B371,COMPARATIVA!I371,"")</f>
        <v>B</v>
      </c>
      <c r="S124" s="20">
        <f>IF($O$1=COMPARATIVA!$B371,COMPARATIVA!J371,"")</f>
        <v>19</v>
      </c>
      <c r="T124" s="28" t="str">
        <f>IF($O$1=COMPARATIVA!$B371,COMPARATIVA!K371,"")</f>
        <v/>
      </c>
    </row>
    <row r="125" spans="1:20" x14ac:dyDescent="0.25">
      <c r="A125" s="11" t="str">
        <f>IF($A$1=COMPARATIVA!$B124,COMPARATIVA!C124,"")</f>
        <v>ONDARA</v>
      </c>
      <c r="B125" s="20" t="str">
        <f>IF($A$1=COMPARATIVA!$B124,COMPARATIVA!D124,"")</f>
        <v>03014940</v>
      </c>
      <c r="C125" s="11" t="str">
        <f>IF($A$1=COMPARATIVA!$B124,COMPARATIVA!E124,"")</f>
        <v>IES XEBIC</v>
      </c>
      <c r="D125" s="20" t="str">
        <f>IF($A$1=COMPARATIVA!$B124,COMPARATIVA!I124,"")</f>
        <v>A</v>
      </c>
      <c r="E125" s="20">
        <f>IF($A$1=COMPARATIVA!$B124,COMPARATIVA!J124,"")</f>
        <v>32</v>
      </c>
      <c r="F125" s="28" t="str">
        <f>IF($A$1=COMPARATIVA!$B124,COMPARATIVA!K124,"")</f>
        <v/>
      </c>
      <c r="O125" s="11" t="str">
        <f>IF($O$1=COMPARATIVA!$B372,COMPARATIVA!C372,"")</f>
        <v>PATERNA</v>
      </c>
      <c r="P125" s="20">
        <f>IF($O$1=COMPARATIVA!$B372,COMPARATIVA!D372,"")</f>
        <v>46036426</v>
      </c>
      <c r="Q125" s="11" t="str">
        <f>IF($O$1=COMPARATIVA!$B372,COMPARATIVA!E372,"")</f>
        <v>ESCOLA OFICIAL D'IDIOMES DE PATERNA</v>
      </c>
      <c r="R125" s="20" t="str">
        <f>IF($O$1=COMPARATIVA!$B372,COMPARATIVA!I372,"")</f>
        <v>A</v>
      </c>
      <c r="S125" s="20" t="str">
        <f>IF($O$1=COMPARATIVA!$B372,COMPARATIVA!J372,"")</f>
        <v/>
      </c>
      <c r="T125" s="28">
        <f>IF($O$1=COMPARATIVA!$B372,COMPARATIVA!K372,"")</f>
        <v>1208</v>
      </c>
    </row>
    <row r="126" spans="1:20" x14ac:dyDescent="0.25">
      <c r="A126" s="11" t="str">
        <f>IF($A$1=COMPARATIVA!$B125,COMPARATIVA!C125,"")</f>
        <v>ONIL</v>
      </c>
      <c r="B126" s="20" t="str">
        <f>IF($A$1=COMPARATIVA!$B125,COMPARATIVA!D125,"")</f>
        <v>03014137</v>
      </c>
      <c r="C126" s="11" t="str">
        <f>IF($A$1=COMPARATIVA!$B125,COMPARATIVA!E125,"")</f>
        <v>IES LA CREUETA</v>
      </c>
      <c r="D126" s="20" t="str">
        <f>IF($A$1=COMPARATIVA!$B125,COMPARATIVA!I125,"")</f>
        <v>B</v>
      </c>
      <c r="E126" s="20">
        <f>IF($A$1=COMPARATIVA!$B125,COMPARATIVA!J125,"")</f>
        <v>24</v>
      </c>
      <c r="F126" s="28" t="str">
        <f>IF($A$1=COMPARATIVA!$B125,COMPARATIVA!K125,"")</f>
        <v/>
      </c>
      <c r="O126" s="11" t="str">
        <f>IF($O$1=COMPARATIVA!$B373,COMPARATIVA!C373,"")</f>
        <v>PICANYA</v>
      </c>
      <c r="P126" s="20">
        <f>IF($O$1=COMPARATIVA!$B373,COMPARATIVA!D373,"")</f>
        <v>46018047</v>
      </c>
      <c r="Q126" s="11" t="str">
        <f>IF($O$1=COMPARATIVA!$B373,COMPARATIVA!E373,"")</f>
        <v>IES ENRIC VALOR</v>
      </c>
      <c r="R126" s="20" t="str">
        <f>IF($O$1=COMPARATIVA!$B373,COMPARATIVA!I373,"")</f>
        <v>B</v>
      </c>
      <c r="S126" s="20">
        <f>IF($O$1=COMPARATIVA!$B373,COMPARATIVA!J373,"")</f>
        <v>24</v>
      </c>
      <c r="T126" s="28" t="str">
        <f>IF($O$1=COMPARATIVA!$B373,COMPARATIVA!K373,"")</f>
        <v/>
      </c>
    </row>
    <row r="127" spans="1:20" x14ac:dyDescent="0.25">
      <c r="A127" s="11" t="str">
        <f>IF($A$1=COMPARATIVA!$B126,COMPARATIVA!C126,"")</f>
        <v>ORBA</v>
      </c>
      <c r="B127" s="20" t="str">
        <f>IF($A$1=COMPARATIVA!$B126,COMPARATIVA!D126,"")</f>
        <v>03015130</v>
      </c>
      <c r="C127" s="11" t="str">
        <f>IF($A$1=COMPARATIVA!$B126,COMPARATIVA!E126,"")</f>
        <v>SECCIÓ DE L'IES ENRIC VALOR A ORBA</v>
      </c>
      <c r="D127" s="20" t="str">
        <f>IF($A$1=COMPARATIVA!$B126,COMPARATIVA!I126,"")</f>
        <v>C</v>
      </c>
      <c r="E127" s="20">
        <f>IF($A$1=COMPARATIVA!$B126,COMPARATIVA!J126,"")</f>
        <v>7</v>
      </c>
      <c r="F127" s="28" t="str">
        <f>IF($A$1=COMPARATIVA!$B126,COMPARATIVA!K126,"")</f>
        <v/>
      </c>
      <c r="O127" s="11" t="str">
        <f>IF($O$1=COMPARATIVA!$B374,COMPARATIVA!C374,"")</f>
        <v>PICASSENT</v>
      </c>
      <c r="P127" s="20">
        <f>IF($O$1=COMPARATIVA!$B374,COMPARATIVA!D374,"")</f>
        <v>46019349</v>
      </c>
      <c r="Q127" s="11" t="str">
        <f>IF($O$1=COMPARATIVA!$B374,COMPARATIVA!E374,"")</f>
        <v>CENTRE PÚBLIC FPA</v>
      </c>
      <c r="R127" s="20" t="str">
        <f>IF($O$1=COMPARATIVA!$B374,COMPARATIVA!I374,"")</f>
        <v>B</v>
      </c>
      <c r="S127" s="20" t="str">
        <f>IF($O$1=COMPARATIVA!$B374,COMPARATIVA!J374,"")</f>
        <v/>
      </c>
      <c r="T127" s="28">
        <f>IF($O$1=COMPARATIVA!$B374,COMPARATIVA!K374,"")</f>
        <v>725</v>
      </c>
    </row>
    <row r="128" spans="1:20" x14ac:dyDescent="0.25">
      <c r="A128" s="11" t="str">
        <f>IF($A$1=COMPARATIVA!$B127,COMPARATIVA!C127,"")</f>
        <v>ORIHUELA</v>
      </c>
      <c r="B128" s="20" t="str">
        <f>IF($A$1=COMPARATIVA!$B127,COMPARATIVA!D127,"")</f>
        <v>03007406</v>
      </c>
      <c r="C128" s="11" t="str">
        <f>IF($A$1=COMPARATIVA!$B127,COMPARATIVA!E127,"")</f>
        <v>IES GABRIEL MIRÓ</v>
      </c>
      <c r="D128" s="20" t="str">
        <f>IF($A$1=COMPARATIVA!$B127,COMPARATIVA!I127,"")</f>
        <v>A</v>
      </c>
      <c r="E128" s="20">
        <f>IF($A$1=COMPARATIVA!$B127,COMPARATIVA!J127,"")</f>
        <v>53</v>
      </c>
      <c r="F128" s="28" t="str">
        <f>IF($A$1=COMPARATIVA!$B127,COMPARATIVA!K127,"")</f>
        <v/>
      </c>
      <c r="O128" s="11" t="str">
        <f>IF($O$1=COMPARATIVA!$B375,COMPARATIVA!C375,"")</f>
        <v>PICASSENT</v>
      </c>
      <c r="P128" s="20">
        <f>IF($O$1=COMPARATIVA!$B375,COMPARATIVA!D375,"")</f>
        <v>46020078</v>
      </c>
      <c r="Q128" s="11" t="str">
        <f>IF($O$1=COMPARATIVA!$B375,COMPARATIVA!E375,"")</f>
        <v>SECCIÓ EDUCACIÓ SECUNDÀRIA NÚMERO 1</v>
      </c>
      <c r="R128" s="20" t="str">
        <f>IF($O$1=COMPARATIVA!$B375,COMPARATIVA!I375,"")</f>
        <v>C</v>
      </c>
      <c r="S128" s="20">
        <f>IF($O$1=COMPARATIVA!$B375,COMPARATIVA!J375,"")</f>
        <v>8</v>
      </c>
      <c r="T128" s="28" t="str">
        <f>IF($O$1=COMPARATIVA!$B375,COMPARATIVA!K375,"")</f>
        <v/>
      </c>
    </row>
    <row r="129" spans="1:20" x14ac:dyDescent="0.25">
      <c r="A129" s="11" t="str">
        <f>IF($A$1=COMPARATIVA!$B128,COMPARATIVA!C128,"")</f>
        <v>ORIHUELA</v>
      </c>
      <c r="B129" s="20" t="str">
        <f>IF($A$1=COMPARATIVA!$B128,COMPARATIVA!D128,"")</f>
        <v>03007418</v>
      </c>
      <c r="C129" s="11" t="str">
        <f>IF($A$1=COMPARATIVA!$B128,COMPARATIVA!E128,"")</f>
        <v>IES EL PALMERAL</v>
      </c>
      <c r="D129" s="20" t="str">
        <f>IF($A$1=COMPARATIVA!$B128,COMPARATIVA!I128,"")</f>
        <v>A</v>
      </c>
      <c r="E129" s="20">
        <f>IF($A$1=COMPARATIVA!$B128,COMPARATIVA!J128,"")</f>
        <v>54</v>
      </c>
      <c r="F129" s="28" t="str">
        <f>IF($A$1=COMPARATIVA!$B128,COMPARATIVA!K128,"")</f>
        <v/>
      </c>
      <c r="O129" s="11" t="str">
        <f>IF($O$1=COMPARATIVA!$B376,COMPARATIVA!C376,"")</f>
        <v>PICASSENT</v>
      </c>
      <c r="P129" s="20">
        <f>IF($O$1=COMPARATIVA!$B376,COMPARATIVA!D376,"")</f>
        <v>46022245</v>
      </c>
      <c r="Q129" s="11" t="str">
        <f>IF($O$1=COMPARATIVA!$B376,COMPARATIVA!E376,"")</f>
        <v>IES L'OM</v>
      </c>
      <c r="R129" s="20" t="str">
        <f>IF($O$1=COMPARATIVA!$B376,COMPARATIVA!I376,"")</f>
        <v>A</v>
      </c>
      <c r="S129" s="20">
        <f>IF($O$1=COMPARATIVA!$B376,COMPARATIVA!J376,"")</f>
        <v>41</v>
      </c>
      <c r="T129" s="28" t="str">
        <f>IF($O$1=COMPARATIVA!$B376,COMPARATIVA!K376,"")</f>
        <v/>
      </c>
    </row>
    <row r="130" spans="1:20" x14ac:dyDescent="0.25">
      <c r="A130" s="11" t="str">
        <f>IF($A$1=COMPARATIVA!$B129,COMPARATIVA!C129,"")</f>
        <v>ORIHUELA</v>
      </c>
      <c r="B130" s="20" t="str">
        <f>IF($A$1=COMPARATIVA!$B129,COMPARATIVA!D129,"")</f>
        <v>03011070</v>
      </c>
      <c r="C130" s="11" t="str">
        <f>IF($A$1=COMPARATIVA!$B129,COMPARATIVA!E129,"")</f>
        <v>IES LAS ESPEÑETAS</v>
      </c>
      <c r="D130" s="20" t="str">
        <f>IF($A$1=COMPARATIVA!$B129,COMPARATIVA!I129,"")</f>
        <v>A</v>
      </c>
      <c r="E130" s="20">
        <f>IF($A$1=COMPARATIVA!$B129,COMPARATIVA!J129,"")</f>
        <v>26</v>
      </c>
      <c r="F130" s="28" t="str">
        <f>IF($A$1=COMPARATIVA!$B129,COMPARATIVA!K129,"")</f>
        <v/>
      </c>
      <c r="O130" s="11" t="str">
        <f>IF($O$1=COMPARATIVA!$B377,COMPARATIVA!C377,"")</f>
        <v>PICASSENT</v>
      </c>
      <c r="P130" s="20">
        <f>IF($O$1=COMPARATIVA!$B377,COMPARATIVA!D377,"")</f>
        <v>46023951</v>
      </c>
      <c r="Q130" s="11" t="str">
        <f>IF($O$1=COMPARATIVA!$B377,COMPARATIVA!E377,"")</f>
        <v>CENTRE PÚBLIC FPA PRESENTACIÓN SÁEZ</v>
      </c>
      <c r="R130" s="20" t="str">
        <f>IF($O$1=COMPARATIVA!$B377,COMPARATIVA!I377,"")</f>
        <v>C</v>
      </c>
      <c r="S130" s="20" t="str">
        <f>IF($O$1=COMPARATIVA!$B377,COMPARATIVA!J377,"")</f>
        <v/>
      </c>
      <c r="T130" s="28">
        <f>IF($O$1=COMPARATIVA!$B377,COMPARATIVA!K377,"")</f>
        <v>402</v>
      </c>
    </row>
    <row r="131" spans="1:20" x14ac:dyDescent="0.25">
      <c r="A131" s="11" t="str">
        <f>IF($A$1=COMPARATIVA!$B130,COMPARATIVA!C130,"")</f>
        <v>ORIHUELA</v>
      </c>
      <c r="B131" s="20" t="str">
        <f>IF($A$1=COMPARATIVA!$B130,COMPARATIVA!D130,"")</f>
        <v>03012992</v>
      </c>
      <c r="C131" s="11" t="str">
        <f>IF($A$1=COMPARATIVA!$B130,COMPARATIVA!E130,"")</f>
        <v>CENTRO PÚBLICO FPA</v>
      </c>
      <c r="D131" s="20" t="str">
        <f>IF($A$1=COMPARATIVA!$B130,COMPARATIVA!I130,"")</f>
        <v>A</v>
      </c>
      <c r="E131" s="20" t="str">
        <f>IF($A$1=COMPARATIVA!$B130,COMPARATIVA!J130,"")</f>
        <v/>
      </c>
      <c r="F131" s="28">
        <f>IF($A$1=COMPARATIVA!$B130,COMPARATIVA!K130,"")</f>
        <v>1133</v>
      </c>
      <c r="O131" s="11" t="str">
        <f>IF($O$1=COMPARATIVA!$B378,COMPARATIVA!C378,"")</f>
        <v>PICASSENT</v>
      </c>
      <c r="P131" s="20">
        <f>IF($O$1=COMPARATIVA!$B378,COMPARATIVA!D378,"")</f>
        <v>46023961</v>
      </c>
      <c r="Q131" s="11" t="str">
        <f>IF($O$1=COMPARATIVA!$B378,COMPARATIVA!E378,"")</f>
        <v>CENTRE PÚBLIC FPA NÚMERO 3</v>
      </c>
      <c r="R131" s="20" t="str">
        <f>IF($O$1=COMPARATIVA!$B378,COMPARATIVA!I378,"")</f>
        <v>C</v>
      </c>
      <c r="S131" s="20" t="str">
        <f>IF($O$1=COMPARATIVA!$B378,COMPARATIVA!J378,"")</f>
        <v/>
      </c>
      <c r="T131" s="28">
        <f>IF($O$1=COMPARATIVA!$B378,COMPARATIVA!K378,"")</f>
        <v>264</v>
      </c>
    </row>
    <row r="132" spans="1:20" x14ac:dyDescent="0.25">
      <c r="A132" s="11" t="str">
        <f>IF($A$1=COMPARATIVA!$B131,COMPARATIVA!C131,"")</f>
        <v>ORIHUELA</v>
      </c>
      <c r="B132" s="20" t="str">
        <f>IF($A$1=COMPARATIVA!$B131,COMPARATIVA!D131,"")</f>
        <v>03013340</v>
      </c>
      <c r="C132" s="11" t="str">
        <f>IF($A$1=COMPARATIVA!$B131,COMPARATIVA!E131,"")</f>
        <v>IES THÁDER</v>
      </c>
      <c r="D132" s="20" t="str">
        <f>IF($A$1=COMPARATIVA!$B131,COMPARATIVA!I131,"")</f>
        <v>B</v>
      </c>
      <c r="E132" s="20">
        <f>IF($A$1=COMPARATIVA!$B131,COMPARATIVA!J131,"")</f>
        <v>19</v>
      </c>
      <c r="F132" s="28" t="str">
        <f>IF($A$1=COMPARATIVA!$B131,COMPARATIVA!K131,"")</f>
        <v/>
      </c>
      <c r="O132" s="11" t="str">
        <f>IF($O$1=COMPARATIVA!$B379,COMPARATIVA!C379,"")</f>
        <v>PICASSENT</v>
      </c>
      <c r="P132" s="20">
        <f>IF($O$1=COMPARATIVA!$B379,COMPARATIVA!D379,"")</f>
        <v>46031301</v>
      </c>
      <c r="Q132" s="11" t="str">
        <f>IF($O$1=COMPARATIVA!$B379,COMPARATIVA!E379,"")</f>
        <v>SECCIÓ EDUCACIÓ SECUNDÀRIA JAUME I</v>
      </c>
      <c r="R132" s="20" t="str">
        <f>IF($O$1=COMPARATIVA!$B379,COMPARATIVA!I379,"")</f>
        <v>C</v>
      </c>
      <c r="S132" s="20">
        <f>IF($O$1=COMPARATIVA!$B379,COMPARATIVA!J379,"")</f>
        <v>7</v>
      </c>
      <c r="T132" s="28" t="str">
        <f>IF($O$1=COMPARATIVA!$B379,COMPARATIVA!K379,"")</f>
        <v/>
      </c>
    </row>
    <row r="133" spans="1:20" x14ac:dyDescent="0.25">
      <c r="A133" s="11" t="str">
        <f>IF($A$1=COMPARATIVA!$B132,COMPARATIVA!C132,"")</f>
        <v>ORIHUELA</v>
      </c>
      <c r="B133" s="20" t="str">
        <f>IF($A$1=COMPARATIVA!$B132,COMPARATIVA!D132,"")</f>
        <v>03015981</v>
      </c>
      <c r="C133" s="11" t="str">
        <f>IF($A$1=COMPARATIVA!$B132,COMPARATIVA!E132,"")</f>
        <v>IES PLAYA FLAMENCA</v>
      </c>
      <c r="D133" s="20" t="str">
        <f>IF($A$1=COMPARATIVA!$B132,COMPARATIVA!I132,"")</f>
        <v>B</v>
      </c>
      <c r="E133" s="20">
        <f>IF($A$1=COMPARATIVA!$B132,COMPARATIVA!J132,"")</f>
        <v>24</v>
      </c>
      <c r="F133" s="28" t="str">
        <f>IF($A$1=COMPARATIVA!$B132,COMPARATIVA!K132,"")</f>
        <v/>
      </c>
      <c r="O133" s="11" t="str">
        <f>IF($O$1=COMPARATIVA!$B380,COMPARATIVA!C380,"")</f>
        <v>POBLA DE FARNALS (LA)</v>
      </c>
      <c r="P133" s="20">
        <f>IF($O$1=COMPARATIVA!$B380,COMPARATIVA!D380,"")</f>
        <v>46024229</v>
      </c>
      <c r="Q133" s="11" t="str">
        <f>IF($O$1=COMPARATIVA!$B380,COMPARATIVA!E380,"")</f>
        <v>IES GUILLEM D'ALCALÀ</v>
      </c>
      <c r="R133" s="20" t="str">
        <f>IF($O$1=COMPARATIVA!$B380,COMPARATIVA!I380,"")</f>
        <v>A</v>
      </c>
      <c r="S133" s="20">
        <f>IF($O$1=COMPARATIVA!$B380,COMPARATIVA!J380,"")</f>
        <v>28</v>
      </c>
      <c r="T133" s="28" t="str">
        <f>IF($O$1=COMPARATIVA!$B380,COMPARATIVA!K380,"")</f>
        <v/>
      </c>
    </row>
    <row r="134" spans="1:20" x14ac:dyDescent="0.25">
      <c r="A134" s="11" t="str">
        <f>IF($A$1=COMPARATIVA!$B133,COMPARATIVA!C133,"")</f>
        <v>ORIHUELA</v>
      </c>
      <c r="B134" s="20" t="str">
        <f>IF($A$1=COMPARATIVA!$B133,COMPARATIVA!D133,"")</f>
        <v>03018301</v>
      </c>
      <c r="C134" s="11" t="str">
        <f>IF($A$1=COMPARATIVA!$B133,COMPARATIVA!E133,"")</f>
        <v>ESCUELA OFICIAL DE IDIOMAS</v>
      </c>
      <c r="D134" s="20" t="str">
        <f>IF($A$1=COMPARATIVA!$B133,COMPARATIVA!I133,"")</f>
        <v>A</v>
      </c>
      <c r="E134" s="20" t="str">
        <f>IF($A$1=COMPARATIVA!$B133,COMPARATIVA!J133,"")</f>
        <v/>
      </c>
      <c r="F134" s="28">
        <f>IF($A$1=COMPARATIVA!$B133,COMPARATIVA!K133,"")</f>
        <v>1055</v>
      </c>
      <c r="O134" s="11" t="str">
        <f>IF($O$1=COMPARATIVA!$B381,COMPARATIVA!C381,"")</f>
        <v>POBLA DE VALLBONA (LA)</v>
      </c>
      <c r="P134" s="20">
        <f>IF($O$1=COMPARATIVA!$B381,COMPARATIVA!D381,"")</f>
        <v>46022543</v>
      </c>
      <c r="Q134" s="11" t="str">
        <f>IF($O$1=COMPARATIVA!$B381,COMPARATIVA!E381,"")</f>
        <v>IES LA VEREDA</v>
      </c>
      <c r="R134" s="20" t="str">
        <f>IF($O$1=COMPARATIVA!$B381,COMPARATIVA!I381,"")</f>
        <v>A</v>
      </c>
      <c r="S134" s="20">
        <f>IF($O$1=COMPARATIVA!$B381,COMPARATIVA!J381,"")</f>
        <v>46</v>
      </c>
      <c r="T134" s="28" t="str">
        <f>IF($O$1=COMPARATIVA!$B381,COMPARATIVA!K381,"")</f>
        <v/>
      </c>
    </row>
    <row r="135" spans="1:20" x14ac:dyDescent="0.25">
      <c r="A135" s="11" t="str">
        <f>IF($A$1=COMPARATIVA!$B134,COMPARATIVA!C134,"")</f>
        <v>PEDREGUER</v>
      </c>
      <c r="B135" s="20" t="str">
        <f>IF($A$1=COMPARATIVA!$B134,COMPARATIVA!D134,"")</f>
        <v>03015142</v>
      </c>
      <c r="C135" s="11" t="str">
        <f>IF($A$1=COMPARATIVA!$B134,COMPARATIVA!E134,"")</f>
        <v>IES DE PEDREGUER</v>
      </c>
      <c r="D135" s="20" t="str">
        <f>IF($A$1=COMPARATIVA!$B134,COMPARATIVA!I134,"")</f>
        <v>B</v>
      </c>
      <c r="E135" s="20">
        <f>IF($A$1=COMPARATIVA!$B134,COMPARATIVA!J134,"")</f>
        <v>24</v>
      </c>
      <c r="F135" s="28" t="str">
        <f>IF($A$1=COMPARATIVA!$B134,COMPARATIVA!K134,"")</f>
        <v/>
      </c>
      <c r="O135" s="11" t="str">
        <f>IF($O$1=COMPARATIVA!$B382,COMPARATIVA!C382,"")</f>
        <v>POBLA DEL DUC (LA)</v>
      </c>
      <c r="P135" s="20">
        <f>IF($O$1=COMPARATIVA!$B382,COMPARATIVA!D382,"")</f>
        <v>46022166</v>
      </c>
      <c r="Q135" s="11" t="str">
        <f>IF($O$1=COMPARATIVA!$B382,COMPARATIVA!E382,"")</f>
        <v>SECCIÓ DE L'IES JOSÉ DE RIBERA A LA POBLA DEL DUC</v>
      </c>
      <c r="R135" s="20" t="str">
        <f>IF($O$1=COMPARATIVA!$B382,COMPARATIVA!I382,"")</f>
        <v>C</v>
      </c>
      <c r="S135" s="20">
        <f>IF($O$1=COMPARATIVA!$B382,COMPARATIVA!J382,"")</f>
        <v>4</v>
      </c>
      <c r="T135" s="28" t="str">
        <f>IF($O$1=COMPARATIVA!$B382,COMPARATIVA!K382,"")</f>
        <v/>
      </c>
    </row>
    <row r="136" spans="1:20" x14ac:dyDescent="0.25">
      <c r="A136" s="11" t="str">
        <f>IF($A$1=COMPARATIVA!$B135,COMPARATIVA!C135,"")</f>
        <v>PEGO</v>
      </c>
      <c r="B136" s="20" t="str">
        <f>IF($A$1=COMPARATIVA!$B135,COMPARATIVA!D135,"")</f>
        <v>03007613</v>
      </c>
      <c r="C136" s="11" t="str">
        <f>IF($A$1=COMPARATIVA!$B135,COMPARATIVA!E135,"")</f>
        <v>IES ENRIC VALOR</v>
      </c>
      <c r="D136" s="20" t="str">
        <f>IF($A$1=COMPARATIVA!$B135,COMPARATIVA!I135,"")</f>
        <v>B</v>
      </c>
      <c r="E136" s="20">
        <f>IF($A$1=COMPARATIVA!$B135,COMPARATIVA!J135,"")</f>
        <v>23</v>
      </c>
      <c r="F136" s="28" t="str">
        <f>IF($A$1=COMPARATIVA!$B135,COMPARATIVA!K135,"")</f>
        <v/>
      </c>
      <c r="O136" s="11" t="str">
        <f>IF($O$1=COMPARATIVA!$B383,COMPARATIVA!C383,"")</f>
        <v>POBLA LLARGA (LA)</v>
      </c>
      <c r="P136" s="20">
        <f>IF($O$1=COMPARATIVA!$B383,COMPARATIVA!D383,"")</f>
        <v>46023948</v>
      </c>
      <c r="Q136" s="11" t="str">
        <f>IF($O$1=COMPARATIVA!$B383,COMPARATIVA!E383,"")</f>
        <v>IES PERE D'ESPLUGUES</v>
      </c>
      <c r="R136" s="20" t="str">
        <f>IF($O$1=COMPARATIVA!$B383,COMPARATIVA!I383,"")</f>
        <v>B</v>
      </c>
      <c r="S136" s="20">
        <f>IF($O$1=COMPARATIVA!$B383,COMPARATIVA!J383,"")</f>
        <v>20</v>
      </c>
      <c r="T136" s="28" t="str">
        <f>IF($O$1=COMPARATIVA!$B383,COMPARATIVA!K383,"")</f>
        <v/>
      </c>
    </row>
    <row r="137" spans="1:20" x14ac:dyDescent="0.25">
      <c r="A137" s="11" t="str">
        <f>IF($A$1=COMPARATIVA!$B136,COMPARATIVA!C136,"")</f>
        <v>PETRER</v>
      </c>
      <c r="B137" s="20" t="str">
        <f>IF($A$1=COMPARATIVA!$B136,COMPARATIVA!D136,"")</f>
        <v>03005719</v>
      </c>
      <c r="C137" s="11" t="str">
        <f>IF($A$1=COMPARATIVA!$B136,COMPARATIVA!E136,"")</f>
        <v>IES AZORÍN</v>
      </c>
      <c r="D137" s="20" t="str">
        <f>IF($A$1=COMPARATIVA!$B136,COMPARATIVA!I136,"")</f>
        <v>A</v>
      </c>
      <c r="E137" s="20">
        <f>IF($A$1=COMPARATIVA!$B136,COMPARATIVA!J136,"")</f>
        <v>28</v>
      </c>
      <c r="F137" s="28" t="str">
        <f>IF($A$1=COMPARATIVA!$B136,COMPARATIVA!K136,"")</f>
        <v/>
      </c>
      <c r="O137" s="11" t="str">
        <f>IF($O$1=COMPARATIVA!$B384,COMPARATIVA!C384,"")</f>
        <v>PUÇOL</v>
      </c>
      <c r="P137" s="20">
        <f>IF($O$1=COMPARATIVA!$B384,COMPARATIVA!D384,"")</f>
        <v>46020315</v>
      </c>
      <c r="Q137" s="11" t="str">
        <f>IF($O$1=COMPARATIVA!$B384,COMPARATIVA!E384,"")</f>
        <v>IES DE PUÇOL</v>
      </c>
      <c r="R137" s="20" t="str">
        <f>IF($O$1=COMPARATIVA!$B384,COMPARATIVA!I384,"")</f>
        <v>A</v>
      </c>
      <c r="S137" s="20">
        <f>IF($O$1=COMPARATIVA!$B384,COMPARATIVA!J384,"")</f>
        <v>35</v>
      </c>
      <c r="T137" s="28" t="str">
        <f>IF($O$1=COMPARATIVA!$B384,COMPARATIVA!K384,"")</f>
        <v/>
      </c>
    </row>
    <row r="138" spans="1:20" x14ac:dyDescent="0.25">
      <c r="A138" s="11" t="str">
        <f>IF($A$1=COMPARATIVA!$B137,COMPARATIVA!C137,"")</f>
        <v>PETRER</v>
      </c>
      <c r="B138" s="20" t="str">
        <f>IF($A$1=COMPARATIVA!$B137,COMPARATIVA!D137,"")</f>
        <v>03013005</v>
      </c>
      <c r="C138" s="11" t="str">
        <f>IF($A$1=COMPARATIVA!$B137,COMPARATIVA!E137,"")</f>
        <v>CENTRE PÚBLIC FPA CARLES SALVADOR</v>
      </c>
      <c r="D138" s="20" t="str">
        <f>IF($A$1=COMPARATIVA!$B137,COMPARATIVA!I137,"")</f>
        <v>C</v>
      </c>
      <c r="E138" s="20" t="str">
        <f>IF($A$1=COMPARATIVA!$B137,COMPARATIVA!J137,"")</f>
        <v/>
      </c>
      <c r="F138" s="28">
        <f>IF($A$1=COMPARATIVA!$B137,COMPARATIVA!K137,"")</f>
        <v>324</v>
      </c>
      <c r="O138" s="11" t="str">
        <f>IF($O$1=COMPARATIVA!$B385,COMPARATIVA!C385,"")</f>
        <v>PUIG DE SANTA MARIA [EL]</v>
      </c>
      <c r="P138" s="20">
        <f>IF($O$1=COMPARATIVA!$B385,COMPARATIVA!D385,"")</f>
        <v>46023894</v>
      </c>
      <c r="Q138" s="11" t="str">
        <f>IF($O$1=COMPARATIVA!$B385,COMPARATIVA!E385,"")</f>
        <v>IES D'EL PUIG DE SANTA MARIA</v>
      </c>
      <c r="R138" s="20" t="str">
        <f>IF($O$1=COMPARATIVA!$B385,COMPARATIVA!I385,"")</f>
        <v>B</v>
      </c>
      <c r="S138" s="20">
        <f>IF($O$1=COMPARATIVA!$B385,COMPARATIVA!J385,"")</f>
        <v>18</v>
      </c>
      <c r="T138" s="28" t="str">
        <f>IF($O$1=COMPARATIVA!$B385,COMPARATIVA!K385,"")</f>
        <v/>
      </c>
    </row>
    <row r="139" spans="1:20" x14ac:dyDescent="0.25">
      <c r="A139" s="11" t="str">
        <f>IF($A$1=COMPARATIVA!$B138,COMPARATIVA!C138,"")</f>
        <v>PETRER</v>
      </c>
      <c r="B139" s="20" t="str">
        <f>IF($A$1=COMPARATIVA!$B138,COMPARATIVA!D138,"")</f>
        <v>03014371</v>
      </c>
      <c r="C139" s="11" t="str">
        <f>IF($A$1=COMPARATIVA!$B138,COMPARATIVA!E138,"")</f>
        <v>IES POETA PACO MOLLÀ</v>
      </c>
      <c r="D139" s="20" t="str">
        <f>IF($A$1=COMPARATIVA!$B138,COMPARATIVA!I138,"")</f>
        <v>A</v>
      </c>
      <c r="E139" s="20">
        <f>IF($A$1=COMPARATIVA!$B138,COMPARATIVA!J138,"")</f>
        <v>40</v>
      </c>
      <c r="F139" s="28" t="str">
        <f>IF($A$1=COMPARATIVA!$B138,COMPARATIVA!K138,"")</f>
        <v/>
      </c>
      <c r="O139" s="11" t="str">
        <f>IF($O$1=COMPARATIVA!$B386,COMPARATIVA!C386,"")</f>
        <v>QUART DE POBLET</v>
      </c>
      <c r="P139" s="20">
        <f>IF($O$1=COMPARATIVA!$B386,COMPARATIVA!D386,"")</f>
        <v>46015538</v>
      </c>
      <c r="Q139" s="11" t="str">
        <f>IF($O$1=COMPARATIVA!$B386,COMPARATIVA!E386,"")</f>
        <v>CIPFP FAITANAR</v>
      </c>
      <c r="R139" s="20" t="str">
        <f>IF($O$1=COMPARATIVA!$B386,COMPARATIVA!I386,"")</f>
        <v>B</v>
      </c>
      <c r="S139" s="20">
        <f>IF($O$1=COMPARATIVA!$B386,COMPARATIVA!J386,"")</f>
        <v>24</v>
      </c>
      <c r="T139" s="28" t="str">
        <f>IF($O$1=COMPARATIVA!$B386,COMPARATIVA!K386,"")</f>
        <v/>
      </c>
    </row>
    <row r="140" spans="1:20" x14ac:dyDescent="0.25">
      <c r="A140" s="11" t="str">
        <f>IF($A$1=COMPARATIVA!$B139,COMPARATIVA!C139,"")</f>
        <v>PETRER</v>
      </c>
      <c r="B140" s="20" t="str">
        <f>IF($A$1=COMPARATIVA!$B139,COMPARATIVA!D139,"")</f>
        <v>03015154</v>
      </c>
      <c r="C140" s="11" t="str">
        <f>IF($A$1=COMPARATIVA!$B139,COMPARATIVA!E139,"")</f>
        <v>IES LA CANAL</v>
      </c>
      <c r="D140" s="20" t="str">
        <f>IF($A$1=COMPARATIVA!$B139,COMPARATIVA!I139,"")</f>
        <v>A</v>
      </c>
      <c r="E140" s="20">
        <f>IF($A$1=COMPARATIVA!$B139,COMPARATIVA!J139,"")</f>
        <v>35</v>
      </c>
      <c r="F140" s="28" t="str">
        <f>IF($A$1=COMPARATIVA!$B139,COMPARATIVA!K139,"")</f>
        <v/>
      </c>
      <c r="O140" s="11" t="str">
        <f>IF($O$1=COMPARATIVA!$B387,COMPARATIVA!C387,"")</f>
        <v>QUART DE POBLET</v>
      </c>
      <c r="P140" s="20">
        <f>IF($O$1=COMPARATIVA!$B387,COMPARATIVA!D387,"")</f>
        <v>46019222</v>
      </c>
      <c r="Q140" s="11" t="str">
        <f>IF($O$1=COMPARATIVA!$B387,COMPARATIVA!E387,"")</f>
        <v>CENTRE PÚBLIC FPA ESCOLA D'ADULTS</v>
      </c>
      <c r="R140" s="20" t="str">
        <f>IF($O$1=COMPARATIVA!$B387,COMPARATIVA!I387,"")</f>
        <v>C</v>
      </c>
      <c r="S140" s="20" t="str">
        <f>IF($O$1=COMPARATIVA!$B387,COMPARATIVA!J387,"")</f>
        <v/>
      </c>
      <c r="T140" s="28">
        <f>IF($O$1=COMPARATIVA!$B387,COMPARATIVA!K387,"")</f>
        <v>442</v>
      </c>
    </row>
    <row r="141" spans="1:20" x14ac:dyDescent="0.25">
      <c r="A141" s="11" t="str">
        <f>IF($A$1=COMPARATIVA!$B140,COMPARATIVA!C140,"")</f>
        <v>PILAR DE LA HORADADA</v>
      </c>
      <c r="B141" s="20" t="str">
        <f>IF($A$1=COMPARATIVA!$B140,COMPARATIVA!D140,"")</f>
        <v>03013728</v>
      </c>
      <c r="C141" s="11" t="str">
        <f>IF($A$1=COMPARATIVA!$B140,COMPARATIVA!E140,"")</f>
        <v>IES THIAR</v>
      </c>
      <c r="D141" s="20" t="str">
        <f>IF($A$1=COMPARATIVA!$B140,COMPARATIVA!I140,"")</f>
        <v>A</v>
      </c>
      <c r="E141" s="20">
        <f>IF($A$1=COMPARATIVA!$B140,COMPARATIVA!J140,"")</f>
        <v>41</v>
      </c>
      <c r="F141" s="28" t="str">
        <f>IF($A$1=COMPARATIVA!$B140,COMPARATIVA!K140,"")</f>
        <v/>
      </c>
      <c r="O141" s="11" t="str">
        <f>IF($O$1=COMPARATIVA!$B388,COMPARATIVA!C388,"")</f>
        <v>QUART DE POBLET</v>
      </c>
      <c r="P141" s="20">
        <f>IF($O$1=COMPARATIVA!$B388,COMPARATIVA!D388,"")</f>
        <v>46019684</v>
      </c>
      <c r="Q141" s="11" t="str">
        <f>IF($O$1=COMPARATIVA!$B388,COMPARATIVA!E388,"")</f>
        <v>IES LA SENDA</v>
      </c>
      <c r="R141" s="20" t="str">
        <f>IF($O$1=COMPARATIVA!$B388,COMPARATIVA!I388,"")</f>
        <v>B</v>
      </c>
      <c r="S141" s="20">
        <f>IF($O$1=COMPARATIVA!$B388,COMPARATIVA!J388,"")</f>
        <v>15</v>
      </c>
      <c r="T141" s="28" t="str">
        <f>IF($O$1=COMPARATIVA!$B388,COMPARATIVA!K388,"")</f>
        <v/>
      </c>
    </row>
    <row r="142" spans="1:20" x14ac:dyDescent="0.25">
      <c r="A142" s="11" t="str">
        <f>IF($A$1=COMPARATIVA!$B141,COMPARATIVA!C141,"")</f>
        <v>PINÓS (EL)</v>
      </c>
      <c r="B142" s="20" t="str">
        <f>IF($A$1=COMPARATIVA!$B141,COMPARATIVA!D141,"")</f>
        <v>03007789</v>
      </c>
      <c r="C142" s="11" t="str">
        <f>IF($A$1=COMPARATIVA!$B141,COMPARATIVA!E141,"")</f>
        <v>IES MARHUENDA PRATS</v>
      </c>
      <c r="D142" s="20" t="str">
        <f>IF($A$1=COMPARATIVA!$B141,COMPARATIVA!I141,"")</f>
        <v>B</v>
      </c>
      <c r="E142" s="20">
        <f>IF($A$1=COMPARATIVA!$B141,COMPARATIVA!J141,"")</f>
        <v>22</v>
      </c>
      <c r="F142" s="28" t="str">
        <f>IF($A$1=COMPARATIVA!$B141,COMPARATIVA!K141,"")</f>
        <v/>
      </c>
      <c r="O142" s="11" t="str">
        <f>IF($O$1=COMPARATIVA!$B389,COMPARATIVA!C389,"")</f>
        <v>QUART DE POBLET</v>
      </c>
      <c r="P142" s="20">
        <f>IF($O$1=COMPARATIVA!$B389,COMPARATIVA!D389,"")</f>
        <v>46020546</v>
      </c>
      <c r="Q142" s="11" t="str">
        <f>IF($O$1=COMPARATIVA!$B389,COMPARATIVA!E389,"")</f>
        <v>ESCOLA OFICIAL D'IDIOMES</v>
      </c>
      <c r="R142" s="20" t="str">
        <f>IF($O$1=COMPARATIVA!$B389,COMPARATIVA!I389,"")</f>
        <v>A</v>
      </c>
      <c r="S142" s="20" t="str">
        <f>IF($O$1=COMPARATIVA!$B389,COMPARATIVA!J389,"")</f>
        <v/>
      </c>
      <c r="T142" s="28">
        <f>IF($O$1=COMPARATIVA!$B389,COMPARATIVA!K389,"")</f>
        <v>2706</v>
      </c>
    </row>
    <row r="143" spans="1:20" x14ac:dyDescent="0.25">
      <c r="A143" s="11" t="str">
        <f>IF($A$1=COMPARATIVA!$B142,COMPARATIVA!C142,"")</f>
        <v>RAFAL</v>
      </c>
      <c r="B143" s="20" t="str">
        <f>IF($A$1=COMPARATIVA!$B142,COMPARATIVA!D142,"")</f>
        <v>03015634</v>
      </c>
      <c r="C143" s="11" t="str">
        <f>IF($A$1=COMPARATIVA!$B142,COMPARATIVA!E142,"")</f>
        <v>IES DE RAFAL</v>
      </c>
      <c r="D143" s="20" t="str">
        <f>IF($A$1=COMPARATIVA!$B142,COMPARATIVA!I142,"")</f>
        <v>B</v>
      </c>
      <c r="E143" s="20">
        <f>IF($A$1=COMPARATIVA!$B142,COMPARATIVA!J142,"")</f>
        <v>12</v>
      </c>
      <c r="F143" s="28" t="str">
        <f>IF($A$1=COMPARATIVA!$B142,COMPARATIVA!K142,"")</f>
        <v/>
      </c>
      <c r="O143" s="11" t="str">
        <f>IF($O$1=COMPARATIVA!$B390,COMPARATIVA!C390,"")</f>
        <v>QUART DE POBLET</v>
      </c>
      <c r="P143" s="20">
        <f>IF($O$1=COMPARATIVA!$B390,COMPARATIVA!D390,"")</f>
        <v>46022634</v>
      </c>
      <c r="Q143" s="11" t="str">
        <f>IF($O$1=COMPARATIVA!$B390,COMPARATIVA!E390,"")</f>
        <v>IES RIU TÚRIA</v>
      </c>
      <c r="R143" s="20" t="str">
        <f>IF($O$1=COMPARATIVA!$B390,COMPARATIVA!I390,"")</f>
        <v>B</v>
      </c>
      <c r="S143" s="20">
        <f>IF($O$1=COMPARATIVA!$B390,COMPARATIVA!J390,"")</f>
        <v>20</v>
      </c>
      <c r="T143" s="28" t="str">
        <f>IF($O$1=COMPARATIVA!$B390,COMPARATIVA!K390,"")</f>
        <v/>
      </c>
    </row>
    <row r="144" spans="1:20" x14ac:dyDescent="0.25">
      <c r="A144" s="11" t="str">
        <f>IF($A$1=COMPARATIVA!$B143,COMPARATIVA!C143,"")</f>
        <v>REDOVÁN</v>
      </c>
      <c r="B144" s="20" t="str">
        <f>IF($A$1=COMPARATIVA!$B143,COMPARATIVA!D143,"")</f>
        <v>03015166</v>
      </c>
      <c r="C144" s="11" t="str">
        <f>IF($A$1=COMPARATIVA!$B143,COMPARATIVA!E143,"")</f>
        <v>IES JAIME DE SANT-ÁNGEL</v>
      </c>
      <c r="D144" s="20" t="str">
        <f>IF($A$1=COMPARATIVA!$B143,COMPARATIVA!I143,"")</f>
        <v>B</v>
      </c>
      <c r="E144" s="20">
        <f>IF($A$1=COMPARATIVA!$B143,COMPARATIVA!J143,"")</f>
        <v>16</v>
      </c>
      <c r="F144" s="28" t="str">
        <f>IF($A$1=COMPARATIVA!$B143,COMPARATIVA!K143,"")</f>
        <v/>
      </c>
      <c r="O144" s="11" t="str">
        <f>IF($O$1=COMPARATIVA!$B391,COMPARATIVA!C391,"")</f>
        <v>RAFELBUNYOL</v>
      </c>
      <c r="P144" s="20">
        <f>IF($O$1=COMPARATIVA!$B391,COMPARATIVA!D391,"")</f>
        <v>46022671</v>
      </c>
      <c r="Q144" s="11" t="str">
        <f>IF($O$1=COMPARATIVA!$B391,COMPARATIVA!E391,"")</f>
        <v>IES DE RAFELBUNYOL</v>
      </c>
      <c r="R144" s="20" t="str">
        <f>IF($O$1=COMPARATIVA!$B391,COMPARATIVA!I391,"")</f>
        <v>B</v>
      </c>
      <c r="S144" s="20">
        <f>IF($O$1=COMPARATIVA!$B391,COMPARATIVA!J391,"")</f>
        <v>20</v>
      </c>
      <c r="T144" s="28" t="str">
        <f>IF($O$1=COMPARATIVA!$B391,COMPARATIVA!K391,"")</f>
        <v/>
      </c>
    </row>
    <row r="145" spans="1:20" x14ac:dyDescent="0.25">
      <c r="A145" s="11" t="str">
        <f>IF($A$1=COMPARATIVA!$B144,COMPARATIVA!C144,"")</f>
        <v>ROJALES</v>
      </c>
      <c r="B145" s="20" t="str">
        <f>IF($A$1=COMPARATIVA!$B144,COMPARATIVA!D144,"")</f>
        <v>03014851</v>
      </c>
      <c r="C145" s="11" t="str">
        <f>IF($A$1=COMPARATIVA!$B144,COMPARATIVA!E144,"")</f>
        <v>IES LA ENCANTÁ</v>
      </c>
      <c r="D145" s="20" t="str">
        <f>IF($A$1=COMPARATIVA!$B144,COMPARATIVA!I144,"")</f>
        <v>A</v>
      </c>
      <c r="E145" s="20">
        <f>IF($A$1=COMPARATIVA!$B144,COMPARATIVA!J144,"")</f>
        <v>38</v>
      </c>
      <c r="F145" s="28" t="str">
        <f>IF($A$1=COMPARATIVA!$B144,COMPARATIVA!K144,"")</f>
        <v/>
      </c>
      <c r="O145" s="11" t="str">
        <f>IF($O$1=COMPARATIVA!$B392,COMPARATIVA!C392,"")</f>
        <v>REQUENA</v>
      </c>
      <c r="P145" s="20">
        <f>IF($O$1=COMPARATIVA!$B392,COMPARATIVA!D392,"")</f>
        <v>46007189</v>
      </c>
      <c r="Q145" s="11" t="str">
        <f>IF($O$1=COMPARATIVA!$B392,COMPARATIVA!E392,"")</f>
        <v>IES OLEANA</v>
      </c>
      <c r="R145" s="20" t="str">
        <f>IF($O$1=COMPARATIVA!$B392,COMPARATIVA!I392,"")</f>
        <v>A</v>
      </c>
      <c r="S145" s="20">
        <f>IF($O$1=COMPARATIVA!$B392,COMPARATIVA!J392,"")</f>
        <v>32</v>
      </c>
      <c r="T145" s="28" t="str">
        <f>IF($O$1=COMPARATIVA!$B392,COMPARATIVA!K392,"")</f>
        <v/>
      </c>
    </row>
    <row r="146" spans="1:20" x14ac:dyDescent="0.25">
      <c r="A146" s="11" t="str">
        <f>IF($A$1=COMPARATIVA!$B145,COMPARATIVA!C145,"")</f>
        <v>SAN FULGENCIO</v>
      </c>
      <c r="B146" s="20" t="str">
        <f>IF($A$1=COMPARATIVA!$B145,COMPARATIVA!D145,"")</f>
        <v>03016560</v>
      </c>
      <c r="C146" s="11" t="str">
        <f>IF($A$1=COMPARATIVA!$B145,COMPARATIVA!E145,"")</f>
        <v>SECCIÓN DEL IES LA ENCANTÁ EN SAN FULGENCIO</v>
      </c>
      <c r="D146" s="20" t="str">
        <f>IF($A$1=COMPARATIVA!$B145,COMPARATIVA!I145,"")</f>
        <v>C</v>
      </c>
      <c r="E146" s="20">
        <f>IF($A$1=COMPARATIVA!$B145,COMPARATIVA!J145,"")</f>
        <v>7</v>
      </c>
      <c r="F146" s="28" t="str">
        <f>IF($A$1=COMPARATIVA!$B145,COMPARATIVA!K145,"")</f>
        <v/>
      </c>
      <c r="O146" s="11" t="str">
        <f>IF($O$1=COMPARATIVA!$B393,COMPARATIVA!C393,"")</f>
        <v>REQUENA</v>
      </c>
      <c r="P146" s="20">
        <f>IF($O$1=COMPARATIVA!$B393,COMPARATIVA!D393,"")</f>
        <v>46007190</v>
      </c>
      <c r="Q146" s="11" t="str">
        <f>IF($O$1=COMPARATIVA!$B393,COMPARATIVA!E393,"")</f>
        <v>IES NÚMERO 1</v>
      </c>
      <c r="R146" s="20" t="str">
        <f>IF($O$1=COMPARATIVA!$B393,COMPARATIVA!I393,"")</f>
        <v>A</v>
      </c>
      <c r="S146" s="20">
        <f>IF($O$1=COMPARATIVA!$B393,COMPARATIVA!J393,"")</f>
        <v>33</v>
      </c>
      <c r="T146" s="28" t="str">
        <f>IF($O$1=COMPARATIVA!$B393,COMPARATIVA!K393,"")</f>
        <v/>
      </c>
    </row>
    <row r="147" spans="1:20" x14ac:dyDescent="0.25">
      <c r="A147" s="11" t="str">
        <f>IF($A$1=COMPARATIVA!$B146,COMPARATIVA!C146,"")</f>
        <v>SAN MIGUEL DE SALINAS</v>
      </c>
      <c r="B147" s="20" t="str">
        <f>IF($A$1=COMPARATIVA!$B146,COMPARATIVA!D146,"")</f>
        <v>03014563</v>
      </c>
      <c r="C147" s="11" t="str">
        <f>IF($A$1=COMPARATIVA!$B146,COMPARATIVA!E146,"")</f>
        <v>IES LOS ALCORES</v>
      </c>
      <c r="D147" s="20" t="str">
        <f>IF($A$1=COMPARATIVA!$B146,COMPARATIVA!I146,"")</f>
        <v>B</v>
      </c>
      <c r="E147" s="20">
        <f>IF($A$1=COMPARATIVA!$B146,COMPARATIVA!J146,"")</f>
        <v>19</v>
      </c>
      <c r="F147" s="28" t="str">
        <f>IF($A$1=COMPARATIVA!$B146,COMPARATIVA!K146,"")</f>
        <v/>
      </c>
      <c r="O147" s="11" t="str">
        <f>IF($O$1=COMPARATIVA!$B394,COMPARATIVA!C394,"")</f>
        <v>REQUENA</v>
      </c>
      <c r="P147" s="20">
        <f>IF($O$1=COMPARATIVA!$B394,COMPARATIVA!D394,"")</f>
        <v>46019350</v>
      </c>
      <c r="Q147" s="11" t="str">
        <f>IF($O$1=COMPARATIVA!$B394,COMPARATIVA!E394,"")</f>
        <v>CONSERVATORIO PROFESIONAL DE MÚSICA M. PÉREZ SÁNCHEZ</v>
      </c>
      <c r="R147" s="20" t="str">
        <f>IF($O$1=COMPARATIVA!$B394,COMPARATIVA!I394,"")</f>
        <v>C</v>
      </c>
      <c r="S147" s="20" t="str">
        <f>IF($O$1=COMPARATIVA!$B394,COMPARATIVA!J394,"")</f>
        <v/>
      </c>
      <c r="T147" s="28">
        <f>IF($O$1=COMPARATIVA!$B394,COMPARATIVA!K394,"")</f>
        <v>298</v>
      </c>
    </row>
    <row r="148" spans="1:20" x14ac:dyDescent="0.25">
      <c r="A148" s="11" t="str">
        <f>IF($A$1=COMPARATIVA!$B147,COMPARATIVA!C147,"")</f>
        <v>SANT JOAN D'ALACANT</v>
      </c>
      <c r="B148" s="20" t="str">
        <f>IF($A$1=COMPARATIVA!$B147,COMPARATIVA!D147,"")</f>
        <v>03010429</v>
      </c>
      <c r="C148" s="11" t="str">
        <f>IF($A$1=COMPARATIVA!$B147,COMPARATIVA!E147,"")</f>
        <v>IES LLOIXA</v>
      </c>
      <c r="D148" s="20" t="str">
        <f>IF($A$1=COMPARATIVA!$B147,COMPARATIVA!I147,"")</f>
        <v>B</v>
      </c>
      <c r="E148" s="20">
        <f>IF($A$1=COMPARATIVA!$B147,COMPARATIVA!J147,"")</f>
        <v>24</v>
      </c>
      <c r="F148" s="28" t="str">
        <f>IF($A$1=COMPARATIVA!$B147,COMPARATIVA!K147,"")</f>
        <v/>
      </c>
      <c r="O148" s="11" t="str">
        <f>IF($O$1=COMPARATIVA!$B395,COMPARATIVA!C395,"")</f>
        <v>REQUENA</v>
      </c>
      <c r="P148" s="20">
        <f>IF($O$1=COMPARATIVA!$B395,COMPARATIVA!D395,"")</f>
        <v>46019362</v>
      </c>
      <c r="Q148" s="11" t="str">
        <f>IF($O$1=COMPARATIVA!$B395,COMPARATIVA!E395,"")</f>
        <v>CENTRO PÚBLICO FPA ANTIGUA ESCUELA ZORITA</v>
      </c>
      <c r="R148" s="20" t="str">
        <f>IF($O$1=COMPARATIVA!$B395,COMPARATIVA!I395,"")</f>
        <v>C</v>
      </c>
      <c r="S148" s="20" t="str">
        <f>IF($O$1=COMPARATIVA!$B395,COMPARATIVA!J395,"")</f>
        <v/>
      </c>
      <c r="T148" s="28">
        <f>IF($O$1=COMPARATIVA!$B395,COMPARATIVA!K395,"")</f>
        <v>252</v>
      </c>
    </row>
    <row r="149" spans="1:20" x14ac:dyDescent="0.25">
      <c r="A149" s="11" t="str">
        <f>IF($A$1=COMPARATIVA!$B148,COMPARATIVA!C148,"")</f>
        <v>SANT JOAN D'ALACANT</v>
      </c>
      <c r="B149" s="20" t="str">
        <f>IF($A$1=COMPARATIVA!$B148,COMPARATIVA!D148,"")</f>
        <v>03010478</v>
      </c>
      <c r="C149" s="11" t="str">
        <f>IF($A$1=COMPARATIVA!$B148,COMPARATIVA!E148,"")</f>
        <v>IES LUIS GARCÍA BERLANGA</v>
      </c>
      <c r="D149" s="20" t="str">
        <f>IF($A$1=COMPARATIVA!$B148,COMPARATIVA!I148,"")</f>
        <v>A</v>
      </c>
      <c r="E149" s="20">
        <f>IF($A$1=COMPARATIVA!$B148,COMPARATIVA!J148,"")</f>
        <v>27</v>
      </c>
      <c r="F149" s="28" t="str">
        <f>IF($A$1=COMPARATIVA!$B148,COMPARATIVA!K148,"")</f>
        <v/>
      </c>
      <c r="O149" s="11" t="str">
        <f>IF($O$1=COMPARATIVA!$B396,COMPARATIVA!C396,"")</f>
        <v>RIBA-ROJA DE TÚRIA</v>
      </c>
      <c r="P149" s="20">
        <f>IF($O$1=COMPARATIVA!$B396,COMPARATIVA!D396,"")</f>
        <v>46020327</v>
      </c>
      <c r="Q149" s="11" t="str">
        <f>IF($O$1=COMPARATIVA!$B396,COMPARATIVA!E396,"")</f>
        <v>IES PLA DE NADAL</v>
      </c>
      <c r="R149" s="20" t="str">
        <f>IF($O$1=COMPARATIVA!$B396,COMPARATIVA!I396,"")</f>
        <v>B</v>
      </c>
      <c r="S149" s="20">
        <f>IF($O$1=COMPARATIVA!$B396,COMPARATIVA!J396,"")</f>
        <v>22</v>
      </c>
      <c r="T149" s="28" t="str">
        <f>IF($O$1=COMPARATIVA!$B396,COMPARATIVA!K396,"")</f>
        <v/>
      </c>
    </row>
    <row r="150" spans="1:20" x14ac:dyDescent="0.25">
      <c r="A150" s="11" t="str">
        <f>IF($A$1=COMPARATIVA!$B149,COMPARATIVA!C149,"")</f>
        <v>SANT VICENT DEL RASPEIG</v>
      </c>
      <c r="B150" s="20" t="str">
        <f>IF($A$1=COMPARATIVA!$B149,COMPARATIVA!D149,"")</f>
        <v>03008423</v>
      </c>
      <c r="C150" s="11" t="str">
        <f>IF($A$1=COMPARATIVA!$B149,COMPARATIVA!E149,"")</f>
        <v>IES SAN VICENTE</v>
      </c>
      <c r="D150" s="20" t="str">
        <f>IF($A$1=COMPARATIVA!$B149,COMPARATIVA!I149,"")</f>
        <v>A</v>
      </c>
      <c r="E150" s="20">
        <f>IF($A$1=COMPARATIVA!$B149,COMPARATIVA!J149,"")</f>
        <v>58</v>
      </c>
      <c r="F150" s="28" t="str">
        <f>IF($A$1=COMPARATIVA!$B149,COMPARATIVA!K149,"")</f>
        <v/>
      </c>
      <c r="O150" s="11" t="str">
        <f>IF($O$1=COMPARATIVA!$B397,COMPARATIVA!C397,"")</f>
        <v>RIBA-ROJA DE TÚRIA</v>
      </c>
      <c r="P150" s="20">
        <f>IF($O$1=COMPARATIVA!$B397,COMPARATIVA!D397,"")</f>
        <v>46024990</v>
      </c>
      <c r="Q150" s="11" t="str">
        <f>IF($O$1=COMPARATIVA!$B397,COMPARATIVA!E397,"")</f>
        <v>IES EL QUINT</v>
      </c>
      <c r="R150" s="20" t="str">
        <f>IF($O$1=COMPARATIVA!$B397,COMPARATIVA!I397,"")</f>
        <v>B</v>
      </c>
      <c r="S150" s="20">
        <f>IF($O$1=COMPARATIVA!$B397,COMPARATIVA!J397,"")</f>
        <v>24</v>
      </c>
      <c r="T150" s="28" t="str">
        <f>IF($O$1=COMPARATIVA!$B397,COMPARATIVA!K397,"")</f>
        <v/>
      </c>
    </row>
    <row r="151" spans="1:20" x14ac:dyDescent="0.25">
      <c r="A151" s="11" t="str">
        <f>IF($A$1=COMPARATIVA!$B150,COMPARATIVA!C150,"")</f>
        <v>SANT VICENT DEL RASPEIG</v>
      </c>
      <c r="B151" s="20" t="str">
        <f>IF($A$1=COMPARATIVA!$B150,COMPARATIVA!D150,"")</f>
        <v>03010442</v>
      </c>
      <c r="C151" s="11" t="str">
        <f>IF($A$1=COMPARATIVA!$B150,COMPARATIVA!E150,"")</f>
        <v>CIPFP CANASTELL</v>
      </c>
      <c r="D151" s="20" t="str">
        <f>IF($A$1=COMPARATIVA!$B150,COMPARATIVA!I150,"")</f>
        <v>A</v>
      </c>
      <c r="E151" s="20">
        <f>IF($A$1=COMPARATIVA!$B150,COMPARATIVA!J150,"")</f>
        <v>76</v>
      </c>
      <c r="F151" s="28" t="str">
        <f>IF($A$1=COMPARATIVA!$B150,COMPARATIVA!K150,"")</f>
        <v/>
      </c>
      <c r="O151" s="11" t="str">
        <f>IF($O$1=COMPARATIVA!$B398,COMPARATIVA!C398,"")</f>
        <v>SAGUNT</v>
      </c>
      <c r="P151" s="20">
        <f>IF($O$1=COMPARATIVA!$B398,COMPARATIVA!D398,"")</f>
        <v>46007542</v>
      </c>
      <c r="Q151" s="11" t="str">
        <f>IF($O$1=COMPARATIVA!$B398,COMPARATIVA!E398,"")</f>
        <v>IES EDUARDO MERELLÓ</v>
      </c>
      <c r="R151" s="20" t="str">
        <f>IF($O$1=COMPARATIVA!$B398,COMPARATIVA!I398,"")</f>
        <v>A</v>
      </c>
      <c r="S151" s="20">
        <f>IF($O$1=COMPARATIVA!$B398,COMPARATIVA!J398,"")</f>
        <v>32</v>
      </c>
      <c r="T151" s="28" t="str">
        <f>IF($O$1=COMPARATIVA!$B398,COMPARATIVA!K398,"")</f>
        <v/>
      </c>
    </row>
    <row r="152" spans="1:20" x14ac:dyDescent="0.25">
      <c r="A152" s="11" t="str">
        <f>IF($A$1=COMPARATIVA!$B151,COMPARATIVA!C151,"")</f>
        <v>SANT VICENT DEL RASPEIG</v>
      </c>
      <c r="B152" s="20" t="str">
        <f>IF($A$1=COMPARATIVA!$B151,COMPARATIVA!D151,"")</f>
        <v>03013017</v>
      </c>
      <c r="C152" s="11" t="str">
        <f>IF($A$1=COMPARATIVA!$B151,COMPARATIVA!E151,"")</f>
        <v>CENTRE PÚBLIC FPA SANT VICENT FERRER</v>
      </c>
      <c r="D152" s="20" t="str">
        <f>IF($A$1=COMPARATIVA!$B151,COMPARATIVA!I151,"")</f>
        <v>C</v>
      </c>
      <c r="E152" s="20" t="str">
        <f>IF($A$1=COMPARATIVA!$B151,COMPARATIVA!J151,"")</f>
        <v/>
      </c>
      <c r="F152" s="28">
        <f>IF($A$1=COMPARATIVA!$B151,COMPARATIVA!K151,"")</f>
        <v>498</v>
      </c>
      <c r="O152" s="11" t="str">
        <f>IF($O$1=COMPARATIVA!$B399,COMPARATIVA!C399,"")</f>
        <v>SAGUNT</v>
      </c>
      <c r="P152" s="20">
        <f>IF($O$1=COMPARATIVA!$B399,COMPARATIVA!D399,"")</f>
        <v>46007554</v>
      </c>
      <c r="Q152" s="11" t="str">
        <f>IF($O$1=COMPARATIVA!$B399,COMPARATIVA!E399,"")</f>
        <v>IES JORGE JUAN</v>
      </c>
      <c r="R152" s="20" t="str">
        <f>IF($O$1=COMPARATIVA!$B399,COMPARATIVA!I399,"")</f>
        <v>A</v>
      </c>
      <c r="S152" s="20">
        <f>IF($O$1=COMPARATIVA!$B399,COMPARATIVA!J399,"")</f>
        <v>62</v>
      </c>
      <c r="T152" s="28" t="str">
        <f>IF($O$1=COMPARATIVA!$B399,COMPARATIVA!K399,"")</f>
        <v/>
      </c>
    </row>
    <row r="153" spans="1:20" x14ac:dyDescent="0.25">
      <c r="A153" s="11" t="str">
        <f>IF($A$1=COMPARATIVA!$B152,COMPARATIVA!C152,"")</f>
        <v>SANT VICENT DEL RASPEIG</v>
      </c>
      <c r="B153" s="20" t="str">
        <f>IF($A$1=COMPARATIVA!$B152,COMPARATIVA!D152,"")</f>
        <v>03013352</v>
      </c>
      <c r="C153" s="11" t="str">
        <f>IF($A$1=COMPARATIVA!$B152,COMPARATIVA!E152,"")</f>
        <v>IES HAYGÓN</v>
      </c>
      <c r="D153" s="20" t="str">
        <f>IF($A$1=COMPARATIVA!$B152,COMPARATIVA!I152,"")</f>
        <v>A</v>
      </c>
      <c r="E153" s="20">
        <f>IF($A$1=COMPARATIVA!$B152,COMPARATIVA!J152,"")</f>
        <v>34</v>
      </c>
      <c r="F153" s="28" t="str">
        <f>IF($A$1=COMPARATIVA!$B152,COMPARATIVA!K152,"")</f>
        <v/>
      </c>
      <c r="O153" s="11" t="str">
        <f>IF($O$1=COMPARATIVA!$B400,COMPARATIVA!C400,"")</f>
        <v>SAGUNT</v>
      </c>
      <c r="P153" s="20">
        <f>IF($O$1=COMPARATIVA!$B400,COMPARATIVA!D400,"")</f>
        <v>46007736</v>
      </c>
      <c r="Q153" s="11" t="str">
        <f>IF($O$1=COMPARATIVA!$B400,COMPARATIVA!E400,"")</f>
        <v>IES CLOT DEL MORO</v>
      </c>
      <c r="R153" s="20" t="str">
        <f>IF($O$1=COMPARATIVA!$B400,COMPARATIVA!I400,"")</f>
        <v>A</v>
      </c>
      <c r="S153" s="20">
        <f>IF($O$1=COMPARATIVA!$B400,COMPARATIVA!J400,"")</f>
        <v>37</v>
      </c>
      <c r="T153" s="28" t="str">
        <f>IF($O$1=COMPARATIVA!$B400,COMPARATIVA!K400,"")</f>
        <v/>
      </c>
    </row>
    <row r="154" spans="1:20" x14ac:dyDescent="0.25">
      <c r="A154" s="11" t="str">
        <f>IF($A$1=COMPARATIVA!$B153,COMPARATIVA!C153,"")</f>
        <v>SANT VICENT DEL RASPEIG</v>
      </c>
      <c r="B154" s="20" t="str">
        <f>IF($A$1=COMPARATIVA!$B153,COMPARATIVA!D153,"")</f>
        <v>03015178</v>
      </c>
      <c r="C154" s="11" t="str">
        <f>IF($A$1=COMPARATIVA!$B153,COMPARATIVA!E153,"")</f>
        <v>IES GAIA</v>
      </c>
      <c r="D154" s="20" t="str">
        <f>IF($A$1=COMPARATIVA!$B153,COMPARATIVA!I153,"")</f>
        <v>A</v>
      </c>
      <c r="E154" s="20">
        <f>IF($A$1=COMPARATIVA!$B153,COMPARATIVA!J153,"")</f>
        <v>31</v>
      </c>
      <c r="F154" s="28" t="str">
        <f>IF($A$1=COMPARATIVA!$B153,COMPARATIVA!K153,"")</f>
        <v/>
      </c>
      <c r="O154" s="11" t="str">
        <f>IF($O$1=COMPARATIVA!$B401,COMPARATIVA!C401,"")</f>
        <v>SAGUNT</v>
      </c>
      <c r="P154" s="20">
        <f>IF($O$1=COMPARATIVA!$B401,COMPARATIVA!D401,"")</f>
        <v>46007748</v>
      </c>
      <c r="Q154" s="11" t="str">
        <f>IF($O$1=COMPARATIVA!$B401,COMPARATIVA!E401,"")</f>
        <v>IES CAMP DE MORVEDRE</v>
      </c>
      <c r="R154" s="20" t="str">
        <f>IF($O$1=COMPARATIVA!$B401,COMPARATIVA!I401,"")</f>
        <v>A</v>
      </c>
      <c r="S154" s="20">
        <f>IF($O$1=COMPARATIVA!$B401,COMPARATIVA!J401,"")</f>
        <v>48</v>
      </c>
      <c r="T154" s="28" t="str">
        <f>IF($O$1=COMPARATIVA!$B401,COMPARATIVA!K401,"")</f>
        <v/>
      </c>
    </row>
    <row r="155" spans="1:20" x14ac:dyDescent="0.25">
      <c r="A155" s="11" t="str">
        <f>IF($A$1=COMPARATIVA!$B154,COMPARATIVA!C154,"")</f>
        <v>SANT VICENT DEL RASPEIG</v>
      </c>
      <c r="B155" s="20" t="str">
        <f>IF($A$1=COMPARATIVA!$B154,COMPARATIVA!D154,"")</f>
        <v>03016559</v>
      </c>
      <c r="C155" s="11" t="str">
        <f>IF($A$1=COMPARATIVA!$B154,COMPARATIVA!E154,"")</f>
        <v>IES MARÍA BLASCO</v>
      </c>
      <c r="D155" s="20" t="str">
        <f>IF($A$1=COMPARATIVA!$B154,COMPARATIVA!I154,"")</f>
        <v>A</v>
      </c>
      <c r="E155" s="20">
        <f>IF($A$1=COMPARATIVA!$B154,COMPARATIVA!J154,"")</f>
        <v>40</v>
      </c>
      <c r="F155" s="28" t="str">
        <f>IF($A$1=COMPARATIVA!$B154,COMPARATIVA!K154,"")</f>
        <v/>
      </c>
      <c r="O155" s="11" t="str">
        <f>IF($O$1=COMPARATIVA!$B402,COMPARATIVA!C402,"")</f>
        <v>SAGUNT</v>
      </c>
      <c r="P155" s="20">
        <f>IF($O$1=COMPARATIVA!$B402,COMPARATIVA!D402,"")</f>
        <v>46019374</v>
      </c>
      <c r="Q155" s="11" t="str">
        <f>IF($O$1=COMPARATIVA!$B402,COMPARATIVA!E402,"")</f>
        <v>CENTRE PÚBLIC FPA MIGUEL HERNÁNDEZ</v>
      </c>
      <c r="R155" s="20" t="str">
        <f>IF($O$1=COMPARATIVA!$B402,COMPARATIVA!I402,"")</f>
        <v>A</v>
      </c>
      <c r="S155" s="20" t="str">
        <f>IF($O$1=COMPARATIVA!$B402,COMPARATIVA!J402,"")</f>
        <v/>
      </c>
      <c r="T155" s="28">
        <f>IF($O$1=COMPARATIVA!$B402,COMPARATIVA!K402,"")</f>
        <v>1151</v>
      </c>
    </row>
    <row r="156" spans="1:20" x14ac:dyDescent="0.25">
      <c r="A156" s="11" t="str">
        <f>IF($A$1=COMPARATIVA!$B155,COMPARATIVA!C155,"")</f>
        <v>SANT VICENT DEL RASPEIG</v>
      </c>
      <c r="B156" s="20" t="str">
        <f>IF($A$1=COMPARATIVA!$B155,COMPARATIVA!D155,"")</f>
        <v>03018313</v>
      </c>
      <c r="C156" s="11" t="str">
        <f>IF($A$1=COMPARATIVA!$B155,COMPARATIVA!E155,"")</f>
        <v>ESCOLA OFICIAL D'IDIOMES L'ALACANTÍ</v>
      </c>
      <c r="D156" s="20" t="str">
        <f>IF($A$1=COMPARATIVA!$B155,COMPARATIVA!I155,"")</f>
        <v>A</v>
      </c>
      <c r="E156" s="20" t="str">
        <f>IF($A$1=COMPARATIVA!$B155,COMPARATIVA!J155,"")</f>
        <v/>
      </c>
      <c r="F156" s="28">
        <f>IF($A$1=COMPARATIVA!$B155,COMPARATIVA!K155,"")</f>
        <v>1335</v>
      </c>
      <c r="O156" s="11" t="str">
        <f>IF($O$1=COMPARATIVA!$B403,COMPARATIVA!C403,"")</f>
        <v>SAGUNT</v>
      </c>
      <c r="P156" s="20">
        <f>IF($O$1=COMPARATIVA!$B403,COMPARATIVA!D403,"")</f>
        <v>46019854</v>
      </c>
      <c r="Q156" s="11" t="str">
        <f>IF($O$1=COMPARATIVA!$B403,COMPARATIVA!E403,"")</f>
        <v>IES MARÍA MOLINER</v>
      </c>
      <c r="R156" s="20" t="str">
        <f>IF($O$1=COMPARATIVA!$B403,COMPARATIVA!I403,"")</f>
        <v>B</v>
      </c>
      <c r="S156" s="20">
        <f>IF($O$1=COMPARATIVA!$B403,COMPARATIVA!J403,"")</f>
        <v>19</v>
      </c>
      <c r="T156" s="28" t="str">
        <f>IF($O$1=COMPARATIVA!$B403,COMPARATIVA!K403,"")</f>
        <v/>
      </c>
    </row>
    <row r="157" spans="1:20" x14ac:dyDescent="0.25">
      <c r="A157" s="11" t="str">
        <f>IF($A$1=COMPARATIVA!$B156,COMPARATIVA!C156,"")</f>
        <v>SANTA POLA</v>
      </c>
      <c r="B157" s="20" t="str">
        <f>IF($A$1=COMPARATIVA!$B156,COMPARATIVA!D156,"")</f>
        <v>03010168</v>
      </c>
      <c r="C157" s="11" t="str">
        <f>IF($A$1=COMPARATIVA!$B156,COMPARATIVA!E156,"")</f>
        <v>IES CAP DE L'ALJUB</v>
      </c>
      <c r="D157" s="20" t="str">
        <f>IF($A$1=COMPARATIVA!$B156,COMPARATIVA!I156,"")</f>
        <v>A</v>
      </c>
      <c r="E157" s="20">
        <f>IF($A$1=COMPARATIVA!$B156,COMPARATIVA!J156,"")</f>
        <v>48</v>
      </c>
      <c r="F157" s="28" t="str">
        <f>IF($A$1=COMPARATIVA!$B156,COMPARATIVA!K156,"")</f>
        <v/>
      </c>
      <c r="O157" s="11" t="str">
        <f>IF($O$1=COMPARATIVA!$B404,COMPARATIVA!C404,"")</f>
        <v>SAGUNT</v>
      </c>
      <c r="P157" s="20">
        <f>IF($O$1=COMPARATIVA!$B404,COMPARATIVA!D404,"")</f>
        <v>46020558</v>
      </c>
      <c r="Q157" s="11" t="str">
        <f>IF($O$1=COMPARATIVA!$B404,COMPARATIVA!E404,"")</f>
        <v>ESCOLA OFICIAL D'IDIOMES</v>
      </c>
      <c r="R157" s="20" t="str">
        <f>IF($O$1=COMPARATIVA!$B404,COMPARATIVA!I404,"")</f>
        <v>A</v>
      </c>
      <c r="S157" s="20" t="str">
        <f>IF($O$1=COMPARATIVA!$B404,COMPARATIVA!J404,"")</f>
        <v/>
      </c>
      <c r="T157" s="28">
        <f>IF($O$1=COMPARATIVA!$B404,COMPARATIVA!K404,"")</f>
        <v>2260</v>
      </c>
    </row>
    <row r="158" spans="1:20" x14ac:dyDescent="0.25">
      <c r="A158" s="11" t="str">
        <f>IF($A$1=COMPARATIVA!$B157,COMPARATIVA!C157,"")</f>
        <v>SANTA POLA</v>
      </c>
      <c r="B158" s="20" t="str">
        <f>IF($A$1=COMPARATIVA!$B157,COMPARATIVA!D157,"")</f>
        <v>03010430</v>
      </c>
      <c r="C158" s="11" t="str">
        <f>IF($A$1=COMPARATIVA!$B157,COMPARATIVA!E157,"")</f>
        <v>IES SANTA POLA</v>
      </c>
      <c r="D158" s="20" t="str">
        <f>IF($A$1=COMPARATIVA!$B157,COMPARATIVA!I157,"")</f>
        <v>A</v>
      </c>
      <c r="E158" s="20">
        <f>IF($A$1=COMPARATIVA!$B157,COMPARATIVA!J157,"")</f>
        <v>27</v>
      </c>
      <c r="F158" s="28" t="str">
        <f>IF($A$1=COMPARATIVA!$B157,COMPARATIVA!K157,"")</f>
        <v/>
      </c>
      <c r="O158" s="11" t="str">
        <f>IF($O$1=COMPARATIVA!$B405,COMPARATIVA!C405,"")</f>
        <v>SAGUNT</v>
      </c>
      <c r="P158" s="20">
        <f>IF($O$1=COMPARATIVA!$B405,COMPARATIVA!D405,"")</f>
        <v>46023535</v>
      </c>
      <c r="Q158" s="11" t="str">
        <f>IF($O$1=COMPARATIVA!$B405,COMPARATIVA!E405,"")</f>
        <v>SECCIÓ DE L'IES CLOT DEL MORO A SAGUNT</v>
      </c>
      <c r="R158" s="20" t="str">
        <f>IF($O$1=COMPARATIVA!$B405,COMPARATIVA!I405,"")</f>
        <v>C</v>
      </c>
      <c r="S158" s="20">
        <f>IF($O$1=COMPARATIVA!$B405,COMPARATIVA!J405,"")</f>
        <v>11</v>
      </c>
      <c r="T158" s="28" t="str">
        <f>IF($O$1=COMPARATIVA!$B405,COMPARATIVA!K405,"")</f>
        <v/>
      </c>
    </row>
    <row r="159" spans="1:20" x14ac:dyDescent="0.25">
      <c r="A159" s="11" t="str">
        <f>IF($A$1=COMPARATIVA!$B158,COMPARATIVA!C158,"")</f>
        <v>SAX</v>
      </c>
      <c r="B159" s="20" t="str">
        <f>IF($A$1=COMPARATIVA!$B158,COMPARATIVA!D158,"")</f>
        <v>03013753</v>
      </c>
      <c r="C159" s="11" t="str">
        <f>IF($A$1=COMPARATIVA!$B158,COMPARATIVA!E158,"")</f>
        <v>IES PASCUAL CARRIÓN</v>
      </c>
      <c r="D159" s="20" t="str">
        <f>IF($A$1=COMPARATIVA!$B158,COMPARATIVA!I158,"")</f>
        <v>A</v>
      </c>
      <c r="E159" s="20">
        <f>IF($A$1=COMPARATIVA!$B158,COMPARATIVA!J158,"")</f>
        <v>25</v>
      </c>
      <c r="F159" s="28" t="str">
        <f>IF($A$1=COMPARATIVA!$B158,COMPARATIVA!K158,"")</f>
        <v/>
      </c>
      <c r="O159" s="11" t="str">
        <f>IF($O$1=COMPARATIVA!$B406,COMPARATIVA!C406,"")</f>
        <v>SAN ANTONIO DE BENAGÉBER</v>
      </c>
      <c r="P159" s="20">
        <f>IF($O$1=COMPARATIVA!$B406,COMPARATIVA!D406,"")</f>
        <v>46029586</v>
      </c>
      <c r="Q159" s="11" t="str">
        <f>IF($O$1=COMPARATIVA!$B406,COMPARATIVA!E406,"")</f>
        <v>IES DE SAN ANTONIO DE BENAGÉBER</v>
      </c>
      <c r="R159" s="20" t="str">
        <f>IF($O$1=COMPARATIVA!$B406,COMPARATIVA!I406,"")</f>
        <v>B</v>
      </c>
      <c r="S159" s="20">
        <f>IF($O$1=COMPARATIVA!$B406,COMPARATIVA!J406,"")</f>
        <v>19</v>
      </c>
      <c r="T159" s="28" t="str">
        <f>IF($O$1=COMPARATIVA!$B406,COMPARATIVA!K406,"")</f>
        <v/>
      </c>
    </row>
    <row r="160" spans="1:20" x14ac:dyDescent="0.25">
      <c r="A160" s="11" t="str">
        <f>IF($A$1=COMPARATIVA!$B159,COMPARATIVA!C159,"")</f>
        <v>TEULADA</v>
      </c>
      <c r="B160" s="20" t="str">
        <f>IF($A$1=COMPARATIVA!$B159,COMPARATIVA!D159,"")</f>
        <v>03015464</v>
      </c>
      <c r="C160" s="11" t="str">
        <f>IF($A$1=COMPARATIVA!$B159,COMPARATIVA!E159,"")</f>
        <v>IES DE TEULADA</v>
      </c>
      <c r="D160" s="20" t="str">
        <f>IF($A$1=COMPARATIVA!$B159,COMPARATIVA!I159,"")</f>
        <v>B</v>
      </c>
      <c r="E160" s="20">
        <f>IF($A$1=COMPARATIVA!$B159,COMPARATIVA!J159,"")</f>
        <v>24</v>
      </c>
      <c r="F160" s="28" t="str">
        <f>IF($A$1=COMPARATIVA!$B159,COMPARATIVA!K159,"")</f>
        <v/>
      </c>
      <c r="O160" s="11" t="str">
        <f>IF($O$1=COMPARATIVA!$B407,COMPARATIVA!C407,"")</f>
        <v>SEDAVÍ</v>
      </c>
      <c r="P160" s="20">
        <f>IF($O$1=COMPARATIVA!$B407,COMPARATIVA!D407,"")</f>
        <v>46019003</v>
      </c>
      <c r="Q160" s="11" t="str">
        <f>IF($O$1=COMPARATIVA!$B407,COMPARATIVA!E407,"")</f>
        <v>IES DE SEDAVÍ</v>
      </c>
      <c r="R160" s="20" t="str">
        <f>IF($O$1=COMPARATIVA!$B407,COMPARATIVA!I407,"")</f>
        <v>B</v>
      </c>
      <c r="S160" s="20">
        <f>IF($O$1=COMPARATIVA!$B407,COMPARATIVA!J407,"")</f>
        <v>19</v>
      </c>
      <c r="T160" s="28" t="str">
        <f>IF($O$1=COMPARATIVA!$B407,COMPARATIVA!K407,"")</f>
        <v/>
      </c>
    </row>
    <row r="161" spans="1:20" x14ac:dyDescent="0.25">
      <c r="A161" s="11" t="str">
        <f>IF($A$1=COMPARATIVA!$B160,COMPARATIVA!C160,"")</f>
        <v>TORREVIEJA</v>
      </c>
      <c r="B161" s="20" t="str">
        <f>IF($A$1=COMPARATIVA!$B160,COMPARATIVA!D160,"")</f>
        <v>03008629</v>
      </c>
      <c r="C161" s="11" t="str">
        <f>IF($A$1=COMPARATIVA!$B160,COMPARATIVA!E160,"")</f>
        <v>IES LAS LAGUNAS</v>
      </c>
      <c r="D161" s="20" t="str">
        <f>IF($A$1=COMPARATIVA!$B160,COMPARATIVA!I160,"")</f>
        <v>A</v>
      </c>
      <c r="E161" s="20">
        <f>IF($A$1=COMPARATIVA!$B160,COMPARATIVA!J160,"")</f>
        <v>39</v>
      </c>
      <c r="F161" s="28" t="str">
        <f>IF($A$1=COMPARATIVA!$B160,COMPARATIVA!K160,"")</f>
        <v/>
      </c>
      <c r="O161" s="11" t="str">
        <f>IF($O$1=COMPARATIVA!$B408,COMPARATIVA!C408,"")</f>
        <v>SILLA</v>
      </c>
      <c r="P161" s="20">
        <f>IF($O$1=COMPARATIVA!$B408,COMPARATIVA!D408,"")</f>
        <v>46007943</v>
      </c>
      <c r="Q161" s="11" t="str">
        <f>IF($O$1=COMPARATIVA!$B408,COMPARATIVA!E408,"")</f>
        <v>IES MANUEL SANCHIS GUARNER</v>
      </c>
      <c r="R161" s="20" t="str">
        <f>IF($O$1=COMPARATIVA!$B408,COMPARATIVA!I408,"")</f>
        <v>A</v>
      </c>
      <c r="S161" s="20">
        <f>IF($O$1=COMPARATIVA!$B408,COMPARATIVA!J408,"")</f>
        <v>27</v>
      </c>
      <c r="T161" s="28" t="str">
        <f>IF($O$1=COMPARATIVA!$B408,COMPARATIVA!K408,"")</f>
        <v/>
      </c>
    </row>
    <row r="162" spans="1:20" x14ac:dyDescent="0.25">
      <c r="A162" s="11" t="str">
        <f>IF($A$1=COMPARATIVA!$B161,COMPARATIVA!C161,"")</f>
        <v>TORREVIEJA</v>
      </c>
      <c r="B162" s="20" t="str">
        <f>IF($A$1=COMPARATIVA!$B161,COMPARATIVA!D161,"")</f>
        <v>03008630</v>
      </c>
      <c r="C162" s="11" t="str">
        <f>IF($A$1=COMPARATIVA!$B161,COMPARATIVA!E161,"")</f>
        <v>IES NÚMERO 1 - LIBERTAS</v>
      </c>
      <c r="D162" s="20" t="str">
        <f>IF($A$1=COMPARATIVA!$B161,COMPARATIVA!I161,"")</f>
        <v>A</v>
      </c>
      <c r="E162" s="20">
        <f>IF($A$1=COMPARATIVA!$B161,COMPARATIVA!J161,"")</f>
        <v>33</v>
      </c>
      <c r="F162" s="28" t="str">
        <f>IF($A$1=COMPARATIVA!$B161,COMPARATIVA!K161,"")</f>
        <v/>
      </c>
      <c r="O162" s="11" t="str">
        <f>IF($O$1=COMPARATIVA!$B409,COMPARATIVA!C409,"")</f>
        <v>SILLA</v>
      </c>
      <c r="P162" s="20">
        <f>IF($O$1=COMPARATIVA!$B409,COMPARATIVA!D409,"")</f>
        <v>46007955</v>
      </c>
      <c r="Q162" s="11" t="str">
        <f>IF($O$1=COMPARATIVA!$B409,COMPARATIVA!E409,"")</f>
        <v>IES ENRIC VALOR</v>
      </c>
      <c r="R162" s="20" t="str">
        <f>IF($O$1=COMPARATIVA!$B409,COMPARATIVA!I409,"")</f>
        <v>A</v>
      </c>
      <c r="S162" s="20">
        <f>IF($O$1=COMPARATIVA!$B409,COMPARATIVA!J409,"")</f>
        <v>36</v>
      </c>
      <c r="T162" s="28" t="str">
        <f>IF($O$1=COMPARATIVA!$B409,COMPARATIVA!K409,"")</f>
        <v/>
      </c>
    </row>
    <row r="163" spans="1:20" x14ac:dyDescent="0.25">
      <c r="A163" s="11" t="str">
        <f>IF($A$1=COMPARATIVA!$B162,COMPARATIVA!C162,"")</f>
        <v>TORREVIEJA</v>
      </c>
      <c r="B163" s="20" t="str">
        <f>IF($A$1=COMPARATIVA!$B162,COMPARATIVA!D162,"")</f>
        <v>03014575</v>
      </c>
      <c r="C163" s="11" t="str">
        <f>IF($A$1=COMPARATIVA!$B162,COMPARATIVA!E162,"")</f>
        <v>IES MARE NOSTRUM</v>
      </c>
      <c r="D163" s="20" t="str">
        <f>IF($A$1=COMPARATIVA!$B162,COMPARATIVA!I162,"")</f>
        <v>A</v>
      </c>
      <c r="E163" s="20">
        <f>IF($A$1=COMPARATIVA!$B162,COMPARATIVA!J162,"")</f>
        <v>33</v>
      </c>
      <c r="F163" s="28" t="str">
        <f>IF($A$1=COMPARATIVA!$B162,COMPARATIVA!K162,"")</f>
        <v/>
      </c>
      <c r="O163" s="11" t="str">
        <f>IF($O$1=COMPARATIVA!$B410,COMPARATIVA!C410,"")</f>
        <v>SOLLANA</v>
      </c>
      <c r="P163" s="20">
        <f>IF($O$1=COMPARATIVA!$B410,COMPARATIVA!D410,"")</f>
        <v>46022919</v>
      </c>
      <c r="Q163" s="11" t="str">
        <f>IF($O$1=COMPARATIVA!$B410,COMPARATIVA!E410,"")</f>
        <v>SECCIÓ DE L'IES JOAN FUSTER A SOLLANA</v>
      </c>
      <c r="R163" s="20" t="str">
        <f>IF($O$1=COMPARATIVA!$B410,COMPARATIVA!I410,"")</f>
        <v>C</v>
      </c>
      <c r="S163" s="20">
        <f>IF($O$1=COMPARATIVA!$B410,COMPARATIVA!J410,"")</f>
        <v>10</v>
      </c>
      <c r="T163" s="28" t="str">
        <f>IF($O$1=COMPARATIVA!$B410,COMPARATIVA!K410,"")</f>
        <v/>
      </c>
    </row>
    <row r="164" spans="1:20" x14ac:dyDescent="0.25">
      <c r="A164" s="11" t="str">
        <f>IF($A$1=COMPARATIVA!$B163,COMPARATIVA!C163,"")</f>
        <v>TORREVIEJA</v>
      </c>
      <c r="B164" s="20" t="str">
        <f>IF($A$1=COMPARATIVA!$B163,COMPARATIVA!D163,"")</f>
        <v>03015491</v>
      </c>
      <c r="C164" s="11" t="str">
        <f>IF($A$1=COMPARATIVA!$B163,COMPARATIVA!E163,"")</f>
        <v>CENTRO PÚBLICO FPA</v>
      </c>
      <c r="D164" s="20" t="str">
        <f>IF($A$1=COMPARATIVA!$B163,COMPARATIVA!I163,"")</f>
        <v>B</v>
      </c>
      <c r="E164" s="20" t="str">
        <f>IF($A$1=COMPARATIVA!$B163,COMPARATIVA!J163,"")</f>
        <v/>
      </c>
      <c r="F164" s="28">
        <f>IF($A$1=COMPARATIVA!$B163,COMPARATIVA!K163,"")</f>
        <v>563</v>
      </c>
      <c r="O164" s="11" t="str">
        <f>IF($O$1=COMPARATIVA!$B411,COMPARATIVA!C411,"")</f>
        <v>SUECA</v>
      </c>
      <c r="P164" s="20">
        <f>IF($O$1=COMPARATIVA!$B411,COMPARATIVA!D411,"")</f>
        <v>46019386</v>
      </c>
      <c r="Q164" s="11" t="str">
        <f>IF($O$1=COMPARATIVA!$B411,COMPARATIVA!E411,"")</f>
        <v>CENTRE PÚBLIC FPA MIQUEL ROSANES</v>
      </c>
      <c r="R164" s="20" t="str">
        <f>IF($O$1=COMPARATIVA!$B411,COMPARATIVA!I411,"")</f>
        <v>C</v>
      </c>
      <c r="S164" s="20" t="str">
        <f>IF($O$1=COMPARATIVA!$B411,COMPARATIVA!J411,"")</f>
        <v/>
      </c>
      <c r="T164" s="28">
        <f>IF($O$1=COMPARATIVA!$B411,COMPARATIVA!K411,"")</f>
        <v>335</v>
      </c>
    </row>
    <row r="165" spans="1:20" x14ac:dyDescent="0.25">
      <c r="A165" s="11" t="str">
        <f>IF($A$1=COMPARATIVA!$B164,COMPARATIVA!C164,"")</f>
        <v>TORREVIEJA</v>
      </c>
      <c r="B165" s="20" t="str">
        <f>IF($A$1=COMPARATIVA!$B164,COMPARATIVA!D164,"")</f>
        <v>03015579</v>
      </c>
      <c r="C165" s="11" t="str">
        <f>IF($A$1=COMPARATIVA!$B164,COMPARATIVA!E164,"")</f>
        <v>ESCUELA OFICIAL DE IDIOMAS</v>
      </c>
      <c r="D165" s="20" t="str">
        <f>IF($A$1=COMPARATIVA!$B164,COMPARATIVA!I164,"")</f>
        <v>A</v>
      </c>
      <c r="E165" s="20" t="str">
        <f>IF($A$1=COMPARATIVA!$B164,COMPARATIVA!J164,"")</f>
        <v/>
      </c>
      <c r="F165" s="28">
        <f>IF($A$1=COMPARATIVA!$B164,COMPARATIVA!K164,"")</f>
        <v>1973</v>
      </c>
      <c r="O165" s="11" t="str">
        <f>IF($O$1=COMPARATIVA!$B412,COMPARATIVA!C412,"")</f>
        <v>SUECA</v>
      </c>
      <c r="P165" s="20">
        <f>IF($O$1=COMPARATIVA!$B412,COMPARATIVA!D412,"")</f>
        <v>46021617</v>
      </c>
      <c r="Q165" s="11" t="str">
        <f>IF($O$1=COMPARATIVA!$B412,COMPARATIVA!E412,"")</f>
        <v>IES JOAN FUSTER</v>
      </c>
      <c r="R165" s="20" t="str">
        <f>IF($O$1=COMPARATIVA!$B412,COMPARATIVA!I412,"")</f>
        <v>A</v>
      </c>
      <c r="S165" s="20">
        <f>IF($O$1=COMPARATIVA!$B412,COMPARATIVA!J412,"")</f>
        <v>49</v>
      </c>
      <c r="T165" s="28" t="str">
        <f>IF($O$1=COMPARATIVA!$B412,COMPARATIVA!K412,"")</f>
        <v/>
      </c>
    </row>
    <row r="166" spans="1:20" x14ac:dyDescent="0.25">
      <c r="A166" s="11" t="str">
        <f>IF($A$1=COMPARATIVA!$B165,COMPARATIVA!C165,"")</f>
        <v>TORREVIEJA</v>
      </c>
      <c r="B166" s="20" t="str">
        <f>IF($A$1=COMPARATIVA!$B165,COMPARATIVA!D165,"")</f>
        <v>03015907</v>
      </c>
      <c r="C166" s="11" t="str">
        <f>IF($A$1=COMPARATIVA!$B165,COMPARATIVA!E165,"")</f>
        <v>IES MEDITERRÁNEO</v>
      </c>
      <c r="D166" s="20" t="str">
        <f>IF($A$1=COMPARATIVA!$B165,COMPARATIVA!I165,"")</f>
        <v>A</v>
      </c>
      <c r="E166" s="20">
        <f>IF($A$1=COMPARATIVA!$B165,COMPARATIVA!J165,"")</f>
        <v>35</v>
      </c>
      <c r="F166" s="28" t="str">
        <f>IF($A$1=COMPARATIVA!$B165,COMPARATIVA!K165,"")</f>
        <v/>
      </c>
      <c r="O166" s="11" t="str">
        <f>IF($O$1=COMPARATIVA!$B413,COMPARATIVA!C413,"")</f>
        <v>TAVERNES BLANQUES</v>
      </c>
      <c r="P166" s="20">
        <f>IF($O$1=COMPARATIVA!$B413,COMPARATIVA!D413,"")</f>
        <v>46022191</v>
      </c>
      <c r="Q166" s="11" t="str">
        <f>IF($O$1=COMPARATIVA!$B413,COMPARATIVA!E413,"")</f>
        <v>IES DE TAVERNES BLANQUES</v>
      </c>
      <c r="R166" s="20" t="str">
        <f>IF($O$1=COMPARATIVA!$B413,COMPARATIVA!I413,"")</f>
        <v>A</v>
      </c>
      <c r="S166" s="20">
        <f>IF($O$1=COMPARATIVA!$B413,COMPARATIVA!J413,"")</f>
        <v>35</v>
      </c>
      <c r="T166" s="28" t="str">
        <f>IF($O$1=COMPARATIVA!$B413,COMPARATIVA!K413,"")</f>
        <v/>
      </c>
    </row>
    <row r="167" spans="1:20" x14ac:dyDescent="0.25">
      <c r="A167" s="11" t="str">
        <f>IF($A$1=COMPARATIVA!$B166,COMPARATIVA!C166,"")</f>
        <v>TORREVIEJA</v>
      </c>
      <c r="B167" s="20" t="str">
        <f>IF($A$1=COMPARATIVA!$B166,COMPARATIVA!D166,"")</f>
        <v>03016596</v>
      </c>
      <c r="C167" s="11" t="str">
        <f>IF($A$1=COMPARATIVA!$B166,COMPARATIVA!E166,"")</f>
        <v>IES TORREVIGÍA</v>
      </c>
      <c r="D167" s="20" t="str">
        <f>IF($A$1=COMPARATIVA!$B166,COMPARATIVA!I166,"")</f>
        <v>A</v>
      </c>
      <c r="E167" s="20">
        <f>IF($A$1=COMPARATIVA!$B166,COMPARATIVA!J166,"")</f>
        <v>34</v>
      </c>
      <c r="F167" s="28" t="str">
        <f>IF($A$1=COMPARATIVA!$B166,COMPARATIVA!K166,"")</f>
        <v/>
      </c>
      <c r="O167" s="11" t="str">
        <f>IF($O$1=COMPARATIVA!$B414,COMPARATIVA!C414,"")</f>
        <v>TAVERNES DE LA VALLDIGNA</v>
      </c>
      <c r="P167" s="20">
        <f>IF($O$1=COMPARATIVA!$B414,COMPARATIVA!D414,"")</f>
        <v>46008340</v>
      </c>
      <c r="Q167" s="11" t="str">
        <f>IF($O$1=COMPARATIVA!$B414,COMPARATIVA!E414,"")</f>
        <v>IES JAUME II EL JUST</v>
      </c>
      <c r="R167" s="20" t="str">
        <f>IF($O$1=COMPARATIVA!$B414,COMPARATIVA!I414,"")</f>
        <v>A</v>
      </c>
      <c r="S167" s="20">
        <f>IF($O$1=COMPARATIVA!$B414,COMPARATIVA!J414,"")</f>
        <v>34</v>
      </c>
      <c r="T167" s="28" t="str">
        <f>IF($O$1=COMPARATIVA!$B414,COMPARATIVA!K414,"")</f>
        <v/>
      </c>
    </row>
    <row r="168" spans="1:20" x14ac:dyDescent="0.25">
      <c r="A168" s="11" t="str">
        <f>IF($A$1=COMPARATIVA!$B167,COMPARATIVA!C167,"")</f>
        <v>VILA JOIOSA (LA)</v>
      </c>
      <c r="B168" s="20" t="str">
        <f>IF($A$1=COMPARATIVA!$B167,COMPARATIVA!D167,"")</f>
        <v>03008915</v>
      </c>
      <c r="C168" s="11" t="str">
        <f>IF($A$1=COMPARATIVA!$B167,COMPARATIVA!E167,"")</f>
        <v>IES MARCOS ZARAGOZA</v>
      </c>
      <c r="D168" s="20" t="str">
        <f>IF($A$1=COMPARATIVA!$B167,COMPARATIVA!I167,"")</f>
        <v>A</v>
      </c>
      <c r="E168" s="20">
        <f>IF($A$1=COMPARATIVA!$B167,COMPARATIVA!J167,"")</f>
        <v>43</v>
      </c>
      <c r="F168" s="28" t="str">
        <f>IF($A$1=COMPARATIVA!$B167,COMPARATIVA!K167,"")</f>
        <v/>
      </c>
      <c r="O168" s="11" t="str">
        <f>IF($O$1=COMPARATIVA!$B415,COMPARATIVA!C415,"")</f>
        <v>TAVERNES DE LA VALLDIGNA</v>
      </c>
      <c r="P168" s="20">
        <f>IF($O$1=COMPARATIVA!$B415,COMPARATIVA!D415,"")</f>
        <v>46016385</v>
      </c>
      <c r="Q168" s="11" t="str">
        <f>IF($O$1=COMPARATIVA!$B415,COMPARATIVA!E415,"")</f>
        <v>IES LA VALLDIGNA</v>
      </c>
      <c r="R168" s="20" t="str">
        <f>IF($O$1=COMPARATIVA!$B415,COMPARATIVA!I415,"")</f>
        <v>B</v>
      </c>
      <c r="S168" s="20">
        <f>IF($O$1=COMPARATIVA!$B415,COMPARATIVA!J415,"")</f>
        <v>24</v>
      </c>
      <c r="T168" s="28" t="str">
        <f>IF($O$1=COMPARATIVA!$B415,COMPARATIVA!K415,"")</f>
        <v/>
      </c>
    </row>
    <row r="169" spans="1:20" x14ac:dyDescent="0.25">
      <c r="A169" s="11" t="str">
        <f>IF($A$1=COMPARATIVA!$B168,COMPARATIVA!C168,"")</f>
        <v>VILA JOIOSA (LA)</v>
      </c>
      <c r="B169" s="20" t="str">
        <f>IF($A$1=COMPARATIVA!$B168,COMPARATIVA!D168,"")</f>
        <v>03009051</v>
      </c>
      <c r="C169" s="11" t="str">
        <f>IF($A$1=COMPARATIVA!$B168,COMPARATIVA!E168,"")</f>
        <v>IES LA MALLADETA</v>
      </c>
      <c r="D169" s="20" t="str">
        <f>IF($A$1=COMPARATIVA!$B168,COMPARATIVA!I168,"")</f>
        <v>A</v>
      </c>
      <c r="E169" s="20">
        <f>IF($A$1=COMPARATIVA!$B168,COMPARATIVA!J168,"")</f>
        <v>41</v>
      </c>
      <c r="F169" s="28" t="str">
        <f>IF($A$1=COMPARATIVA!$B168,COMPARATIVA!K168,"")</f>
        <v/>
      </c>
      <c r="O169" s="11" t="str">
        <f>IF($O$1=COMPARATIVA!$B416,COMPARATIVA!C416,"")</f>
        <v>TORRENT</v>
      </c>
      <c r="P169" s="20">
        <f>IF($O$1=COMPARATIVA!$B416,COMPARATIVA!D416,"")</f>
        <v>46008753</v>
      </c>
      <c r="Q169" s="11" t="str">
        <f>IF($O$1=COMPARATIVA!$B416,COMPARATIVA!E416,"")</f>
        <v>IES TIRANT LO BLANC</v>
      </c>
      <c r="R169" s="20" t="str">
        <f>IF($O$1=COMPARATIVA!$B416,COMPARATIVA!I416,"")</f>
        <v>A</v>
      </c>
      <c r="S169" s="20">
        <f>IF($O$1=COMPARATIVA!$B416,COMPARATIVA!J416,"")</f>
        <v>26</v>
      </c>
      <c r="T169" s="28" t="str">
        <f>IF($O$1=COMPARATIVA!$B416,COMPARATIVA!K416,"")</f>
        <v/>
      </c>
    </row>
    <row r="170" spans="1:20" x14ac:dyDescent="0.25">
      <c r="A170" s="11" t="str">
        <f>IF($A$1=COMPARATIVA!$B169,COMPARATIVA!C169,"")</f>
        <v>VILA JOIOSA (LA)</v>
      </c>
      <c r="B170" s="20" t="str">
        <f>IF($A$1=COMPARATIVA!$B169,COMPARATIVA!D169,"")</f>
        <v>03013029</v>
      </c>
      <c r="C170" s="11" t="str">
        <f>IF($A$1=COMPARATIVA!$B169,COMPARATIVA!E169,"")</f>
        <v>CENTRE PÚBLIC FPA BERNAT DE SARRIÀ</v>
      </c>
      <c r="D170" s="20" t="str">
        <f>IF($A$1=COMPARATIVA!$B169,COMPARATIVA!I169,"")</f>
        <v>C</v>
      </c>
      <c r="E170" s="20" t="str">
        <f>IF($A$1=COMPARATIVA!$B169,COMPARATIVA!J169,"")</f>
        <v/>
      </c>
      <c r="F170" s="28">
        <f>IF($A$1=COMPARATIVA!$B169,COMPARATIVA!K169,"")</f>
        <v>242</v>
      </c>
      <c r="O170" s="11" t="str">
        <f>IF($O$1=COMPARATIVA!$B417,COMPARATIVA!C417,"")</f>
        <v>TORRENT</v>
      </c>
      <c r="P170" s="20">
        <f>IF($O$1=COMPARATIVA!$B417,COMPARATIVA!D417,"")</f>
        <v>46016397</v>
      </c>
      <c r="Q170" s="11" t="str">
        <f>IF($O$1=COMPARATIVA!$B417,COMPARATIVA!E417,"")</f>
        <v>IES LA MARXADELLA</v>
      </c>
      <c r="R170" s="20" t="str">
        <f>IF($O$1=COMPARATIVA!$B417,COMPARATIVA!I417,"")</f>
        <v>A</v>
      </c>
      <c r="S170" s="20">
        <f>IF($O$1=COMPARATIVA!$B417,COMPARATIVA!J417,"")</f>
        <v>53</v>
      </c>
      <c r="T170" s="28" t="str">
        <f>IF($O$1=COMPARATIVA!$B417,COMPARATIVA!K417,"")</f>
        <v/>
      </c>
    </row>
    <row r="171" spans="1:20" x14ac:dyDescent="0.25">
      <c r="A171" s="11" t="str">
        <f>IF($A$1=COMPARATIVA!$B170,COMPARATIVA!C170,"")</f>
        <v>VILA JOIOSA (LA)</v>
      </c>
      <c r="B171" s="20" t="str">
        <f>IF($A$1=COMPARATIVA!$B170,COMPARATIVA!D170,"")</f>
        <v>03015181</v>
      </c>
      <c r="C171" s="11" t="str">
        <f>IF($A$1=COMPARATIVA!$B170,COMPARATIVA!E170,"")</f>
        <v>IES MARINA BAIXA</v>
      </c>
      <c r="D171" s="20" t="str">
        <f>IF($A$1=COMPARATIVA!$B170,COMPARATIVA!I170,"")</f>
        <v>B</v>
      </c>
      <c r="E171" s="20">
        <f>IF($A$1=COMPARATIVA!$B170,COMPARATIVA!J170,"")</f>
        <v>24</v>
      </c>
      <c r="F171" s="28" t="str">
        <f>IF($A$1=COMPARATIVA!$B170,COMPARATIVA!K170,"")</f>
        <v/>
      </c>
      <c r="O171" s="11" t="str">
        <f>IF($O$1=COMPARATIVA!$B418,COMPARATIVA!C418,"")</f>
        <v>TORRENT</v>
      </c>
      <c r="P171" s="20">
        <f>IF($O$1=COMPARATIVA!$B418,COMPARATIVA!D418,"")</f>
        <v>46017663</v>
      </c>
      <c r="Q171" s="11" t="str">
        <f>IF($O$1=COMPARATIVA!$B418,COMPARATIVA!E418,"")</f>
        <v>CENTRE PÚBLIC FPA</v>
      </c>
      <c r="R171" s="20" t="str">
        <f>IF($O$1=COMPARATIVA!$B418,COMPARATIVA!I418,"")</f>
        <v>A</v>
      </c>
      <c r="S171" s="20" t="str">
        <f>IF($O$1=COMPARATIVA!$B418,COMPARATIVA!J418,"")</f>
        <v/>
      </c>
      <c r="T171" s="28">
        <f>IF($O$1=COMPARATIVA!$B418,COMPARATIVA!K418,"")</f>
        <v>1019</v>
      </c>
    </row>
    <row r="172" spans="1:20" x14ac:dyDescent="0.25">
      <c r="A172" s="11" t="str">
        <f>IF($A$1=COMPARATIVA!$B171,COMPARATIVA!C171,"")</f>
        <v>VILLENA</v>
      </c>
      <c r="B172" s="20" t="str">
        <f>IF($A$1=COMPARATIVA!$B171,COMPARATIVA!D171,"")</f>
        <v>03009233</v>
      </c>
      <c r="C172" s="11" t="str">
        <f>IF($A$1=COMPARATIVA!$B171,COMPARATIVA!E171,"")</f>
        <v>IES HERMANOS AMORÓS</v>
      </c>
      <c r="D172" s="20" t="str">
        <f>IF($A$1=COMPARATIVA!$B171,COMPARATIVA!I171,"")</f>
        <v>A</v>
      </c>
      <c r="E172" s="20">
        <f>IF($A$1=COMPARATIVA!$B171,COMPARATIVA!J171,"")</f>
        <v>29</v>
      </c>
      <c r="F172" s="28" t="str">
        <f>IF($A$1=COMPARATIVA!$B171,COMPARATIVA!K171,"")</f>
        <v/>
      </c>
      <c r="O172" s="11" t="str">
        <f>IF($O$1=COMPARATIVA!$B419,COMPARATIVA!C419,"")</f>
        <v>TORRENT</v>
      </c>
      <c r="P172" s="20">
        <f>IF($O$1=COMPARATIVA!$B419,COMPARATIVA!D419,"")</f>
        <v>46017912</v>
      </c>
      <c r="Q172" s="11" t="str">
        <f>IF($O$1=COMPARATIVA!$B419,COMPARATIVA!E419,"")</f>
        <v>CONSERVATORI PROFESSIONAL DE MÚSICA</v>
      </c>
      <c r="R172" s="20" t="str">
        <f>IF($O$1=COMPARATIVA!$B419,COMPARATIVA!I419,"")</f>
        <v>B</v>
      </c>
      <c r="S172" s="20" t="str">
        <f>IF($O$1=COMPARATIVA!$B419,COMPARATIVA!J419,"")</f>
        <v/>
      </c>
      <c r="T172" s="28">
        <f>IF($O$1=COMPARATIVA!$B419,COMPARATIVA!K419,"")</f>
        <v>582</v>
      </c>
    </row>
    <row r="173" spans="1:20" x14ac:dyDescent="0.25">
      <c r="A173" s="11" t="str">
        <f>IF($A$1=COMPARATIVA!$B172,COMPARATIVA!C172,"")</f>
        <v>VILLENA</v>
      </c>
      <c r="B173" s="20" t="str">
        <f>IF($A$1=COMPARATIVA!$B172,COMPARATIVA!D172,"")</f>
        <v>03009786</v>
      </c>
      <c r="C173" s="11" t="str">
        <f>IF($A$1=COMPARATIVA!$B172,COMPARATIVA!E172,"")</f>
        <v>IES ANTONIO NAVARRO SANTAFÉ</v>
      </c>
      <c r="D173" s="20" t="str">
        <f>IF($A$1=COMPARATIVA!$B172,COMPARATIVA!I172,"")</f>
        <v>A</v>
      </c>
      <c r="E173" s="20">
        <f>IF($A$1=COMPARATIVA!$B172,COMPARATIVA!J172,"")</f>
        <v>31</v>
      </c>
      <c r="F173" s="28" t="str">
        <f>IF($A$1=COMPARATIVA!$B172,COMPARATIVA!K172,"")</f>
        <v/>
      </c>
      <c r="O173" s="11" t="str">
        <f>IF($O$1=COMPARATIVA!$B420,COMPARATIVA!C420,"")</f>
        <v>TORRENT</v>
      </c>
      <c r="P173" s="20">
        <f>IF($O$1=COMPARATIVA!$B420,COMPARATIVA!D420,"")</f>
        <v>46019015</v>
      </c>
      <c r="Q173" s="11" t="str">
        <f>IF($O$1=COMPARATIVA!$B420,COMPARATIVA!E420,"")</f>
        <v>IES SERRA PERENXISA</v>
      </c>
      <c r="R173" s="20" t="str">
        <f>IF($O$1=COMPARATIVA!$B420,COMPARATIVA!I420,"")</f>
        <v>A</v>
      </c>
      <c r="S173" s="20">
        <f>IF($O$1=COMPARATIVA!$B420,COMPARATIVA!J420,"")</f>
        <v>30</v>
      </c>
      <c r="T173" s="28" t="str">
        <f>IF($O$1=COMPARATIVA!$B420,COMPARATIVA!K420,"")</f>
        <v/>
      </c>
    </row>
    <row r="174" spans="1:20" x14ac:dyDescent="0.25">
      <c r="A174" s="11" t="str">
        <f>IF($A$1=COMPARATIVA!$B173,COMPARATIVA!C173,"")</f>
        <v>VILLENA</v>
      </c>
      <c r="B174" s="20" t="str">
        <f>IF($A$1=COMPARATIVA!$B173,COMPARATIVA!D173,"")</f>
        <v>03013030</v>
      </c>
      <c r="C174" s="11" t="str">
        <f>IF($A$1=COMPARATIVA!$B173,COMPARATIVA!E173,"")</f>
        <v>CENTRO PÚBLICO FPA ARCO IRIS</v>
      </c>
      <c r="D174" s="20" t="str">
        <f>IF($A$1=COMPARATIVA!$B173,COMPARATIVA!I173,"")</f>
        <v>C</v>
      </c>
      <c r="E174" s="20" t="str">
        <f>IF($A$1=COMPARATIVA!$B173,COMPARATIVA!J173,"")</f>
        <v/>
      </c>
      <c r="F174" s="28">
        <f>IF($A$1=COMPARATIVA!$B173,COMPARATIVA!K173,"")</f>
        <v>319</v>
      </c>
      <c r="O174" s="11" t="str">
        <f>IF($O$1=COMPARATIVA!$B421,COMPARATIVA!C421,"")</f>
        <v>TORRENT</v>
      </c>
      <c r="P174" s="20">
        <f>IF($O$1=COMPARATIVA!$B421,COMPARATIVA!D421,"")</f>
        <v>46022920</v>
      </c>
      <c r="Q174" s="11" t="str">
        <f>IF($O$1=COMPARATIVA!$B421,COMPARATIVA!E421,"")</f>
        <v>IES VELES E VENTS</v>
      </c>
      <c r="R174" s="20" t="str">
        <f>IF($O$1=COMPARATIVA!$B421,COMPARATIVA!I421,"")</f>
        <v>A</v>
      </c>
      <c r="S174" s="20">
        <f>IF($O$1=COMPARATIVA!$B421,COMPARATIVA!J421,"")</f>
        <v>36</v>
      </c>
      <c r="T174" s="28" t="str">
        <f>IF($O$1=COMPARATIVA!$B421,COMPARATIVA!K421,"")</f>
        <v/>
      </c>
    </row>
    <row r="175" spans="1:20" x14ac:dyDescent="0.25">
      <c r="A175" s="11" t="str">
        <f>IF($A$1=COMPARATIVA!$B174,COMPARATIVA!C174,"")</f>
        <v>VILLENA</v>
      </c>
      <c r="B175" s="20" t="str">
        <f>IF($A$1=COMPARATIVA!$B174,COMPARATIVA!D174,"")</f>
        <v>03014599</v>
      </c>
      <c r="C175" s="11" t="str">
        <f>IF($A$1=COMPARATIVA!$B174,COMPARATIVA!E174,"")</f>
        <v>IES LAS FUENTES</v>
      </c>
      <c r="D175" s="20" t="str">
        <f>IF($A$1=COMPARATIVA!$B174,COMPARATIVA!I174,"")</f>
        <v>A</v>
      </c>
      <c r="E175" s="20">
        <f>IF($A$1=COMPARATIVA!$B174,COMPARATIVA!J174,"")</f>
        <v>30</v>
      </c>
      <c r="F175" s="28" t="str">
        <f>IF($A$1=COMPARATIVA!$B174,COMPARATIVA!K174,"")</f>
        <v/>
      </c>
      <c r="O175" s="11" t="str">
        <f>IF($O$1=COMPARATIVA!$B422,COMPARATIVA!C422,"")</f>
        <v>TORRENT</v>
      </c>
      <c r="P175" s="20">
        <f>IF($O$1=COMPARATIVA!$B422,COMPARATIVA!D422,"")</f>
        <v>46031337</v>
      </c>
      <c r="Q175" s="11" t="str">
        <f>IF($O$1=COMPARATIVA!$B422,COMPARATIVA!E422,"")</f>
        <v>ESCOLA OFICIAL D'IDIOMES DE TORRENT</v>
      </c>
      <c r="R175" s="20" t="str">
        <f>IF($O$1=COMPARATIVA!$B422,COMPARATIVA!I422,"")</f>
        <v>A</v>
      </c>
      <c r="S175" s="20" t="str">
        <f>IF($O$1=COMPARATIVA!$B422,COMPARATIVA!J422,"")</f>
        <v/>
      </c>
      <c r="T175" s="28">
        <f>IF($O$1=COMPARATIVA!$B422,COMPARATIVA!K422,"")</f>
        <v>1381</v>
      </c>
    </row>
    <row r="176" spans="1:20" x14ac:dyDescent="0.25">
      <c r="A176" s="11" t="str">
        <f>IF($A$1=COMPARATIVA!$B175,COMPARATIVA!C175,"")</f>
        <v>VILLENA</v>
      </c>
      <c r="B176" s="20" t="str">
        <f>IF($A$1=COMPARATIVA!$B175,COMPARATIVA!D175,"")</f>
        <v>03015865</v>
      </c>
      <c r="C176" s="11" t="str">
        <f>IF($A$1=COMPARATIVA!$B175,COMPARATIVA!E175,"")</f>
        <v>SECCIÓN DEL IES ANTONIO NAVARRO SANTAFÉ EN VILLENA</v>
      </c>
      <c r="D176" s="20" t="str">
        <f>IF($A$1=COMPARATIVA!$B175,COMPARATIVA!I175,"")</f>
        <v>C</v>
      </c>
      <c r="E176" s="20">
        <f>IF($A$1=COMPARATIVA!$B175,COMPARATIVA!J175,"")</f>
        <v>7</v>
      </c>
      <c r="F176" s="28" t="str">
        <f>IF($A$1=COMPARATIVA!$B175,COMPARATIVA!K175,"")</f>
        <v/>
      </c>
      <c r="O176" s="11" t="str">
        <f>IF($O$1=COMPARATIVA!$B423,COMPARATIVA!C423,"")</f>
        <v>TURÍS</v>
      </c>
      <c r="P176" s="20">
        <f>IF($O$1=COMPARATIVA!$B423,COMPARATIVA!D423,"")</f>
        <v>46022567</v>
      </c>
      <c r="Q176" s="11" t="str">
        <f>IF($O$1=COMPARATIVA!$B423,COMPARATIVA!E423,"")</f>
        <v>IES DE TURÍS</v>
      </c>
      <c r="R176" s="20" t="str">
        <f>IF($O$1=COMPARATIVA!$B423,COMPARATIVA!I423,"")</f>
        <v>A</v>
      </c>
      <c r="S176" s="20">
        <f>IF($O$1=COMPARATIVA!$B423,COMPARATIVA!J423,"")</f>
        <v>28</v>
      </c>
      <c r="T176" s="28" t="str">
        <f>IF($O$1=COMPARATIVA!$B423,COMPARATIVA!K423,"")</f>
        <v/>
      </c>
    </row>
    <row r="177" spans="1:20" x14ac:dyDescent="0.25">
      <c r="A177" s="11" t="str">
        <f>IF($A$1=COMPARATIVA!$B176,COMPARATIVA!C176,"")</f>
        <v>VILLENA</v>
      </c>
      <c r="B177" s="20" t="str">
        <f>IF($A$1=COMPARATIVA!$B176,COMPARATIVA!D176,"")</f>
        <v>03017497</v>
      </c>
      <c r="C177" s="11" t="str">
        <f>IF($A$1=COMPARATIVA!$B176,COMPARATIVA!E176,"")</f>
        <v>CENTRO PÚBLICO FPA LA ATALAYA</v>
      </c>
      <c r="D177" s="20" t="str">
        <f>IF($A$1=COMPARATIVA!$B176,COMPARATIVA!I176,"")</f>
        <v>B</v>
      </c>
      <c r="E177" s="20" t="str">
        <f>IF($A$1=COMPARATIVA!$B176,COMPARATIVA!J176,"")</f>
        <v/>
      </c>
      <c r="F177" s="28">
        <f>IF($A$1=COMPARATIVA!$B176,COMPARATIVA!K176,"")</f>
        <v>560</v>
      </c>
      <c r="O177" s="11" t="str">
        <f>IF($O$1=COMPARATIVA!$B424,COMPARATIVA!C424,"")</f>
        <v>UTIEL</v>
      </c>
      <c r="P177" s="20">
        <f>IF($O$1=COMPARATIVA!$B424,COMPARATIVA!D424,"")</f>
        <v>46008972</v>
      </c>
      <c r="Q177" s="11" t="str">
        <f>IF($O$1=COMPARATIVA!$B424,COMPARATIVA!E424,"")</f>
        <v>IES MIGUEL BALLESTEROS VIANA</v>
      </c>
      <c r="R177" s="20" t="str">
        <f>IF($O$1=COMPARATIVA!$B424,COMPARATIVA!I424,"")</f>
        <v>A</v>
      </c>
      <c r="S177" s="20">
        <f>IF($O$1=COMPARATIVA!$B424,COMPARATIVA!J424,"")</f>
        <v>26</v>
      </c>
      <c r="T177" s="28" t="str">
        <f>IF($O$1=COMPARATIVA!$B424,COMPARATIVA!K424,"")</f>
        <v/>
      </c>
    </row>
    <row r="178" spans="1:20" x14ac:dyDescent="0.25">
      <c r="A178" s="11" t="str">
        <f>IF($A$1=COMPARATIVA!$B177,COMPARATIVA!C177,"")</f>
        <v>XÀBIA</v>
      </c>
      <c r="B178" s="20" t="str">
        <f>IF($A$1=COMPARATIVA!$B177,COMPARATIVA!D177,"")</f>
        <v>03006244</v>
      </c>
      <c r="C178" s="11" t="str">
        <f>IF($A$1=COMPARATIVA!$B177,COMPARATIVA!E177,"")</f>
        <v>IES ANTONI LLIDÓ</v>
      </c>
      <c r="D178" s="20" t="str">
        <f>IF($A$1=COMPARATIVA!$B177,COMPARATIVA!I177,"")</f>
        <v>B</v>
      </c>
      <c r="E178" s="20">
        <f>IF($A$1=COMPARATIVA!$B177,COMPARATIVA!J177,"")</f>
        <v>22</v>
      </c>
      <c r="F178" s="28" t="str">
        <f>IF($A$1=COMPARATIVA!$B177,COMPARATIVA!K177,"")</f>
        <v/>
      </c>
      <c r="O178" s="11" t="str">
        <f>IF($O$1=COMPARATIVA!$B425,COMPARATIVA!C425,"")</f>
        <v>UTIEL</v>
      </c>
      <c r="P178" s="20">
        <f>IF($O$1=COMPARATIVA!$B425,COMPARATIVA!D425,"")</f>
        <v>46008984</v>
      </c>
      <c r="Q178" s="11" t="str">
        <f>IF($O$1=COMPARATIVA!$B425,COMPARATIVA!E425,"")</f>
        <v>IES ALAMEDA</v>
      </c>
      <c r="R178" s="20" t="str">
        <f>IF($O$1=COMPARATIVA!$B425,COMPARATIVA!I425,"")</f>
        <v>B</v>
      </c>
      <c r="S178" s="20">
        <f>IF($O$1=COMPARATIVA!$B425,COMPARATIVA!J425,"")</f>
        <v>18</v>
      </c>
      <c r="T178" s="28" t="str">
        <f>IF($O$1=COMPARATIVA!$B425,COMPARATIVA!K425,"")</f>
        <v/>
      </c>
    </row>
    <row r="179" spans="1:20" x14ac:dyDescent="0.25">
      <c r="A179" s="11" t="str">
        <f>IF($A$1=COMPARATIVA!$B178,COMPARATIVA!C178,"")</f>
        <v>XÀBIA</v>
      </c>
      <c r="B179" s="20" t="str">
        <f>IF($A$1=COMPARATIVA!$B178,COMPARATIVA!D178,"")</f>
        <v>03013339</v>
      </c>
      <c r="C179" s="11" t="str">
        <f>IF($A$1=COMPARATIVA!$B178,COMPARATIVA!E178,"")</f>
        <v>IES NÚMERO 1</v>
      </c>
      <c r="D179" s="20" t="str">
        <f>IF($A$1=COMPARATIVA!$B178,COMPARATIVA!I178,"")</f>
        <v>A</v>
      </c>
      <c r="E179" s="20">
        <f>IF($A$1=COMPARATIVA!$B178,COMPARATIVA!J178,"")</f>
        <v>39</v>
      </c>
      <c r="F179" s="28" t="str">
        <f>IF($A$1=COMPARATIVA!$B178,COMPARATIVA!K178,"")</f>
        <v/>
      </c>
      <c r="O179" s="11" t="str">
        <f>IF($O$1=COMPARATIVA!$B426,COMPARATIVA!C426,"")</f>
        <v>UTIEL</v>
      </c>
      <c r="P179" s="20">
        <f>IF($O$1=COMPARATIVA!$B426,COMPARATIVA!D426,"")</f>
        <v>46024217</v>
      </c>
      <c r="Q179" s="11" t="str">
        <f>IF($O$1=COMPARATIVA!$B426,COMPARATIVA!E426,"")</f>
        <v>ESCUELA OFICIAL DE IDIOMAS</v>
      </c>
      <c r="R179" s="20" t="str">
        <f>IF($O$1=COMPARATIVA!$B426,COMPARATIVA!I426,"")</f>
        <v>B</v>
      </c>
      <c r="S179" s="20" t="str">
        <f>IF($O$1=COMPARATIVA!$B426,COMPARATIVA!J426,"")</f>
        <v/>
      </c>
      <c r="T179" s="28">
        <f>IF($O$1=COMPARATIVA!$B426,COMPARATIVA!K426,"")</f>
        <v>646</v>
      </c>
    </row>
    <row r="180" spans="1:20" x14ac:dyDescent="0.25">
      <c r="A180" s="11" t="str">
        <f>IF($A$1=COMPARATIVA!$B179,COMPARATIVA!C179,"")</f>
        <v>XÀBIA</v>
      </c>
      <c r="B180" s="20" t="str">
        <f>IF($A$1=COMPARATIVA!$B179,COMPARATIVA!D179,"")</f>
        <v>03015506</v>
      </c>
      <c r="C180" s="11" t="str">
        <f>IF($A$1=COMPARATIVA!$B179,COMPARATIVA!E179,"")</f>
        <v>CENTRE PÚBLIC FPA</v>
      </c>
      <c r="D180" s="20" t="str">
        <f>IF($A$1=COMPARATIVA!$B179,COMPARATIVA!I179,"")</f>
        <v>C</v>
      </c>
      <c r="E180" s="20" t="str">
        <f>IF($A$1=COMPARATIVA!$B179,COMPARATIVA!J179,"")</f>
        <v/>
      </c>
      <c r="F180" s="28">
        <f>IF($A$1=COMPARATIVA!$B179,COMPARATIVA!K179,"")</f>
        <v>255</v>
      </c>
      <c r="O180" s="11" t="str">
        <f>IF($O$1=COMPARATIVA!$B427,COMPARATIVA!C427,"")</f>
        <v>UTIEL</v>
      </c>
      <c r="P180" s="20">
        <f>IF($O$1=COMPARATIVA!$B427,COMPARATIVA!D427,"")</f>
        <v>46027115</v>
      </c>
      <c r="Q180" s="11" t="str">
        <f>IF($O$1=COMPARATIVA!$B427,COMPARATIVA!E427,"")</f>
        <v>CONSERVATORIO PROFESIONAL DE MÚSICA DE UTIEL</v>
      </c>
      <c r="R180" s="20" t="str">
        <f>IF($O$1=COMPARATIVA!$B427,COMPARATIVA!I427,"")</f>
        <v>C</v>
      </c>
      <c r="S180" s="20" t="str">
        <f>IF($O$1=COMPARATIVA!$B427,COMPARATIVA!J427,"")</f>
        <v/>
      </c>
      <c r="T180" s="28">
        <f>IF($O$1=COMPARATIVA!$B427,COMPARATIVA!K427,"")</f>
        <v>195</v>
      </c>
    </row>
    <row r="181" spans="1:20" x14ac:dyDescent="0.25">
      <c r="A181" s="11" t="str">
        <f>IF($A$1=COMPARATIVA!$B180,COMPARATIVA!C180,"")</f>
        <v>XIXONA</v>
      </c>
      <c r="B181" s="20" t="str">
        <f>IF($A$1=COMPARATIVA!$B180,COMPARATIVA!D180,"")</f>
        <v>03006256</v>
      </c>
      <c r="C181" s="11" t="str">
        <f>IF($A$1=COMPARATIVA!$B180,COMPARATIVA!E180,"")</f>
        <v>IES DE XIXONA</v>
      </c>
      <c r="D181" s="20" t="str">
        <f>IF($A$1=COMPARATIVA!$B180,COMPARATIVA!I180,"")</f>
        <v>B</v>
      </c>
      <c r="E181" s="20">
        <f>IF($A$1=COMPARATIVA!$B180,COMPARATIVA!J180,"")</f>
        <v>17</v>
      </c>
      <c r="F181" s="28" t="str">
        <f>IF($A$1=COMPARATIVA!$B180,COMPARATIVA!K180,"")</f>
        <v/>
      </c>
      <c r="O181" s="11" t="str">
        <f>IF($O$1=COMPARATIVA!$B428,COMPARATIVA!C428,"")</f>
        <v>VALÈNCIA</v>
      </c>
      <c r="P181" s="20">
        <f>IF($O$1=COMPARATIVA!$B428,COMPARATIVA!D428,"")</f>
        <v>46012872</v>
      </c>
      <c r="Q181" s="11" t="str">
        <f>IF($O$1=COMPARATIVA!$B428,COMPARATIVA!E428,"")</f>
        <v>IES LUIS VIVES</v>
      </c>
      <c r="R181" s="20" t="str">
        <f>IF($O$1=COMPARATIVA!$B428,COMPARATIVA!I428,"")</f>
        <v>A</v>
      </c>
      <c r="S181" s="20">
        <f>IF($O$1=COMPARATIVA!$B428,COMPARATIVA!J428,"")</f>
        <v>34</v>
      </c>
      <c r="T181" s="28" t="str">
        <f>IF($O$1=COMPARATIVA!$B428,COMPARATIVA!K428,"")</f>
        <v/>
      </c>
    </row>
    <row r="182" spans="1:20" x14ac:dyDescent="0.25">
      <c r="O182" s="11" t="str">
        <f>IF($O$1=COMPARATIVA!$B429,COMPARATIVA!C429,"")</f>
        <v>VALÈNCIA</v>
      </c>
      <c r="P182" s="20">
        <f>IF($O$1=COMPARATIVA!$B429,COMPARATIVA!D429,"")</f>
        <v>46012902</v>
      </c>
      <c r="Q182" s="11" t="str">
        <f>IF($O$1=COMPARATIVA!$B429,COMPARATIVA!E429,"")</f>
        <v>IES SAN VICENTE FERRER</v>
      </c>
      <c r="R182" s="20" t="str">
        <f>IF($O$1=COMPARATIVA!$B429,COMPARATIVA!I429,"")</f>
        <v>B</v>
      </c>
      <c r="S182" s="20">
        <f>IF($O$1=COMPARATIVA!$B429,COMPARATIVA!J429,"")</f>
        <v>22</v>
      </c>
      <c r="T182" s="28" t="str">
        <f>IF($O$1=COMPARATIVA!$B429,COMPARATIVA!K429,"")</f>
        <v/>
      </c>
    </row>
    <row r="183" spans="1:20" x14ac:dyDescent="0.25">
      <c r="O183" s="11" t="str">
        <f>IF($O$1=COMPARATIVA!$B430,COMPARATIVA!C430,"")</f>
        <v>VALÈNCIA</v>
      </c>
      <c r="P183" s="20">
        <f>IF($O$1=COMPARATIVA!$B430,COMPARATIVA!D430,"")</f>
        <v>46012951</v>
      </c>
      <c r="Q183" s="11" t="str">
        <f>IF($O$1=COMPARATIVA!$B430,COMPARATIVA!E430,"")</f>
        <v>IES JORDI DE SANT JORDI</v>
      </c>
      <c r="R183" s="20" t="str">
        <f>IF($O$1=COMPARATIVA!$B430,COMPARATIVA!I430,"")</f>
        <v>A</v>
      </c>
      <c r="S183" s="20">
        <f>IF($O$1=COMPARATIVA!$B430,COMPARATIVA!J430,"")</f>
        <v>32</v>
      </c>
      <c r="T183" s="28" t="str">
        <f>IF($O$1=COMPARATIVA!$B430,COMPARATIVA!K430,"")</f>
        <v/>
      </c>
    </row>
    <row r="184" spans="1:20" x14ac:dyDescent="0.25">
      <c r="O184" s="11" t="str">
        <f>IF($O$1=COMPARATIVA!$B431,COMPARATIVA!C431,"")</f>
        <v>VALÈNCIA</v>
      </c>
      <c r="P184" s="20">
        <f>IF($O$1=COMPARATIVA!$B431,COMPARATIVA!D431,"")</f>
        <v>46012963</v>
      </c>
      <c r="Q184" s="11" t="str">
        <f>IF($O$1=COMPARATIVA!$B431,COMPARATIVA!E431,"")</f>
        <v>IES JUAN DE GARAY</v>
      </c>
      <c r="R184" s="20" t="str">
        <f>IF($O$1=COMPARATIVA!$B431,COMPARATIVA!I431,"")</f>
        <v>A</v>
      </c>
      <c r="S184" s="20">
        <f>IF($O$1=COMPARATIVA!$B431,COMPARATIVA!J431,"")</f>
        <v>37</v>
      </c>
      <c r="T184" s="28" t="str">
        <f>IF($O$1=COMPARATIVA!$B431,COMPARATIVA!K431,"")</f>
        <v/>
      </c>
    </row>
    <row r="185" spans="1:20" x14ac:dyDescent="0.25">
      <c r="O185" s="11" t="str">
        <f>IF($O$1=COMPARATIVA!$B432,COMPARATIVA!C432,"")</f>
        <v>VALÈNCIA</v>
      </c>
      <c r="P185" s="20">
        <f>IF($O$1=COMPARATIVA!$B432,COMPARATIVA!D432,"")</f>
        <v>46012987</v>
      </c>
      <c r="Q185" s="11" t="str">
        <f>IF($O$1=COMPARATIVA!$B432,COMPARATIVA!E432,"")</f>
        <v>IES CID CAMPEADOR</v>
      </c>
      <c r="R185" s="20" t="str">
        <f>IF($O$1=COMPARATIVA!$B432,COMPARATIVA!I432,"")</f>
        <v>B</v>
      </c>
      <c r="S185" s="20">
        <f>IF($O$1=COMPARATIVA!$B432,COMPARATIVA!J432,"")</f>
        <v>22</v>
      </c>
      <c r="T185" s="28" t="str">
        <f>IF($O$1=COMPARATIVA!$B432,COMPARATIVA!K432,"")</f>
        <v/>
      </c>
    </row>
    <row r="186" spans="1:20" x14ac:dyDescent="0.25">
      <c r="O186" s="11" t="str">
        <f>IF($O$1=COMPARATIVA!$B433,COMPARATIVA!C433,"")</f>
        <v>VALÈNCIA</v>
      </c>
      <c r="P186" s="20">
        <f>IF($O$1=COMPARATIVA!$B433,COMPARATIVA!D433,"")</f>
        <v>46012999</v>
      </c>
      <c r="Q186" s="11" t="str">
        <f>IF($O$1=COMPARATIVA!$B433,COMPARATIVA!E433,"")</f>
        <v>IES JOANOT MARTORELL</v>
      </c>
      <c r="R186" s="20" t="str">
        <f>IF($O$1=COMPARATIVA!$B433,COMPARATIVA!I433,"")</f>
        <v>A</v>
      </c>
      <c r="S186" s="20">
        <f>IF($O$1=COMPARATIVA!$B433,COMPARATIVA!J433,"")</f>
        <v>34</v>
      </c>
      <c r="T186" s="28" t="str">
        <f>IF($O$1=COMPARATIVA!$B433,COMPARATIVA!K433,"")</f>
        <v/>
      </c>
    </row>
    <row r="187" spans="1:20" x14ac:dyDescent="0.25">
      <c r="O187" s="11" t="str">
        <f>IF($O$1=COMPARATIVA!$B434,COMPARATIVA!C434,"")</f>
        <v>VALÈNCIA</v>
      </c>
      <c r="P187" s="20">
        <f>IF($O$1=COMPARATIVA!$B434,COMPARATIVA!D434,"")</f>
        <v>46013050</v>
      </c>
      <c r="Q187" s="11" t="str">
        <f>IF($O$1=COMPARATIVA!$B434,COMPARATIVA!E434,"")</f>
        <v>IES EL CABANYAL</v>
      </c>
      <c r="R187" s="20" t="str">
        <f>IF($O$1=COMPARATIVA!$B434,COMPARATIVA!I434,"")</f>
        <v>A</v>
      </c>
      <c r="S187" s="20">
        <f>IF($O$1=COMPARATIVA!$B434,COMPARATIVA!J434,"")</f>
        <v>60</v>
      </c>
      <c r="T187" s="28" t="str">
        <f>IF($O$1=COMPARATIVA!$B434,COMPARATIVA!K434,"")</f>
        <v/>
      </c>
    </row>
    <row r="188" spans="1:20" x14ac:dyDescent="0.25">
      <c r="O188" s="11" t="str">
        <f>IF($O$1=COMPARATIVA!$B435,COMPARATIVA!C435,"")</f>
        <v>VALÈNCIA</v>
      </c>
      <c r="P188" s="20">
        <f>IF($O$1=COMPARATIVA!$B435,COMPARATIVA!D435,"")</f>
        <v>46013062</v>
      </c>
      <c r="Q188" s="11" t="str">
        <f>IF($O$1=COMPARATIVA!$B435,COMPARATIVA!E435,"")</f>
        <v>IES BENLLIURE</v>
      </c>
      <c r="R188" s="20" t="str">
        <f>IF($O$1=COMPARATIVA!$B435,COMPARATIVA!I435,"")</f>
        <v>A</v>
      </c>
      <c r="S188" s="20">
        <f>IF($O$1=COMPARATIVA!$B435,COMPARATIVA!J435,"")</f>
        <v>39</v>
      </c>
      <c r="T188" s="28" t="str">
        <f>IF($O$1=COMPARATIVA!$B435,COMPARATIVA!K435,"")</f>
        <v/>
      </c>
    </row>
    <row r="189" spans="1:20" x14ac:dyDescent="0.25">
      <c r="O189" s="11" t="str">
        <f>IF($O$1=COMPARATIVA!$B436,COMPARATIVA!C436,"")</f>
        <v>VALÈNCIA</v>
      </c>
      <c r="P189" s="20">
        <f>IF($O$1=COMPARATIVA!$B436,COMPARATIVA!D436,"")</f>
        <v>46013086</v>
      </c>
      <c r="Q189" s="11" t="str">
        <f>IF($O$1=COMPARATIVA!$B436,COMPARATIVA!E436,"")</f>
        <v>IES ISABEL DE VILLENA</v>
      </c>
      <c r="R189" s="20" t="str">
        <f>IF($O$1=COMPARATIVA!$B436,COMPARATIVA!I436,"")</f>
        <v>B</v>
      </c>
      <c r="S189" s="20">
        <f>IF($O$1=COMPARATIVA!$B436,COMPARATIVA!J436,"")</f>
        <v>23</v>
      </c>
      <c r="T189" s="28" t="str">
        <f>IF($O$1=COMPARATIVA!$B436,COMPARATIVA!K436,"")</f>
        <v/>
      </c>
    </row>
    <row r="190" spans="1:20" x14ac:dyDescent="0.25">
      <c r="O190" s="11" t="str">
        <f>IF($O$1=COMPARATIVA!$B437,COMPARATIVA!C437,"")</f>
        <v>VALÈNCIA</v>
      </c>
      <c r="P190" s="20">
        <f>IF($O$1=COMPARATIVA!$B437,COMPARATIVA!D437,"")</f>
        <v>46013098</v>
      </c>
      <c r="Q190" s="11" t="str">
        <f>IF($O$1=COMPARATIVA!$B437,COMPARATIVA!E437,"")</f>
        <v>IES SOROLLA</v>
      </c>
      <c r="R190" s="20" t="str">
        <f>IF($O$1=COMPARATIVA!$B437,COMPARATIVA!I437,"")</f>
        <v>B</v>
      </c>
      <c r="S190" s="20">
        <f>IF($O$1=COMPARATIVA!$B437,COMPARATIVA!J437,"")</f>
        <v>21</v>
      </c>
      <c r="T190" s="28" t="str">
        <f>IF($O$1=COMPARATIVA!$B437,COMPARATIVA!K437,"")</f>
        <v/>
      </c>
    </row>
    <row r="191" spans="1:20" x14ac:dyDescent="0.25">
      <c r="O191" s="11" t="str">
        <f>IF($O$1=COMPARATIVA!$B438,COMPARATIVA!C438,"")</f>
        <v>VALÈNCIA</v>
      </c>
      <c r="P191" s="20">
        <f>IF($O$1=COMPARATIVA!$B438,COMPARATIVA!D438,"")</f>
        <v>46013104</v>
      </c>
      <c r="Q191" s="11" t="str">
        <f>IF($O$1=COMPARATIVA!$B438,COMPARATIVA!E438,"")</f>
        <v>CIPFP VICENTE BLASCO IBÁÑEZ</v>
      </c>
      <c r="R191" s="20" t="str">
        <f>IF($O$1=COMPARATIVA!$B438,COMPARATIVA!I438,"")</f>
        <v>A</v>
      </c>
      <c r="S191" s="20">
        <f>IF($O$1=COMPARATIVA!$B438,COMPARATIVA!J438,"")</f>
        <v>50</v>
      </c>
      <c r="T191" s="28" t="str">
        <f>IF($O$1=COMPARATIVA!$B438,COMPARATIVA!K438,"")</f>
        <v/>
      </c>
    </row>
    <row r="192" spans="1:20" x14ac:dyDescent="0.25">
      <c r="O192" s="11" t="str">
        <f>IF($O$1=COMPARATIVA!$B439,COMPARATIVA!C439,"")</f>
        <v>VALÈNCIA</v>
      </c>
      <c r="P192" s="20">
        <f>IF($O$1=COMPARATIVA!$B439,COMPARATIVA!D439,"")</f>
        <v>46013220</v>
      </c>
      <c r="Q192" s="11" t="str">
        <f>IF($O$1=COMPARATIVA!$B439,COMPARATIVA!E439,"")</f>
        <v>ESCOLA OFICIAL D'IDIOMES VALÈNCIA-SAÏDIA</v>
      </c>
      <c r="R192" s="20" t="str">
        <f>IF($O$1=COMPARATIVA!$B439,COMPARATIVA!I439,"")</f>
        <v>A</v>
      </c>
      <c r="S192" s="20" t="str">
        <f>IF($O$1=COMPARATIVA!$B439,COMPARATIVA!J439,"")</f>
        <v/>
      </c>
      <c r="T192" s="28">
        <f>IF($O$1=COMPARATIVA!$B439,COMPARATIVA!K439,"")</f>
        <v>7936</v>
      </c>
    </row>
    <row r="193" spans="15:20" x14ac:dyDescent="0.25">
      <c r="O193" s="11" t="str">
        <f>IF($O$1=COMPARATIVA!$B440,COMPARATIVA!C440,"")</f>
        <v>VALÈNCIA</v>
      </c>
      <c r="P193" s="20">
        <f>IF($O$1=COMPARATIVA!$B440,COMPARATIVA!D440,"")</f>
        <v>46014224</v>
      </c>
      <c r="Q193" s="11" t="str">
        <f>IF($O$1=COMPARATIVA!$B440,COMPARATIVA!E440,"")</f>
        <v>IES FONT DE SANT LLUÍS</v>
      </c>
      <c r="R193" s="20" t="str">
        <f>IF($O$1=COMPARATIVA!$B440,COMPARATIVA!I440,"")</f>
        <v>A</v>
      </c>
      <c r="S193" s="20">
        <f>IF($O$1=COMPARATIVA!$B440,COMPARATIVA!J440,"")</f>
        <v>29</v>
      </c>
      <c r="T193" s="28" t="str">
        <f>IF($O$1=COMPARATIVA!$B440,COMPARATIVA!K440,"")</f>
        <v/>
      </c>
    </row>
    <row r="194" spans="15:20" x14ac:dyDescent="0.25">
      <c r="O194" s="11" t="str">
        <f>IF($O$1=COMPARATIVA!$B441,COMPARATIVA!C441,"")</f>
        <v>VALÈNCIA</v>
      </c>
      <c r="P194" s="20">
        <f>IF($O$1=COMPARATIVA!$B441,COMPARATIVA!D441,"")</f>
        <v>46015290</v>
      </c>
      <c r="Q194" s="11" t="str">
        <f>IF($O$1=COMPARATIVA!$B441,COMPARATIVA!E441,"")</f>
        <v>IES EL GRAO</v>
      </c>
      <c r="R194" s="20" t="str">
        <f>IF($O$1=COMPARATIVA!$B441,COMPARATIVA!I441,"")</f>
        <v>B</v>
      </c>
      <c r="S194" s="20">
        <f>IF($O$1=COMPARATIVA!$B441,COMPARATIVA!J441,"")</f>
        <v>23</v>
      </c>
      <c r="T194" s="28" t="str">
        <f>IF($O$1=COMPARATIVA!$B441,COMPARATIVA!K441,"")</f>
        <v/>
      </c>
    </row>
    <row r="195" spans="15:20" x14ac:dyDescent="0.25">
      <c r="O195" s="11" t="str">
        <f>IF($O$1=COMPARATIVA!$B442,COMPARATIVA!C442,"")</f>
        <v>VALÈNCIA</v>
      </c>
      <c r="P195" s="20">
        <f>IF($O$1=COMPARATIVA!$B442,COMPARATIVA!D442,"")</f>
        <v>46015708</v>
      </c>
      <c r="Q195" s="11" t="str">
        <f>IF($O$1=COMPARATIVA!$B442,COMPARATIVA!E442,"")</f>
        <v>IES DISTRICTE MARÍTIM</v>
      </c>
      <c r="R195" s="20" t="str">
        <f>IF($O$1=COMPARATIVA!$B442,COMPARATIVA!I442,"")</f>
        <v>A</v>
      </c>
      <c r="S195" s="20">
        <f>IF($O$1=COMPARATIVA!$B442,COMPARATIVA!J442,"")</f>
        <v>35</v>
      </c>
      <c r="T195" s="28" t="str">
        <f>IF($O$1=COMPARATIVA!$B442,COMPARATIVA!K442,"")</f>
        <v/>
      </c>
    </row>
    <row r="196" spans="15:20" x14ac:dyDescent="0.25">
      <c r="O196" s="11" t="str">
        <f>IF($O$1=COMPARATIVA!$B443,COMPARATIVA!C443,"")</f>
        <v>VALÈNCIA</v>
      </c>
      <c r="P196" s="20">
        <f>IF($O$1=COMPARATIVA!$B443,COMPARATIVA!D443,"")</f>
        <v>46015711</v>
      </c>
      <c r="Q196" s="11" t="str">
        <f>IF($O$1=COMPARATIVA!$B443,COMPARATIVA!E443,"")</f>
        <v>IES CAMPANAR</v>
      </c>
      <c r="R196" s="20" t="str">
        <f>IF($O$1=COMPARATIVA!$B443,COMPARATIVA!I443,"")</f>
        <v>B</v>
      </c>
      <c r="S196" s="20">
        <f>IF($O$1=COMPARATIVA!$B443,COMPARATIVA!J443,"")</f>
        <v>22</v>
      </c>
      <c r="T196" s="28" t="str">
        <f>IF($O$1=COMPARATIVA!$B443,COMPARATIVA!K443,"")</f>
        <v/>
      </c>
    </row>
    <row r="197" spans="15:20" x14ac:dyDescent="0.25">
      <c r="O197" s="11" t="str">
        <f>IF($O$1=COMPARATIVA!$B444,COMPARATIVA!C444,"")</f>
        <v>VALÈNCIA</v>
      </c>
      <c r="P197" s="20">
        <f>IF($O$1=COMPARATIVA!$B444,COMPARATIVA!D444,"")</f>
        <v>46017195</v>
      </c>
      <c r="Q197" s="11" t="str">
        <f>IF($O$1=COMPARATIVA!$B444,COMPARATIVA!E444,"")</f>
        <v>IES EL CLOT</v>
      </c>
      <c r="R197" s="20" t="str">
        <f>IF($O$1=COMPARATIVA!$B444,COMPARATIVA!I444,"")</f>
        <v>B</v>
      </c>
      <c r="S197" s="20">
        <f>IF($O$1=COMPARATIVA!$B444,COMPARATIVA!J444,"")</f>
        <v>16</v>
      </c>
      <c r="T197" s="28" t="str">
        <f>IF($O$1=COMPARATIVA!$B444,COMPARATIVA!K444,"")</f>
        <v/>
      </c>
    </row>
    <row r="198" spans="15:20" x14ac:dyDescent="0.25">
      <c r="O198" s="11" t="str">
        <f>IF($O$1=COMPARATIVA!$B445,COMPARATIVA!C445,"")</f>
        <v>VALÈNCIA</v>
      </c>
      <c r="P198" s="20">
        <f>IF($O$1=COMPARATIVA!$B445,COMPARATIVA!D445,"")</f>
        <v>46017687</v>
      </c>
      <c r="Q198" s="11" t="str">
        <f>IF($O$1=COMPARATIVA!$B445,COMPARATIVA!E445,"")</f>
        <v>IES RAMON LLULL</v>
      </c>
      <c r="R198" s="20" t="str">
        <f>IF($O$1=COMPARATIVA!$B445,COMPARATIVA!I445,"")</f>
        <v>B</v>
      </c>
      <c r="S198" s="20">
        <f>IF($O$1=COMPARATIVA!$B445,COMPARATIVA!J445,"")</f>
        <v>18</v>
      </c>
      <c r="T198" s="28" t="str">
        <f>IF($O$1=COMPARATIVA!$B445,COMPARATIVA!K445,"")</f>
        <v/>
      </c>
    </row>
    <row r="199" spans="15:20" x14ac:dyDescent="0.25">
      <c r="O199" s="11" t="str">
        <f>IF($O$1=COMPARATIVA!$B446,COMPARATIVA!C446,"")</f>
        <v>VALÈNCIA</v>
      </c>
      <c r="P199" s="20">
        <f>IF($O$1=COMPARATIVA!$B446,COMPARATIVA!D446,"")</f>
        <v>46018035</v>
      </c>
      <c r="Q199" s="11" t="str">
        <f>IF($O$1=COMPARATIVA!$B446,COMPARATIVA!E446,"")</f>
        <v>CIPFP MISERICÒRDIA</v>
      </c>
      <c r="R199" s="20" t="str">
        <f>IF($O$1=COMPARATIVA!$B446,COMPARATIVA!I446,"")</f>
        <v>A</v>
      </c>
      <c r="S199" s="20">
        <f>IF($O$1=COMPARATIVA!$B446,COMPARATIVA!J446,"")</f>
        <v>65</v>
      </c>
      <c r="T199" s="28" t="str">
        <f>IF($O$1=COMPARATIVA!$B446,COMPARATIVA!K446,"")</f>
        <v/>
      </c>
    </row>
    <row r="200" spans="15:20" x14ac:dyDescent="0.25">
      <c r="O200" s="11" t="str">
        <f>IF($O$1=COMPARATIVA!$B447,COMPARATIVA!C447,"")</f>
        <v>VALÈNCIA</v>
      </c>
      <c r="P200" s="20">
        <f>IF($O$1=COMPARATIVA!$B447,COMPARATIVA!D447,"")</f>
        <v>46018059</v>
      </c>
      <c r="Q200" s="11" t="str">
        <f>IF($O$1=COMPARATIVA!$B447,COMPARATIVA!E447,"")</f>
        <v>IES NÚMERO 26</v>
      </c>
      <c r="R200" s="20" t="str">
        <f>IF($O$1=COMPARATIVA!$B447,COMPARATIVA!I447,"")</f>
        <v>A</v>
      </c>
      <c r="S200" s="20">
        <f>IF($O$1=COMPARATIVA!$B447,COMPARATIVA!J447,"")</f>
        <v>32</v>
      </c>
      <c r="T200" s="28" t="str">
        <f>IF($O$1=COMPARATIVA!$B447,COMPARATIVA!K447,"")</f>
        <v/>
      </c>
    </row>
    <row r="201" spans="15:20" x14ac:dyDescent="0.25">
      <c r="O201" s="11" t="str">
        <f>IF($O$1=COMPARATIVA!$B448,COMPARATIVA!C448,"")</f>
        <v>VALÈNCIA</v>
      </c>
      <c r="P201" s="20">
        <f>IF($O$1=COMPARATIVA!$B448,COMPARATIVA!D448,"")</f>
        <v>46018138</v>
      </c>
      <c r="Q201" s="11" t="str">
        <f>IF($O$1=COMPARATIVA!$B448,COMPARATIVA!E448,"")</f>
        <v>IES ORRIOLS</v>
      </c>
      <c r="R201" s="20" t="str">
        <f>IF($O$1=COMPARATIVA!$B448,COMPARATIVA!I448,"")</f>
        <v>B</v>
      </c>
      <c r="S201" s="20">
        <f>IF($O$1=COMPARATIVA!$B448,COMPARATIVA!J448,"")</f>
        <v>20</v>
      </c>
      <c r="T201" s="28" t="str">
        <f>IF($O$1=COMPARATIVA!$B448,COMPARATIVA!K448,"")</f>
        <v/>
      </c>
    </row>
    <row r="202" spans="15:20" x14ac:dyDescent="0.25">
      <c r="O202" s="11" t="str">
        <f>IF($O$1=COMPARATIVA!$B449,COMPARATIVA!C449,"")</f>
        <v>VALÈNCIA</v>
      </c>
      <c r="P202" s="20">
        <f>IF($O$1=COMPARATIVA!$B449,COMPARATIVA!D449,"")</f>
        <v>46018552</v>
      </c>
      <c r="Q202" s="11" t="str">
        <f>IF($O$1=COMPARATIVA!$B449,COMPARATIVA!E449,"")</f>
        <v>IES BALEARES</v>
      </c>
      <c r="R202" s="20" t="str">
        <f>IF($O$1=COMPARATIVA!$B449,COMPARATIVA!I449,"")</f>
        <v>B</v>
      </c>
      <c r="S202" s="20">
        <f>IF($O$1=COMPARATIVA!$B449,COMPARATIVA!J449,"")</f>
        <v>20</v>
      </c>
      <c r="T202" s="28" t="str">
        <f>IF($O$1=COMPARATIVA!$B449,COMPARATIVA!K449,"")</f>
        <v/>
      </c>
    </row>
    <row r="203" spans="15:20" x14ac:dyDescent="0.25">
      <c r="O203" s="11" t="str">
        <f>IF($O$1=COMPARATIVA!$B450,COMPARATIVA!C450,"")</f>
        <v>VALÈNCIA</v>
      </c>
      <c r="P203" s="20">
        <f>IF($O$1=COMPARATIVA!$B450,COMPARATIVA!D450,"")</f>
        <v>46018916</v>
      </c>
      <c r="Q203" s="11" t="str">
        <f>IF($O$1=COMPARATIVA!$B450,COMPARATIVA!E450,"")</f>
        <v>IES BENIMÀMET</v>
      </c>
      <c r="R203" s="20" t="str">
        <f>IF($O$1=COMPARATIVA!$B450,COMPARATIVA!I450,"")</f>
        <v>B</v>
      </c>
      <c r="S203" s="20">
        <f>IF($O$1=COMPARATIVA!$B450,COMPARATIVA!J450,"")</f>
        <v>18</v>
      </c>
      <c r="T203" s="28" t="str">
        <f>IF($O$1=COMPARATIVA!$B450,COMPARATIVA!K450,"")</f>
        <v/>
      </c>
    </row>
    <row r="204" spans="15:20" x14ac:dyDescent="0.25">
      <c r="O204" s="11" t="str">
        <f>IF($O$1=COMPARATIVA!$B451,COMPARATIVA!C451,"")</f>
        <v>VALÈNCIA</v>
      </c>
      <c r="P204" s="20">
        <f>IF($O$1=COMPARATIVA!$B451,COMPARATIVA!D451,"")</f>
        <v>46019404</v>
      </c>
      <c r="Q204" s="11" t="str">
        <f>IF($O$1=COMPARATIVA!$B451,COMPARATIVA!E451,"")</f>
        <v>CENTRE PÚBLIC FPA FONT DE SANT LLUÍS</v>
      </c>
      <c r="R204" s="20" t="str">
        <f>IF($O$1=COMPARATIVA!$B451,COMPARATIVA!I451,"")</f>
        <v>B</v>
      </c>
      <c r="S204" s="20" t="str">
        <f>IF($O$1=COMPARATIVA!$B451,COMPARATIVA!J451,"")</f>
        <v/>
      </c>
      <c r="T204" s="28">
        <f>IF($O$1=COMPARATIVA!$B451,COMPARATIVA!K451,"")</f>
        <v>620</v>
      </c>
    </row>
    <row r="205" spans="15:20" x14ac:dyDescent="0.25">
      <c r="O205" s="11" t="str">
        <f>IF($O$1=COMPARATIVA!$B452,COMPARATIVA!C452,"")</f>
        <v>VALÈNCIA</v>
      </c>
      <c r="P205" s="20">
        <f>IF($O$1=COMPARATIVA!$B452,COMPARATIVA!D452,"")</f>
        <v>46019416</v>
      </c>
      <c r="Q205" s="11" t="str">
        <f>IF($O$1=COMPARATIVA!$B452,COMPARATIVA!E452,"")</f>
        <v>CENTRE PÚBLIC FPA MALVARROSA</v>
      </c>
      <c r="R205" s="20" t="str">
        <f>IF($O$1=COMPARATIVA!$B452,COMPARATIVA!I452,"")</f>
        <v>C</v>
      </c>
      <c r="S205" s="20" t="str">
        <f>IF($O$1=COMPARATIVA!$B452,COMPARATIVA!J452,"")</f>
        <v/>
      </c>
      <c r="T205" s="28">
        <f>IF($O$1=COMPARATIVA!$B452,COMPARATIVA!K452,"")</f>
        <v>314</v>
      </c>
    </row>
    <row r="206" spans="15:20" x14ac:dyDescent="0.25">
      <c r="O206" s="11" t="str">
        <f>IF($O$1=COMPARATIVA!$B453,COMPARATIVA!C453,"")</f>
        <v>VALÈNCIA</v>
      </c>
      <c r="P206" s="20">
        <f>IF($O$1=COMPARATIVA!$B453,COMPARATIVA!D453,"")</f>
        <v>46019428</v>
      </c>
      <c r="Q206" s="11" t="str">
        <f>IF($O$1=COMPARATIVA!$B453,COMPARATIVA!E453,"")</f>
        <v>CENTRE PÚBLIC FPA CENTRO SOCIAL DEL GRAO</v>
      </c>
      <c r="R206" s="20" t="str">
        <f>IF($O$1=COMPARATIVA!$B453,COMPARATIVA!I453,"")</f>
        <v>A</v>
      </c>
      <c r="S206" s="20" t="str">
        <f>IF($O$1=COMPARATIVA!$B453,COMPARATIVA!J453,"")</f>
        <v/>
      </c>
      <c r="T206" s="28">
        <f>IF($O$1=COMPARATIVA!$B453,COMPARATIVA!K453,"")</f>
        <v>1639</v>
      </c>
    </row>
    <row r="207" spans="15:20" x14ac:dyDescent="0.25">
      <c r="O207" s="11" t="str">
        <f>IF($O$1=COMPARATIVA!$B454,COMPARATIVA!C454,"")</f>
        <v>VALÈNCIA</v>
      </c>
      <c r="P207" s="20">
        <f>IF($O$1=COMPARATIVA!$B454,COMPARATIVA!D454,"")</f>
        <v>46019431</v>
      </c>
      <c r="Q207" s="11" t="str">
        <f>IF($O$1=COMPARATIVA!$B454,COMPARATIVA!E454,"")</f>
        <v>CENTRE PÚBLIC FPA ESCUELA POPULAR NAZARET</v>
      </c>
      <c r="R207" s="20" t="str">
        <f>IF($O$1=COMPARATIVA!$B454,COMPARATIVA!I454,"")</f>
        <v>C</v>
      </c>
      <c r="S207" s="20" t="str">
        <f>IF($O$1=COMPARATIVA!$B454,COMPARATIVA!J454,"")</f>
        <v/>
      </c>
      <c r="T207" s="28">
        <f>IF($O$1=COMPARATIVA!$B454,COMPARATIVA!K454,"")</f>
        <v>245</v>
      </c>
    </row>
    <row r="208" spans="15:20" x14ac:dyDescent="0.25">
      <c r="O208" s="11" t="str">
        <f>IF($O$1=COMPARATIVA!$B455,COMPARATIVA!C455,"")</f>
        <v>VALÈNCIA</v>
      </c>
      <c r="P208" s="20">
        <f>IF($O$1=COMPARATIVA!$B455,COMPARATIVA!D455,"")</f>
        <v>46019441</v>
      </c>
      <c r="Q208" s="11" t="str">
        <f>IF($O$1=COMPARATIVA!$B455,COMPARATIVA!E455,"")</f>
        <v>CENTRE PÚBLIC FPA L'ALGUER</v>
      </c>
      <c r="R208" s="20" t="str">
        <f>IF($O$1=COMPARATIVA!$B455,COMPARATIVA!I455,"")</f>
        <v>C</v>
      </c>
      <c r="S208" s="20" t="str">
        <f>IF($O$1=COMPARATIVA!$B455,COMPARATIVA!J455,"")</f>
        <v/>
      </c>
      <c r="T208" s="28">
        <f>IF($O$1=COMPARATIVA!$B455,COMPARATIVA!K455,"")</f>
        <v>418</v>
      </c>
    </row>
    <row r="209" spans="15:20" x14ac:dyDescent="0.25">
      <c r="O209" s="11" t="str">
        <f>IF($O$1=COMPARATIVA!$B456,COMPARATIVA!C456,"")</f>
        <v>VALÈNCIA</v>
      </c>
      <c r="P209" s="20">
        <f>IF($O$1=COMPARATIVA!$B456,COMPARATIVA!D456,"")</f>
        <v>46019465</v>
      </c>
      <c r="Q209" s="11" t="str">
        <f>IF($O$1=COMPARATIVA!$B456,COMPARATIVA!E456,"")</f>
        <v>CENTRE PÚBLIC FPA SANT MARCEL·LÍ</v>
      </c>
      <c r="R209" s="20" t="str">
        <f>IF($O$1=COMPARATIVA!$B456,COMPARATIVA!I456,"")</f>
        <v>C</v>
      </c>
      <c r="S209" s="20" t="str">
        <f>IF($O$1=COMPARATIVA!$B456,COMPARATIVA!J456,"")</f>
        <v/>
      </c>
      <c r="T209" s="28">
        <f>IF($O$1=COMPARATIVA!$B456,COMPARATIVA!K456,"")</f>
        <v>247</v>
      </c>
    </row>
    <row r="210" spans="15:20" x14ac:dyDescent="0.25">
      <c r="O210" s="11" t="str">
        <f>IF($O$1=COMPARATIVA!$B457,COMPARATIVA!C457,"")</f>
        <v>VALÈNCIA</v>
      </c>
      <c r="P210" s="20">
        <f>IF($O$1=COMPARATIVA!$B457,COMPARATIVA!D457,"")</f>
        <v>46019477</v>
      </c>
      <c r="Q210" s="11" t="str">
        <f>IF($O$1=COMPARATIVA!$B457,COMPARATIVA!E457,"")</f>
        <v>CENTRE PÚBLIC FPA SERRANO MORALES</v>
      </c>
      <c r="R210" s="20" t="str">
        <f>IF($O$1=COMPARATIVA!$B457,COMPARATIVA!I457,"")</f>
        <v>B</v>
      </c>
      <c r="S210" s="20" t="str">
        <f>IF($O$1=COMPARATIVA!$B457,COMPARATIVA!J457,"")</f>
        <v/>
      </c>
      <c r="T210" s="28">
        <f>IF($O$1=COMPARATIVA!$B457,COMPARATIVA!K457,"")</f>
        <v>770</v>
      </c>
    </row>
    <row r="211" spans="15:20" x14ac:dyDescent="0.25">
      <c r="O211" s="11" t="str">
        <f>IF($O$1=COMPARATIVA!$B458,COMPARATIVA!C458,"")</f>
        <v>VALÈNCIA</v>
      </c>
      <c r="P211" s="20">
        <f>IF($O$1=COMPARATIVA!$B458,COMPARATIVA!D458,"")</f>
        <v>46019489</v>
      </c>
      <c r="Q211" s="11" t="str">
        <f>IF($O$1=COMPARATIVA!$B458,COMPARATIVA!E458,"")</f>
        <v>CENTRE PÚBLIC FPA PARC DE L'OEST</v>
      </c>
      <c r="R211" s="20" t="str">
        <f>IF($O$1=COMPARATIVA!$B458,COMPARATIVA!I458,"")</f>
        <v>B</v>
      </c>
      <c r="S211" s="20" t="str">
        <f>IF($O$1=COMPARATIVA!$B458,COMPARATIVA!J458,"")</f>
        <v/>
      </c>
      <c r="T211" s="28">
        <f>IF($O$1=COMPARATIVA!$B458,COMPARATIVA!K458,"")</f>
        <v>535</v>
      </c>
    </row>
    <row r="212" spans="15:20" x14ac:dyDescent="0.25">
      <c r="O212" s="11" t="str">
        <f>IF($O$1=COMPARATIVA!$B459,COMPARATIVA!C459,"")</f>
        <v>VALÈNCIA</v>
      </c>
      <c r="P212" s="20">
        <f>IF($O$1=COMPARATIVA!$B459,COMPARATIVA!D459,"")</f>
        <v>46019571</v>
      </c>
      <c r="Q212" s="11" t="str">
        <f>IF($O$1=COMPARATIVA!$B459,COMPARATIVA!E459,"")</f>
        <v>IES FRANCESC FERRER I GUÀRDIA</v>
      </c>
      <c r="R212" s="20" t="str">
        <f>IF($O$1=COMPARATIVA!$B459,COMPARATIVA!I459,"")</f>
        <v>B</v>
      </c>
      <c r="S212" s="20">
        <f>IF($O$1=COMPARATIVA!$B459,COMPARATIVA!J459,"")</f>
        <v>18</v>
      </c>
      <c r="T212" s="28" t="str">
        <f>IF($O$1=COMPARATIVA!$B459,COMPARATIVA!K459,"")</f>
        <v/>
      </c>
    </row>
    <row r="213" spans="15:20" x14ac:dyDescent="0.25">
      <c r="O213" s="11" t="str">
        <f>IF($O$1=COMPARATIVA!$B460,COMPARATIVA!C460,"")</f>
        <v>VALÈNCIA</v>
      </c>
      <c r="P213" s="20">
        <f>IF($O$1=COMPARATIVA!$B460,COMPARATIVA!D460,"")</f>
        <v>46019763</v>
      </c>
      <c r="Q213" s="11" t="str">
        <f>IF($O$1=COMPARATIVA!$B460,COMPARATIVA!E460,"")</f>
        <v>IES JOSÉ BALLESTER GOZALVO</v>
      </c>
      <c r="R213" s="20" t="str">
        <f>IF($O$1=COMPARATIVA!$B460,COMPARATIVA!I460,"")</f>
        <v>B</v>
      </c>
      <c r="S213" s="20">
        <f>IF($O$1=COMPARATIVA!$B460,COMPARATIVA!J460,"")</f>
        <v>23</v>
      </c>
      <c r="T213" s="28" t="str">
        <f>IF($O$1=COMPARATIVA!$B460,COMPARATIVA!K460,"")</f>
        <v/>
      </c>
    </row>
    <row r="214" spans="15:20" x14ac:dyDescent="0.25">
      <c r="O214" s="11" t="str">
        <f>IF($O$1=COMPARATIVA!$B461,COMPARATIVA!C461,"")</f>
        <v>VALÈNCIA</v>
      </c>
      <c r="P214" s="20">
        <f>IF($O$1=COMPARATIVA!$B461,COMPARATIVA!D461,"")</f>
        <v>46020388</v>
      </c>
      <c r="Q214" s="11" t="str">
        <f>IF($O$1=COMPARATIVA!$B461,COMPARATIVA!E461,"")</f>
        <v>CONSERVATORI PROFESSIONAL DE DANSA</v>
      </c>
      <c r="R214" s="20" t="str">
        <f>IF($O$1=COMPARATIVA!$B461,COMPARATIVA!I461,"")</f>
        <v>C</v>
      </c>
      <c r="S214" s="20" t="str">
        <f>IF($O$1=COMPARATIVA!$B461,COMPARATIVA!J461,"")</f>
        <v/>
      </c>
      <c r="T214" s="28">
        <f>IF($O$1=COMPARATIVA!$B461,COMPARATIVA!K461,"")</f>
        <v>385</v>
      </c>
    </row>
    <row r="215" spans="15:20" x14ac:dyDescent="0.25">
      <c r="O215" s="11" t="str">
        <f>IF($O$1=COMPARATIVA!$B462,COMPARATIVA!C462,"")</f>
        <v>VALÈNCIA</v>
      </c>
      <c r="P215" s="20">
        <f>IF($O$1=COMPARATIVA!$B462,COMPARATIVA!D462,"")</f>
        <v>46020391</v>
      </c>
      <c r="Q215" s="11" t="str">
        <f>IF($O$1=COMPARATIVA!$B462,COMPARATIVA!E462,"")</f>
        <v>IES BARRI DEL CARME</v>
      </c>
      <c r="R215" s="20" t="str">
        <f>IF($O$1=COMPARATIVA!$B462,COMPARATIVA!I462,"")</f>
        <v>B</v>
      </c>
      <c r="S215" s="20">
        <f>IF($O$1=COMPARATIVA!$B462,COMPARATIVA!J462,"")</f>
        <v>14</v>
      </c>
      <c r="T215" s="28" t="str">
        <f>IF($O$1=COMPARATIVA!$B462,COMPARATIVA!K462,"")</f>
        <v/>
      </c>
    </row>
    <row r="216" spans="15:20" x14ac:dyDescent="0.25">
      <c r="O216" s="11" t="str">
        <f>IF($O$1=COMPARATIVA!$B463,COMPARATIVA!C463,"")</f>
        <v>VALÈNCIA</v>
      </c>
      <c r="P216" s="20">
        <f>IF($O$1=COMPARATIVA!$B463,COMPARATIVA!D463,"")</f>
        <v>46021691</v>
      </c>
      <c r="Q216" s="11" t="str">
        <f>IF($O$1=COMPARATIVA!$B463,COMPARATIVA!E463,"")</f>
        <v>CONSERVATORI PROFESSIONAL DE MÚSICA NÚMERO 2</v>
      </c>
      <c r="R216" s="20" t="str">
        <f>IF($O$1=COMPARATIVA!$B463,COMPARATIVA!I463,"")</f>
        <v>A</v>
      </c>
      <c r="S216" s="20" t="str">
        <f>IF($O$1=COMPARATIVA!$B463,COMPARATIVA!J463,"")</f>
        <v/>
      </c>
      <c r="T216" s="28">
        <f>IF($O$1=COMPARATIVA!$B463,COMPARATIVA!K463,"")</f>
        <v>1084</v>
      </c>
    </row>
    <row r="217" spans="15:20" x14ac:dyDescent="0.25">
      <c r="O217" s="11" t="str">
        <f>IF($O$1=COMPARATIVA!$B464,COMPARATIVA!C464,"")</f>
        <v>VALÈNCIA</v>
      </c>
      <c r="P217" s="20">
        <f>IF($O$1=COMPARATIVA!$B464,COMPARATIVA!D464,"")</f>
        <v>46021711</v>
      </c>
      <c r="Q217" s="11" t="str">
        <f>IF($O$1=COMPARATIVA!$B464,COMPARATIVA!E464,"")</f>
        <v>CIPFP AUSIÀS MARCH</v>
      </c>
      <c r="R217" s="20" t="str">
        <f>IF($O$1=COMPARATIVA!$B464,COMPARATIVA!I464,"")</f>
        <v>A</v>
      </c>
      <c r="S217" s="20">
        <f>IF($O$1=COMPARATIVA!$B464,COMPARATIVA!J464,"")</f>
        <v>46</v>
      </c>
      <c r="T217" s="28" t="str">
        <f>IF($O$1=COMPARATIVA!$B464,COMPARATIVA!K464,"")</f>
        <v/>
      </c>
    </row>
    <row r="218" spans="15:20" x14ac:dyDescent="0.25">
      <c r="O218" s="11" t="str">
        <f>IF($O$1=COMPARATIVA!$B465,COMPARATIVA!C465,"")</f>
        <v>VALÈNCIA</v>
      </c>
      <c r="P218" s="20">
        <f>IF($O$1=COMPARATIVA!$B465,COMPARATIVA!D465,"")</f>
        <v>46022257</v>
      </c>
      <c r="Q218" s="11" t="str">
        <f>IF($O$1=COMPARATIVA!$B465,COMPARATIVA!E465,"")</f>
        <v>IES CONSELLERIA</v>
      </c>
      <c r="R218" s="20" t="str">
        <f>IF($O$1=COMPARATIVA!$B465,COMPARATIVA!I465,"")</f>
        <v>A</v>
      </c>
      <c r="S218" s="20">
        <f>IF($O$1=COMPARATIVA!$B465,COMPARATIVA!J465,"")</f>
        <v>51</v>
      </c>
      <c r="T218" s="28" t="str">
        <f>IF($O$1=COMPARATIVA!$B465,COMPARATIVA!K465,"")</f>
        <v/>
      </c>
    </row>
    <row r="219" spans="15:20" x14ac:dyDescent="0.25">
      <c r="O219" s="11" t="str">
        <f>IF($O$1=COMPARATIVA!$B466,COMPARATIVA!C466,"")</f>
        <v>VALÈNCIA</v>
      </c>
      <c r="P219" s="20">
        <f>IF($O$1=COMPARATIVA!$B466,COMPARATIVA!D466,"")</f>
        <v>46022579</v>
      </c>
      <c r="Q219" s="11" t="str">
        <f>IF($O$1=COMPARATIVA!$B466,COMPARATIVA!E466,"")</f>
        <v>IES EL RAVATXOL</v>
      </c>
      <c r="R219" s="20" t="str">
        <f>IF($O$1=COMPARATIVA!$B466,COMPARATIVA!I466,"")</f>
        <v>B</v>
      </c>
      <c r="S219" s="20">
        <f>IF($O$1=COMPARATIVA!$B466,COMPARATIVA!J466,"")</f>
        <v>18</v>
      </c>
      <c r="T219" s="28" t="str">
        <f>IF($O$1=COMPARATIVA!$B466,COMPARATIVA!K466,"")</f>
        <v/>
      </c>
    </row>
    <row r="220" spans="15:20" x14ac:dyDescent="0.25">
      <c r="O220" s="11" t="str">
        <f>IF($O$1=COMPARATIVA!$B467,COMPARATIVA!C467,"")</f>
        <v>VALÈNCIA</v>
      </c>
      <c r="P220" s="20">
        <f>IF($O$1=COMPARATIVA!$B467,COMPARATIVA!D467,"")</f>
        <v>46022646</v>
      </c>
      <c r="Q220" s="11" t="str">
        <f>IF($O$1=COMPARATIVA!$B467,COMPARATIVA!E467,"")</f>
        <v>IES SERPIS</v>
      </c>
      <c r="R220" s="20" t="str">
        <f>IF($O$1=COMPARATIVA!$B467,COMPARATIVA!I467,"")</f>
        <v>A</v>
      </c>
      <c r="S220" s="20">
        <f>IF($O$1=COMPARATIVA!$B467,COMPARATIVA!J467,"")</f>
        <v>41</v>
      </c>
      <c r="T220" s="28" t="str">
        <f>IF($O$1=COMPARATIVA!$B467,COMPARATIVA!K467,"")</f>
        <v/>
      </c>
    </row>
    <row r="221" spans="15:20" x14ac:dyDescent="0.25">
      <c r="O221" s="11" t="str">
        <f>IF($O$1=COMPARATIVA!$B468,COMPARATIVA!C468,"")</f>
        <v>VALÈNCIA</v>
      </c>
      <c r="P221" s="20">
        <f>IF($O$1=COMPARATIVA!$B468,COMPARATIVA!D468,"")</f>
        <v>46022932</v>
      </c>
      <c r="Q221" s="11" t="str">
        <f>IF($O$1=COMPARATIVA!$B468,COMPARATIVA!E468,"")</f>
        <v>IES EL SALER</v>
      </c>
      <c r="R221" s="20" t="str">
        <f>IF($O$1=COMPARATIVA!$B468,COMPARATIVA!I468,"")</f>
        <v>B</v>
      </c>
      <c r="S221" s="20">
        <f>IF($O$1=COMPARATIVA!$B468,COMPARATIVA!J468,"")</f>
        <v>22</v>
      </c>
      <c r="T221" s="28" t="str">
        <f>IF($O$1=COMPARATIVA!$B468,COMPARATIVA!K468,"")</f>
        <v/>
      </c>
    </row>
    <row r="222" spans="15:20" x14ac:dyDescent="0.25">
      <c r="O222" s="11" t="str">
        <f>IF($O$1=COMPARATIVA!$B469,COMPARATIVA!C469,"")</f>
        <v>VALÈNCIA</v>
      </c>
      <c r="P222" s="20">
        <f>IF($O$1=COMPARATIVA!$B469,COMPARATIVA!D469,"")</f>
        <v>46022944</v>
      </c>
      <c r="Q222" s="11" t="str">
        <f>IF($O$1=COMPARATIVA!$B469,COMPARATIVA!E469,"")</f>
        <v>IES PATRAIX, VICENTA FERRER ESCRIVÁ</v>
      </c>
      <c r="R222" s="20" t="str">
        <f>IF($O$1=COMPARATIVA!$B469,COMPARATIVA!I469,"")</f>
        <v>B</v>
      </c>
      <c r="S222" s="20">
        <f>IF($O$1=COMPARATIVA!$B469,COMPARATIVA!J469,"")</f>
        <v>20</v>
      </c>
      <c r="T222" s="28" t="str">
        <f>IF($O$1=COMPARATIVA!$B469,COMPARATIVA!K469,"")</f>
        <v/>
      </c>
    </row>
    <row r="223" spans="15:20" x14ac:dyDescent="0.25">
      <c r="O223" s="11" t="str">
        <f>IF($O$1=COMPARATIVA!$B470,COMPARATIVA!C470,"")</f>
        <v>VALÈNCIA</v>
      </c>
      <c r="P223" s="20">
        <f>IF($O$1=COMPARATIVA!$B470,COMPARATIVA!D470,"")</f>
        <v>46023419</v>
      </c>
      <c r="Q223" s="11" t="str">
        <f>IF($O$1=COMPARATIVA!$B470,COMPARATIVA!E470,"")</f>
        <v>CIPFP CIUTAT DE L'APRENENT</v>
      </c>
      <c r="R223" s="20" t="str">
        <f>IF($O$1=COMPARATIVA!$B470,COMPARATIVA!I470,"")</f>
        <v>A</v>
      </c>
      <c r="S223" s="20">
        <f>IF($O$1=COMPARATIVA!$B470,COMPARATIVA!J470,"")</f>
        <v>75</v>
      </c>
      <c r="T223" s="28" t="str">
        <f>IF($O$1=COMPARATIVA!$B470,COMPARATIVA!K470,"")</f>
        <v/>
      </c>
    </row>
    <row r="224" spans="15:20" x14ac:dyDescent="0.25">
      <c r="O224" s="11" t="str">
        <f>IF($O$1=COMPARATIVA!$B471,COMPARATIVA!C471,"")</f>
        <v>VALÈNCIA</v>
      </c>
      <c r="P224" s="20">
        <f>IF($O$1=COMPARATIVA!$B471,COMPARATIVA!D471,"")</f>
        <v>46023547</v>
      </c>
      <c r="Q224" s="11" t="str">
        <f>IF($O$1=COMPARATIVA!$B471,COMPARATIVA!E471,"")</f>
        <v>IES BENICALAP</v>
      </c>
      <c r="R224" s="20" t="str">
        <f>IF($O$1=COMPARATIVA!$B471,COMPARATIVA!I471,"")</f>
        <v>A</v>
      </c>
      <c r="S224" s="20">
        <f>IF($O$1=COMPARATIVA!$B471,COMPARATIVA!J471,"")</f>
        <v>42</v>
      </c>
      <c r="T224" s="28" t="str">
        <f>IF($O$1=COMPARATIVA!$B471,COMPARATIVA!K471,"")</f>
        <v/>
      </c>
    </row>
    <row r="225" spans="15:20" x14ac:dyDescent="0.25">
      <c r="O225" s="11" t="str">
        <f>IF($O$1=COMPARATIVA!$B472,COMPARATIVA!C472,"")</f>
        <v>VALÈNCIA</v>
      </c>
      <c r="P225" s="20">
        <f>IF($O$1=COMPARATIVA!$B472,COMPARATIVA!D472,"")</f>
        <v>46023870</v>
      </c>
      <c r="Q225" s="11" t="str">
        <f>IF($O$1=COMPARATIVA!$B472,COMPARATIVA!E472,"")</f>
        <v>IES MALILLA</v>
      </c>
      <c r="R225" s="20" t="str">
        <f>IF($O$1=COMPARATIVA!$B472,COMPARATIVA!I472,"")</f>
        <v>B</v>
      </c>
      <c r="S225" s="20">
        <f>IF($O$1=COMPARATIVA!$B472,COMPARATIVA!J472,"")</f>
        <v>24</v>
      </c>
      <c r="T225" s="28" t="str">
        <f>IF($O$1=COMPARATIVA!$B472,COMPARATIVA!K472,"")</f>
        <v/>
      </c>
    </row>
    <row r="226" spans="15:20" x14ac:dyDescent="0.25">
      <c r="O226" s="11" t="str">
        <f>IF($O$1=COMPARATIVA!$B473,COMPARATIVA!C473,"")</f>
        <v>VALÈNCIA</v>
      </c>
      <c r="P226" s="20">
        <f>IF($O$1=COMPARATIVA!$B473,COMPARATIVA!D473,"")</f>
        <v>46025040</v>
      </c>
      <c r="Q226" s="11" t="str">
        <f>IF($O$1=COMPARATIVA!$B473,COMPARATIVA!E473,"")</f>
        <v>IES ABASTOS</v>
      </c>
      <c r="R226" s="20" t="str">
        <f>IF($O$1=COMPARATIVA!$B473,COMPARATIVA!I473,"")</f>
        <v>A</v>
      </c>
      <c r="S226" s="20">
        <f>IF($O$1=COMPARATIVA!$B473,COMPARATIVA!J473,"")</f>
        <v>52</v>
      </c>
      <c r="T226" s="28" t="str">
        <f>IF($O$1=COMPARATIVA!$B473,COMPARATIVA!K473,"")</f>
        <v/>
      </c>
    </row>
    <row r="227" spans="15:20" x14ac:dyDescent="0.25">
      <c r="O227" s="11" t="str">
        <f>IF($O$1=COMPARATIVA!$B474,COMPARATIVA!C474,"")</f>
        <v>VALÈNCIA</v>
      </c>
      <c r="P227" s="20">
        <f>IF($O$1=COMPARATIVA!$B474,COMPARATIVA!D474,"")</f>
        <v>46025507</v>
      </c>
      <c r="Q227" s="11" t="str">
        <f>IF($O$1=COMPARATIVA!$B474,COMPARATIVA!E474,"")</f>
        <v>IES RASCANYA-ANTONIO CAÑUELO</v>
      </c>
      <c r="R227" s="20" t="str">
        <f>IF($O$1=COMPARATIVA!$B474,COMPARATIVA!I474,"")</f>
        <v>A</v>
      </c>
      <c r="S227" s="20">
        <f>IF($O$1=COMPARATIVA!$B474,COMPARATIVA!J474,"")</f>
        <v>34</v>
      </c>
      <c r="T227" s="28" t="str">
        <f>IF($O$1=COMPARATIVA!$B474,COMPARATIVA!K474,"")</f>
        <v/>
      </c>
    </row>
    <row r="228" spans="15:20" x14ac:dyDescent="0.25">
      <c r="O228" s="11" t="str">
        <f>IF($O$1=COMPARATIVA!$B475,COMPARATIVA!C475,"")</f>
        <v>VALÈNCIA</v>
      </c>
      <c r="P228" s="20">
        <f>IF($O$1=COMPARATIVA!$B475,COMPARATIVA!D475,"")</f>
        <v>46025799</v>
      </c>
      <c r="Q228" s="11" t="str">
        <f>IF($O$1=COMPARATIVA!$B475,COMPARATIVA!E475,"")</f>
        <v>CENTRE ESPECÍFIC D'EDUCACIÓ A DISTÀNCIA CEED</v>
      </c>
      <c r="R228" s="20" t="str">
        <f>IF($O$1=COMPARATIVA!$B475,COMPARATIVA!I475,"")</f>
        <v>A</v>
      </c>
      <c r="S228" s="20" t="str">
        <f>IF($O$1=COMPARATIVA!$B475,COMPARATIVA!J475,"")</f>
        <v/>
      </c>
      <c r="T228" s="28">
        <f>IF($O$1=COMPARATIVA!$B475,COMPARATIVA!K475,"")</f>
        <v>2460</v>
      </c>
    </row>
    <row r="229" spans="15:20" x14ac:dyDescent="0.25">
      <c r="O229" s="11" t="str">
        <f>IF($O$1=COMPARATIVA!$B476,COMPARATIVA!C476,"")</f>
        <v>VALÈNCIA</v>
      </c>
      <c r="P229" s="20">
        <f>IF($O$1=COMPARATIVA!$B476,COMPARATIVA!D476,"")</f>
        <v>46027127</v>
      </c>
      <c r="Q229" s="11" t="str">
        <f>IF($O$1=COMPARATIVA!$B476,COMPARATIVA!E476,"")</f>
        <v>ESCOLA OFICIAL D'IDIOMES VALÈNCIA-QUATRE CARRERES</v>
      </c>
      <c r="R229" s="20" t="str">
        <f>IF($O$1=COMPARATIVA!$B476,COMPARATIVA!I476,"")</f>
        <v>A</v>
      </c>
      <c r="S229" s="20" t="str">
        <f>IF($O$1=COMPARATIVA!$B476,COMPARATIVA!J476,"")</f>
        <v/>
      </c>
      <c r="T229" s="28">
        <f>IF($O$1=COMPARATIVA!$B476,COMPARATIVA!K476,"")</f>
        <v>2500</v>
      </c>
    </row>
    <row r="230" spans="15:20" x14ac:dyDescent="0.25">
      <c r="O230" s="11" t="str">
        <f>IF($O$1=COMPARATIVA!$B477,COMPARATIVA!C477,"")</f>
        <v>VALÈNCIA</v>
      </c>
      <c r="P230" s="20">
        <f>IF($O$1=COMPARATIVA!$B477,COMPARATIVA!D477,"")</f>
        <v>46032721</v>
      </c>
      <c r="Q230" s="11" t="str">
        <f>IF($O$1=COMPARATIVA!$B477,COMPARATIVA!E477,"")</f>
        <v>SECCIÓ DE L'IES CONSELLERIA A VALENCIA</v>
      </c>
      <c r="R230" s="20" t="str">
        <f>IF($O$1=COMPARATIVA!$B477,COMPARATIVA!I477,"")</f>
        <v>C</v>
      </c>
      <c r="S230" s="20">
        <f>IF($O$1=COMPARATIVA!$B477,COMPARATIVA!J477,"")</f>
        <v>4</v>
      </c>
      <c r="T230" s="28" t="str">
        <f>IF($O$1=COMPARATIVA!$B477,COMPARATIVA!K477,"")</f>
        <v/>
      </c>
    </row>
    <row r="231" spans="15:20" x14ac:dyDescent="0.25">
      <c r="O231" s="11" t="str">
        <f>IF($O$1=COMPARATIVA!$B478,COMPARATIVA!C478,"")</f>
        <v>VALÈNCIA</v>
      </c>
      <c r="P231" s="20">
        <f>IF($O$1=COMPARATIVA!$B478,COMPARATIVA!D478,"")</f>
        <v>46036311</v>
      </c>
      <c r="Q231" s="11" t="str">
        <f>IF($O$1=COMPARATIVA!$B478,COMPARATIVA!E478,"")</f>
        <v>CENTRE PÚBLIC FPA VICENT VENTURA</v>
      </c>
      <c r="R231" s="20" t="str">
        <f>IF($O$1=COMPARATIVA!$B478,COMPARATIVA!I478,"")</f>
        <v>C</v>
      </c>
      <c r="S231" s="20" t="str">
        <f>IF($O$1=COMPARATIVA!$B478,COMPARATIVA!J478,"")</f>
        <v/>
      </c>
      <c r="T231" s="28">
        <f>IF($O$1=COMPARATIVA!$B478,COMPARATIVA!K478,"")</f>
        <v>452</v>
      </c>
    </row>
    <row r="232" spans="15:20" x14ac:dyDescent="0.25">
      <c r="O232" s="11" t="str">
        <f>IF($O$1=COMPARATIVA!$B479,COMPARATIVA!C479,"")</f>
        <v>VALÈNCIA</v>
      </c>
      <c r="P232" s="20">
        <f>IF($O$1=COMPARATIVA!$B479,COMPARATIVA!D479,"")</f>
        <v>46036414</v>
      </c>
      <c r="Q232" s="11" t="str">
        <f>IF($O$1=COMPARATIVA!$B479,COMPARATIVA!E479,"")</f>
        <v>ESCOLA OFICIAL D'IDIOMES VALÈNCIA-BENICALAP</v>
      </c>
      <c r="R232" s="20" t="str">
        <f>IF($O$1=COMPARATIVA!$B479,COMPARATIVA!I479,"")</f>
        <v>A</v>
      </c>
      <c r="S232" s="20" t="str">
        <f>IF($O$1=COMPARATIVA!$B479,COMPARATIVA!J479,"")</f>
        <v/>
      </c>
      <c r="T232" s="28">
        <f>IF($O$1=COMPARATIVA!$B479,COMPARATIVA!K479,"")</f>
        <v>2108</v>
      </c>
    </row>
    <row r="233" spans="15:20" x14ac:dyDescent="0.25">
      <c r="O233" s="11" t="str">
        <f>IF($O$1=COMPARATIVA!$B480,COMPARATIVA!C480,"")</f>
        <v>VALLADA</v>
      </c>
      <c r="P233" s="20">
        <f>IF($O$1=COMPARATIVA!$B480,COMPARATIVA!D480,"")</f>
        <v>46022208</v>
      </c>
      <c r="Q233" s="11" t="str">
        <f>IF($O$1=COMPARATIVA!$B480,COMPARATIVA!E480,"")</f>
        <v>IES DE VALLADA</v>
      </c>
      <c r="R233" s="20" t="str">
        <f>IF($O$1=COMPARATIVA!$B480,COMPARATIVA!I480,"")</f>
        <v>B</v>
      </c>
      <c r="S233" s="20">
        <f>IF($O$1=COMPARATIVA!$B480,COMPARATIVA!J480,"")</f>
        <v>12</v>
      </c>
      <c r="T233" s="28" t="str">
        <f>IF($O$1=COMPARATIVA!$B480,COMPARATIVA!K480,"")</f>
        <v/>
      </c>
    </row>
    <row r="234" spans="15:20" x14ac:dyDescent="0.25">
      <c r="O234" s="11" t="str">
        <f>IF($O$1=COMPARATIVA!$B481,COMPARATIVA!C481,"")</f>
        <v>VILALLONGA</v>
      </c>
      <c r="P234" s="20">
        <f>IF($O$1=COMPARATIVA!$B481,COMPARATIVA!D481,"")</f>
        <v>46021319</v>
      </c>
      <c r="Q234" s="11" t="str">
        <f>IF($O$1=COMPARATIVA!$B481,COMPARATIVA!E481,"")</f>
        <v>IES VALL DE LA SAFOR</v>
      </c>
      <c r="R234" s="20" t="str">
        <f>IF($O$1=COMPARATIVA!$B481,COMPARATIVA!I481,"")</f>
        <v>A</v>
      </c>
      <c r="S234" s="20">
        <f>IF($O$1=COMPARATIVA!$B481,COMPARATIVA!J481,"")</f>
        <v>26</v>
      </c>
      <c r="T234" s="28" t="str">
        <f>IF($O$1=COMPARATIVA!$B481,COMPARATIVA!K481,"")</f>
        <v/>
      </c>
    </row>
    <row r="235" spans="15:20" x14ac:dyDescent="0.25">
      <c r="O235" s="11" t="str">
        <f>IF($O$1=COMPARATIVA!$B482,COMPARATIVA!C482,"")</f>
        <v>VILAMARXANT</v>
      </c>
      <c r="P235" s="20">
        <f>IF($O$1=COMPARATIVA!$B482,COMPARATIVA!D482,"")</f>
        <v>46024114</v>
      </c>
      <c r="Q235" s="11" t="str">
        <f>IF($O$1=COMPARATIVA!$B482,COMPARATIVA!E482,"")</f>
        <v>IES LES RODANES</v>
      </c>
      <c r="R235" s="20" t="str">
        <f>IF($O$1=COMPARATIVA!$B482,COMPARATIVA!I482,"")</f>
        <v>B</v>
      </c>
      <c r="S235" s="20">
        <f>IF($O$1=COMPARATIVA!$B482,COMPARATIVA!J482,"")</f>
        <v>22</v>
      </c>
      <c r="T235" s="28" t="str">
        <f>IF($O$1=COMPARATIVA!$B482,COMPARATIVA!K482,"")</f>
        <v/>
      </c>
    </row>
    <row r="236" spans="15:20" x14ac:dyDescent="0.25">
      <c r="O236" s="11" t="str">
        <f>IF($O$1=COMPARATIVA!$B483,COMPARATIVA!C483,"")</f>
        <v>VILLAR DEL ARZOBISPO</v>
      </c>
      <c r="P236" s="20">
        <f>IF($O$1=COMPARATIVA!$B483,COMPARATIVA!D483,"")</f>
        <v>46014066</v>
      </c>
      <c r="Q236" s="11" t="str">
        <f>IF($O$1=COMPARATIVA!$B483,COMPARATIVA!E483,"")</f>
        <v>IES LA SERRANÍA</v>
      </c>
      <c r="R236" s="20" t="str">
        <f>IF($O$1=COMPARATIVA!$B483,COMPARATIVA!I483,"")</f>
        <v>B</v>
      </c>
      <c r="S236" s="20">
        <f>IF($O$1=COMPARATIVA!$B483,COMPARATIVA!J483,"")</f>
        <v>17</v>
      </c>
      <c r="T236" s="28" t="str">
        <f>IF($O$1=COMPARATIVA!$B483,COMPARATIVA!K483,"")</f>
        <v/>
      </c>
    </row>
    <row r="237" spans="15:20" x14ac:dyDescent="0.25">
      <c r="O237" s="11" t="str">
        <f>IF($O$1=COMPARATIVA!$B484,COMPARATIVA!C484,"")</f>
        <v>VILLAR DEL ARZOBISPO</v>
      </c>
      <c r="P237" s="20">
        <f>IF($O$1=COMPARATIVA!$B484,COMPARATIVA!D484,"")</f>
        <v>46024001</v>
      </c>
      <c r="Q237" s="11" t="str">
        <f>IF($O$1=COMPARATIVA!$B484,COMPARATIVA!E484,"")</f>
        <v>CENTRO PÚBLICO FPA EL VILLAR</v>
      </c>
      <c r="R237" s="20" t="str">
        <f>IF($O$1=COMPARATIVA!$B484,COMPARATIVA!I484,"")</f>
        <v>C</v>
      </c>
      <c r="S237" s="20" t="str">
        <f>IF($O$1=COMPARATIVA!$B484,COMPARATIVA!J484,"")</f>
        <v/>
      </c>
      <c r="T237" s="28">
        <f>IF($O$1=COMPARATIVA!$B484,COMPARATIVA!K484,"")</f>
        <v>103</v>
      </c>
    </row>
    <row r="238" spans="15:20" x14ac:dyDescent="0.25">
      <c r="O238" s="11" t="str">
        <f>IF($O$1=COMPARATIVA!$B485,COMPARATIVA!C485,"")</f>
        <v>XÀTIVA</v>
      </c>
      <c r="P238" s="20">
        <f>IF($O$1=COMPARATIVA!$B485,COMPARATIVA!D485,"")</f>
        <v>46004760</v>
      </c>
      <c r="Q238" s="11" t="str">
        <f>IF($O$1=COMPARATIVA!$B485,COMPARATIVA!E485,"")</f>
        <v>CIPFP LA COSTERA</v>
      </c>
      <c r="R238" s="20" t="str">
        <f>IF($O$1=COMPARATIVA!$B485,COMPARATIVA!I485,"")</f>
        <v>A</v>
      </c>
      <c r="S238" s="20">
        <f>IF($O$1=COMPARATIVA!$B485,COMPARATIVA!J485,"")</f>
        <v>36</v>
      </c>
      <c r="T238" s="28" t="str">
        <f>IF($O$1=COMPARATIVA!$B485,COMPARATIVA!K485,"")</f>
        <v/>
      </c>
    </row>
    <row r="239" spans="15:20" x14ac:dyDescent="0.25">
      <c r="O239" s="11" t="str">
        <f>IF($O$1=COMPARATIVA!$B486,COMPARATIVA!C486,"")</f>
        <v>XÀTIVA</v>
      </c>
      <c r="P239" s="20">
        <f>IF($O$1=COMPARATIVA!$B486,COMPARATIVA!D486,"")</f>
        <v>46004772</v>
      </c>
      <c r="Q239" s="11" t="str">
        <f>IF($O$1=COMPARATIVA!$B486,COMPARATIVA!E486,"")</f>
        <v>IES JOSÉ DE RIBERA</v>
      </c>
      <c r="R239" s="20" t="str">
        <f>IF($O$1=COMPARATIVA!$B486,COMPARATIVA!I486,"")</f>
        <v>A</v>
      </c>
      <c r="S239" s="20">
        <f>IF($O$1=COMPARATIVA!$B486,COMPARATIVA!J486,"")</f>
        <v>36</v>
      </c>
      <c r="T239" s="28" t="str">
        <f>IF($O$1=COMPARATIVA!$B486,COMPARATIVA!K486,"")</f>
        <v/>
      </c>
    </row>
    <row r="240" spans="15:20" x14ac:dyDescent="0.25">
      <c r="O240" s="11" t="str">
        <f>IF($O$1=COMPARATIVA!$B487,COMPARATIVA!C487,"")</f>
        <v>XÀTIVA</v>
      </c>
      <c r="P240" s="20">
        <f>IF($O$1=COMPARATIVA!$B487,COMPARATIVA!D487,"")</f>
        <v>46018692</v>
      </c>
      <c r="Q240" s="11" t="str">
        <f>IF($O$1=COMPARATIVA!$B487,COMPARATIVA!E487,"")</f>
        <v>IES DOCTOR LLUÍS SIMARRO LACABRA</v>
      </c>
      <c r="R240" s="20" t="str">
        <f>IF($O$1=COMPARATIVA!$B487,COMPARATIVA!I487,"")</f>
        <v>A</v>
      </c>
      <c r="S240" s="20">
        <f>IF($O$1=COMPARATIVA!$B487,COMPARATIVA!J487,"")</f>
        <v>52</v>
      </c>
      <c r="T240" s="28" t="str">
        <f>IF($O$1=COMPARATIVA!$B487,COMPARATIVA!K487,"")</f>
        <v/>
      </c>
    </row>
    <row r="241" spans="15:20" x14ac:dyDescent="0.25">
      <c r="O241" s="11" t="str">
        <f>IF($O$1=COMPARATIVA!$B488,COMPARATIVA!C488,"")</f>
        <v>XÀTIVA</v>
      </c>
      <c r="P241" s="20">
        <f>IF($O$1=COMPARATIVA!$B488,COMPARATIVA!D488,"")</f>
        <v>46019283</v>
      </c>
      <c r="Q241" s="11" t="str">
        <f>IF($O$1=COMPARATIVA!$B488,COMPARATIVA!E488,"")</f>
        <v>CENTRE PÚBLIC FPA FRANCESC BOSCH I MORATA</v>
      </c>
      <c r="R241" s="20" t="str">
        <f>IF($O$1=COMPARATIVA!$B488,COMPARATIVA!I488,"")</f>
        <v>B</v>
      </c>
      <c r="S241" s="20" t="str">
        <f>IF($O$1=COMPARATIVA!$B488,COMPARATIVA!J488,"")</f>
        <v/>
      </c>
      <c r="T241" s="28">
        <f>IF($O$1=COMPARATIVA!$B488,COMPARATIVA!K488,"")</f>
        <v>601</v>
      </c>
    </row>
    <row r="242" spans="15:20" x14ac:dyDescent="0.25">
      <c r="O242" s="11" t="str">
        <f>IF($O$1=COMPARATIVA!$B489,COMPARATIVA!C489,"")</f>
        <v>XÀTIVA</v>
      </c>
      <c r="P242" s="20">
        <f>IF($O$1=COMPARATIVA!$B489,COMPARATIVA!D489,"")</f>
        <v>46028661</v>
      </c>
      <c r="Q242" s="11" t="str">
        <f>IF($O$1=COMPARATIVA!$B489,COMPARATIVA!E489,"")</f>
        <v>ESCOLA OFICIAL D'IDIOMES</v>
      </c>
      <c r="R242" s="20" t="str">
        <f>IF($O$1=COMPARATIVA!$B489,COMPARATIVA!I489,"")</f>
        <v>A</v>
      </c>
      <c r="S242" s="20" t="str">
        <f>IF($O$1=COMPARATIVA!$B489,COMPARATIVA!J489,"")</f>
        <v/>
      </c>
      <c r="T242" s="28">
        <f>IF($O$1=COMPARATIVA!$B489,COMPARATIVA!K489,"")</f>
        <v>1710</v>
      </c>
    </row>
    <row r="243" spans="15:20" x14ac:dyDescent="0.25">
      <c r="O243" s="11" t="str">
        <f>IF($O$1=COMPARATIVA!$B490,COMPARATIVA!C490,"")</f>
        <v>XERACO</v>
      </c>
      <c r="P243" s="20">
        <f>IF($O$1=COMPARATIVA!$B490,COMPARATIVA!D490,"")</f>
        <v>46021708</v>
      </c>
      <c r="Q243" s="11" t="str">
        <f>IF($O$1=COMPARATIVA!$B490,COMPARATIVA!E490,"")</f>
        <v>IES MONTDÚVER</v>
      </c>
      <c r="R243" s="20" t="str">
        <f>IF($O$1=COMPARATIVA!$B490,COMPARATIVA!I490,"")</f>
        <v>B</v>
      </c>
      <c r="S243" s="20">
        <f>IF($O$1=COMPARATIVA!$B490,COMPARATIVA!J490,"")</f>
        <v>15</v>
      </c>
      <c r="T243" s="28" t="str">
        <f>IF($O$1=COMPARATIVA!$B490,COMPARATIVA!K490,"")</f>
        <v/>
      </c>
    </row>
    <row r="244" spans="15:20" x14ac:dyDescent="0.25">
      <c r="O244" s="11" t="str">
        <f>IF($O$1=COMPARATIVA!$B491,COMPARATIVA!C491,"")</f>
        <v>XIRIVELLA</v>
      </c>
      <c r="P244" s="20">
        <f>IF($O$1=COMPARATIVA!$B491,COMPARATIVA!D491,"")</f>
        <v>46016440</v>
      </c>
      <c r="Q244" s="11" t="str">
        <f>IF($O$1=COMPARATIVA!$B491,COMPARATIVA!E491,"")</f>
        <v>IES GONZALO ANAYA</v>
      </c>
      <c r="R244" s="20" t="str">
        <f>IF($O$1=COMPARATIVA!$B491,COMPARATIVA!I491,"")</f>
        <v>A</v>
      </c>
      <c r="S244" s="20">
        <f>IF($O$1=COMPARATIVA!$B491,COMPARATIVA!J491,"")</f>
        <v>40</v>
      </c>
      <c r="T244" s="28" t="str">
        <f>IF($O$1=COMPARATIVA!$B491,COMPARATIVA!K491,"")</f>
        <v/>
      </c>
    </row>
    <row r="245" spans="15:20" x14ac:dyDescent="0.25">
      <c r="O245" s="11" t="str">
        <f>IF($O$1=COMPARATIVA!$B492,COMPARATIVA!C492,"")</f>
        <v>XIRIVELLA</v>
      </c>
      <c r="P245" s="20">
        <f>IF($O$1=COMPARATIVA!$B492,COMPARATIVA!D492,"")</f>
        <v>46017900</v>
      </c>
      <c r="Q245" s="11" t="str">
        <f>IF($O$1=COMPARATIVA!$B492,COMPARATIVA!E492,"")</f>
        <v>IES RAMON MUNTANER</v>
      </c>
      <c r="R245" s="20" t="str">
        <f>IF($O$1=COMPARATIVA!$B492,COMPARATIVA!I492,"")</f>
        <v>A</v>
      </c>
      <c r="S245" s="20">
        <f>IF($O$1=COMPARATIVA!$B492,COMPARATIVA!J492,"")</f>
        <v>26</v>
      </c>
      <c r="T245" s="28" t="str">
        <f>IF($O$1=COMPARATIVA!$B492,COMPARATIVA!K492,"")</f>
        <v/>
      </c>
    </row>
    <row r="246" spans="15:20" x14ac:dyDescent="0.25">
      <c r="O246" s="11" t="str">
        <f>IF($O$1=COMPARATIVA!$B493,COMPARATIVA!C493,"")</f>
        <v>XIRIVELLA</v>
      </c>
      <c r="P246" s="20">
        <f>IF($O$1=COMPARATIVA!$B493,COMPARATIVA!D493,"")</f>
        <v>46019234</v>
      </c>
      <c r="Q246" s="11" t="str">
        <f>IF($O$1=COMPARATIVA!$B493,COMPARATIVA!E493,"")</f>
        <v>CENTRE PÚBLIC FPA ENRIC VALOR</v>
      </c>
      <c r="R246" s="20" t="str">
        <f>IF($O$1=COMPARATIVA!$B493,COMPARATIVA!I493,"")</f>
        <v>B</v>
      </c>
      <c r="S246" s="20" t="str">
        <f>IF($O$1=COMPARATIVA!$B493,COMPARATIVA!J493,"")</f>
        <v/>
      </c>
      <c r="T246" s="28">
        <f>IF($O$1=COMPARATIVA!$B493,COMPARATIVA!K493,"")</f>
        <v>737</v>
      </c>
    </row>
  </sheetData>
  <autoFilter ref="A3:M181" xr:uid="{00000000-0009-0000-0000-000008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CAT 2019-20</vt:lpstr>
      <vt:lpstr>ESPORTIUS</vt:lpstr>
      <vt:lpstr>DATA 07-10-20</vt:lpstr>
      <vt:lpstr>EESO</vt:lpstr>
      <vt:lpstr>IES</vt:lpstr>
      <vt:lpstr>COMPARATIVA</vt:lpstr>
      <vt:lpstr>EOI-FPA-CONSERV. 09-11-2020</vt:lpstr>
      <vt:lpstr>revisió FPA-EOI 27-11-2020</vt:lpstr>
      <vt:lpstr>ANNEX II</vt:lpstr>
    </vt:vector>
  </TitlesOfParts>
  <Company>gva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VILLALBA CORTÉS, JOSÉ MARÍA</dc:creator>
  <cp:lastModifiedBy>PEINADO ASENSIO, SERGIO</cp:lastModifiedBy>
  <cp:lastPrinted>2019-11-22T09:12:39Z</cp:lastPrinted>
  <dcterms:created xsi:type="dcterms:W3CDTF">2019-10-22T10:28:17Z</dcterms:created>
  <dcterms:modified xsi:type="dcterms:W3CDTF">2020-12-10T08:23:05Z</dcterms:modified>
</cp:coreProperties>
</file>