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46" windowWidth="15435" windowHeight="9240" tabRatio="970" firstSheet="8" activeTab="8"/>
  </bookViews>
  <sheets>
    <sheet name="Ev.Prof. ERG Tipo Centro simpl." sheetId="1" r:id="rId1"/>
    <sheet name="Prof. ERGene por tipo de centro" sheetId="2" r:id="rId2"/>
    <sheet name=" Prof. ER General  por Dedicac." sheetId="3" r:id="rId3"/>
    <sheet name=" Prof. ER Esp Pub Cent. y Dedic" sheetId="4" r:id="rId4"/>
    <sheet name="Var. Prof. ERE Pri. Centro" sheetId="5" r:id="rId5"/>
    <sheet name="Evolución profesorado EPA" sheetId="6" r:id="rId6"/>
    <sheet name="Difer. entre cursos EPA  CCAA" sheetId="7" r:id="rId7"/>
    <sheet name="Resumen final Recortes e Increm" sheetId="8" r:id="rId8"/>
    <sheet name="Ev. Prof. Cuerpos o categ.CCAA" sheetId="9" r:id="rId9"/>
    <sheet name="Evol. Escolarización ERG CCAA" sheetId="10" r:id="rId10"/>
    <sheet name="Evol. Escolarización EERREE" sheetId="11" r:id="rId11"/>
    <sheet name="Oposiciones 2007-2014 por CCAA" sheetId="12" r:id="rId12"/>
    <sheet name="Cuadro Interinidad por CCAA" sheetId="13" r:id="rId13"/>
  </sheets>
  <definedNames>
    <definedName name="_xlnm.Print_Area" localSheetId="3">' Prof. ER Esp Pub Cent. y Dedic'!$A$1:$Z$355</definedName>
    <definedName name="_xlnm.Print_Area" localSheetId="2">' Prof. ER General  por Dedicac.'!$A$1:$N$446</definedName>
    <definedName name="_xlnm.Print_Area" localSheetId="12">'Cuadro Interinidad por CCAA'!$A$1:$N$46</definedName>
    <definedName name="_xlnm.Print_Area" localSheetId="6">'Difer. entre cursos EPA  CCAA'!$A$1:$Y$131</definedName>
    <definedName name="_xlnm.Print_Area" localSheetId="0">'Ev.Prof. ERG Tipo Centro simpl.'!$A$1:$Q$266</definedName>
    <definedName name="_xlnm.Print_Area" localSheetId="10">'Evol. Escolarización EERREE'!$A$1:$O$138</definedName>
    <definedName name="_xlnm.Print_Area" localSheetId="9">'Evol. Escolarización ERG CCAA'!$A$1:$I$74</definedName>
    <definedName name="_xlnm.Print_Area" localSheetId="5">'Evolución profesorado EPA'!$A$1:$P$108</definedName>
    <definedName name="_xlnm.Print_Area" localSheetId="11">'Oposiciones 2007-2014 por CCAA'!$A$1:$Q$33</definedName>
    <definedName name="_xlnm.Print_Area" localSheetId="1">'Prof. ERGene por tipo de centro'!$A$1:$S$216</definedName>
    <definedName name="_xlnm.Print_Area" localSheetId="7">'Resumen final Recortes e Increm'!$A$1:$X$262</definedName>
    <definedName name="_xlnm.Print_Area" localSheetId="4">'Var. Prof. ERE Pri. Centro'!$A$1:$K$237</definedName>
  </definedNames>
  <calcPr fullCalcOnLoad="1"/>
</workbook>
</file>

<file path=xl/comments3.xml><?xml version="1.0" encoding="utf-8"?>
<comments xmlns="http://schemas.openxmlformats.org/spreadsheetml/2006/main">
  <authors>
    <author>SONY</author>
  </authors>
  <commentList>
    <comment ref="A323" authorId="0">
      <text>
        <r>
          <rPr>
            <b/>
            <sz val="9"/>
            <rFont val="Tahoma"/>
            <family val="2"/>
          </rPr>
          <t>SONY:</t>
        </r>
        <r>
          <rPr>
            <sz val="9"/>
            <rFont val="Tahoma"/>
            <family val="2"/>
          </rPr>
          <t xml:space="preserve">
</t>
        </r>
      </text>
    </comment>
  </commentList>
</comments>
</file>

<file path=xl/sharedStrings.xml><?xml version="1.0" encoding="utf-8"?>
<sst xmlns="http://schemas.openxmlformats.org/spreadsheetml/2006/main" count="4123" uniqueCount="486">
  <si>
    <t>CASTILLA Y LEÓN</t>
  </si>
  <si>
    <t>TODOS LOS CENTROS</t>
  </si>
  <si>
    <t>CENTROS PÚBLICOS</t>
  </si>
  <si>
    <t>CENTROS PRIVADOS</t>
  </si>
  <si>
    <t>Unidades:Número de profesores</t>
  </si>
  <si>
    <t>34.487  </t>
  </si>
  <si>
    <t>TOTAL</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</si>
  <si>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</si>
  <si>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</si>
  <si>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</si>
  <si>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</si>
  <si>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</si>
  <si>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</si>
  <si>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</si>
  <si>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</si>
  <si>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</si>
  <si>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ARAGÓN</t>
  </si>
  <si>
    <t>ASTURIAS (Principado de)</t>
  </si>
  <si>
    <t>BALEARS (Illes)</t>
  </si>
  <si>
    <t>CANARIAS</t>
  </si>
  <si>
    <t>CANTABRIA</t>
  </si>
  <si>
    <t>CASTILLA-LA MANCHA</t>
  </si>
  <si>
    <t>CATALUÑA</t>
  </si>
  <si>
    <t>..</t>
  </si>
  <si>
    <t>EXTREMADURA</t>
  </si>
  <si>
    <t>MADRID (Comunidad de)</t>
  </si>
  <si>
    <t>MURCIA (Región de)</t>
  </si>
  <si>
    <t>RIOJA (La)</t>
  </si>
  <si>
    <t>CEUTA</t>
  </si>
  <si>
    <t>MELILLA</t>
  </si>
  <si>
    <t>Unidades: Número de profesores</t>
  </si>
  <si>
    <t>ANDALUCÍA</t>
  </si>
  <si>
    <t>COMUNITAT VALENCIANA</t>
  </si>
  <si>
    <t>GALICIA</t>
  </si>
  <si>
    <t>NAVARRA (Comunidad Foral de)</t>
  </si>
  <si>
    <t>PAÍS VASCO</t>
  </si>
  <si>
    <t>27.035  </t>
  </si>
  <si>
    <t>670.778  </t>
  </si>
  <si>
    <t>126.584  </t>
  </si>
  <si>
    <t>18.976  </t>
  </si>
  <si>
    <t>13.318  </t>
  </si>
  <si>
    <t>15.271  </t>
  </si>
  <si>
    <t>8.563  </t>
  </si>
  <si>
    <t>31.074  </t>
  </si>
  <si>
    <t>106.079  </t>
  </si>
  <si>
    <t>71.497  </t>
  </si>
  <si>
    <t>16.513  </t>
  </si>
  <si>
    <t>38.988  </t>
  </si>
  <si>
    <t>86.648  </t>
  </si>
  <si>
    <t>24.195  </t>
  </si>
  <si>
    <t>10.414  </t>
  </si>
  <si>
    <t>33.509  </t>
  </si>
  <si>
    <t>4.669  </t>
  </si>
  <si>
    <t>1.473  </t>
  </si>
  <si>
    <t>1.485  </t>
  </si>
  <si>
    <t xml:space="preserve">  RESULTADOS DETALLADOS 2011-2012 - ENSEÑANZAS DE RÉGIMEN GENERAL</t>
  </si>
  <si>
    <t>Notas:</t>
  </si>
  <si>
    <t xml:space="preserve">  1.- "comunidad autónoma/provincia,GALICIA": No se incluye el profesorado de centros de Primer ciclo de E. Infantil, al no estar disponible esta información.  </t>
  </si>
  <si>
    <t xml:space="preserve">  2.- "dedicación,TOTAL": La desagregación por dedicación no coincide con el Total, ya que faltan los datos de Cataluña.  </t>
  </si>
  <si>
    <t xml:space="preserve">  1.- La desagregación por dedicación no coincide con el Total, ya que faltan los datos de Cataluña.     </t>
  </si>
  <si>
    <t xml:space="preserve">  RESULTADOS DETALLADOS 2009-2010 - ENSEÑANZAS DE RÉGIMEN GENERAL</t>
  </si>
  <si>
    <t xml:space="preserve">Profesorado por comunidad autónoma/provincia, titularidad del centro y dedicación. </t>
  </si>
  <si>
    <t xml:space="preserve">  AVANCE RESULTADOS 2013-2014 - ENSEÑANZAS DE RÉGIMEN GENERAL</t>
  </si>
  <si>
    <t>DIFERENCIA 2013-2014/ 2012-2013 - ENSEÑANZAS DE RÉGIMEN GENERAL</t>
  </si>
  <si>
    <t>Parcial</t>
  </si>
  <si>
    <t xml:space="preserve">TOTAL </t>
  </si>
  <si>
    <t xml:space="preserve">COMUNITAT VALENCIANA </t>
  </si>
  <si>
    <t xml:space="preserve">PAÍS VASCO </t>
  </si>
  <si>
    <t>Total</t>
  </si>
  <si>
    <t>x</t>
  </si>
  <si>
    <t xml:space="preserve">COMUNIDAD VALENCIANA </t>
  </si>
  <si>
    <t>Porcentaje por tipo Dedicación</t>
  </si>
  <si>
    <t>Centros Públicos</t>
  </si>
  <si>
    <t>Centros Privados</t>
  </si>
  <si>
    <t>Compl.</t>
  </si>
  <si>
    <t>Parc.</t>
  </si>
  <si>
    <t>ANDALUCÍA (1)</t>
  </si>
  <si>
    <t xml:space="preserve">CATALUÑA </t>
  </si>
  <si>
    <t>(1) La distribución por dedicación ha sido estimada.</t>
  </si>
  <si>
    <t>Centros de Conservación y Restauración</t>
  </si>
  <si>
    <t>Centros de Estudios Superiores de Diseño</t>
  </si>
  <si>
    <t>Centros 
EE. de la Danza</t>
  </si>
  <si>
    <t>Escuelas de Arte Dramático</t>
  </si>
  <si>
    <t>Escuelas Oficiales de Idiomas</t>
  </si>
  <si>
    <t xml:space="preserve">CANARIAS </t>
  </si>
  <si>
    <t>Escuelas de Arte  y C. Estudios Sup. Artes Plásticas y Diseño  (1)</t>
  </si>
  <si>
    <t>Centros        EE. de la Música (2)</t>
  </si>
  <si>
    <t>Centros        EE. de la      Danza (2)</t>
  </si>
  <si>
    <t>Escuelas de EE. de la Música  y/o Danza (3)</t>
  </si>
  <si>
    <t>Escuelas          de Arte Dramático</t>
  </si>
  <si>
    <t>Escuelas Oficiales           de Idiomas</t>
  </si>
  <si>
    <t>Centros Específicos de EE. Deportivas</t>
  </si>
  <si>
    <t>,,</t>
  </si>
  <si>
    <t>(1) Se incluye el profesorado de Escuelas de Arte que imparte exclusivamente Bachillerato de Artes.</t>
  </si>
  <si>
    <t>(2) No se incluye el profesorado de los centros de Régimen General que también imparten enseñanzas de Música o Danza.</t>
  </si>
  <si>
    <t>(3) Escuelas que imparten enseñanzas no conducentes a títulos con validez académica o profesional, reguladas por las Administraciones Educativas.</t>
  </si>
  <si>
    <t xml:space="preserve">Escuelas de Arte  y C. Estudios Sup. Artes Plásticas y Diseño </t>
  </si>
  <si>
    <t>Centros        EE. de la Música  (1)</t>
  </si>
  <si>
    <t>Centros        EE. de la      Danza (1)</t>
  </si>
  <si>
    <t>Escuelas de EE. de la Música  y/o Danza (2)</t>
  </si>
  <si>
    <t>Total (3)</t>
  </si>
  <si>
    <t xml:space="preserve">Completa </t>
  </si>
  <si>
    <t xml:space="preserve">GALICIA </t>
  </si>
  <si>
    <t>Escuelas 
de Arte</t>
  </si>
  <si>
    <t xml:space="preserve">Centros 
EE. de la Música </t>
  </si>
  <si>
    <t xml:space="preserve">  EVOLUCIÓN PROFESORADO ENSEÑANZAS RÉGIMEN ESPECIAL 2000-2001/2009-2010/20012/2013.</t>
  </si>
  <si>
    <t>GALICIA (3)</t>
  </si>
  <si>
    <t>Todos los Centros</t>
  </si>
  <si>
    <t>Centros específicos E. Especial</t>
  </si>
  <si>
    <t>Centros específicos E. a Distancia</t>
  </si>
  <si>
    <t>Actuaciones PCPI</t>
  </si>
  <si>
    <t>GALICIA (5)</t>
  </si>
  <si>
    <t xml:space="preserve">  RESULTADOS DETALLADOS 2000-2001 - ENSEÑANZAS DE RÉGIMEN GENERAL</t>
  </si>
  <si>
    <t xml:space="preserve">(1) El total de dedicación completa y parcial no incluye a Cataluña, al no disponer de los datos desglosados del curso 2009/2010  de esta Comunidad. </t>
  </si>
  <si>
    <t>(2) En el caso de Andalucía la diferencia en la distribución de la ocupación es aproximada ya que los datos del curso 2000-2001 eran aproximados.</t>
  </si>
  <si>
    <t>EVOLUCIÓN Nº PROFESORES DURANTE LOS CURSO DE LA CRISIS ENSEÑANZAS RÉGIMEN GENERAL. CURSOS 2009-2010 A 2012-2013.</t>
  </si>
  <si>
    <t>EVOLUCIÓN Nº PROFESORES DURANTE LA DÉCADA PREVIA A LA CRISIS 2000-2001/2009-2010. ENSEÑANZAS RÉGIMEN GENERAL</t>
  </si>
  <si>
    <t xml:space="preserve">Profesorado por comunidad autónoma, titularidad del centro y dedicación. </t>
  </si>
  <si>
    <t>Número de profesores</t>
  </si>
  <si>
    <t>TERRITORIOS</t>
  </si>
  <si>
    <t>(1) La desagregación por dedicación no coincide con el Total, ya que faltan los datos de Cataluña.</t>
  </si>
  <si>
    <t>Unidades: Número de alumnos</t>
  </si>
  <si>
    <t xml:space="preserve">      TOTAL</t>
  </si>
  <si>
    <t xml:space="preserve">      ANDALUCÍA</t>
  </si>
  <si>
    <t xml:space="preserve">      ARAGÓN</t>
  </si>
  <si>
    <t xml:space="preserve">      ASTURIAS (Principado de)</t>
  </si>
  <si>
    <t xml:space="preserve">      BALEARS (Illes)</t>
  </si>
  <si>
    <t xml:space="preserve">      CANARIAS </t>
  </si>
  <si>
    <t xml:space="preserve">      CANTABRIA</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</si>
  <si>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</si>
  <si>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</si>
  <si>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</si>
  <si>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</si>
  <si>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</si>
  <si>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</si>
  <si>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</si>
  <si>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</si>
  <si>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</si>
  <si>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</si>
  <si>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CASTILLA-LA MANCHA</t>
  </si>
  <si>
    <t xml:space="preserve">      CATALUÑA</t>
  </si>
  <si>
    <t xml:space="preserve">      COMUNITAT VALENCIANA </t>
  </si>
  <si>
    <t xml:space="preserve">      EXTREMADURA</t>
  </si>
  <si>
    <t xml:space="preserve">      GALICIA</t>
  </si>
  <si>
    <t xml:space="preserve">      MADRID (Comunidad de) </t>
  </si>
  <si>
    <t xml:space="preserve">      MURCIA (Región de)</t>
  </si>
  <si>
    <t xml:space="preserve">      PAÍS VASCO</t>
  </si>
  <si>
    <t xml:space="preserve">      RIOJA (La)</t>
  </si>
  <si>
    <t xml:space="preserve">      CEUTA</t>
  </si>
  <si>
    <t xml:space="preserve">      MELILLA</t>
  </si>
  <si>
    <t xml:space="preserve">Fuente: Estadística de las Enseñanzas no universitarias. Subdirección General de Estadística y Estudios del Ministerio de Educación, Cultura y Deporte.            </t>
  </si>
  <si>
    <t>Total  Alumnado matriculado en Enseñanzas de Régimen General por titularidad del centro, comunidad autónoma/provincia.</t>
  </si>
  <si>
    <t>ELABORACIÓN: STECyL-I (STES-i)</t>
  </si>
  <si>
    <t xml:space="preserve">  RESULTADOS DETALLADOS 2010 -2011.  ENSEÑANZAS DE RÉGIMEN GENERAL</t>
  </si>
  <si>
    <t>PROFESORADO. Unidades: Nº de profesores/as.</t>
  </si>
  <si>
    <t>DIFERENCIA 2010-2011/ 2009-2010 - ENSEÑANZAS DE RÉGIMEN GENERAL</t>
  </si>
  <si>
    <t>DIFERENCIA 2011-2012/ 2010-2011 - ENSEÑANZAS DE RÉGIMEN GENERAL</t>
  </si>
  <si>
    <t xml:space="preserve"> Diferencia Profesorado 2012-2013/ 2009-2010. EE.RR.EE.</t>
  </si>
  <si>
    <t xml:space="preserve"> Curso 2009-2010. Profesorado por CCAA de centros específicos y actuaciones de Educación de Adultos, por dedicación (1) (2)</t>
  </si>
  <si>
    <t xml:space="preserve"> Curso 2012-2013. Profesorado por CCAA de centros específicos y actuaciones de Educación de Adultos, por dedicación </t>
  </si>
  <si>
    <t>1. Incluye al profesorado funcionario, contratado y otro profesorado (voluntario)</t>
  </si>
  <si>
    <t>2. Incluye exclusivamente al profesorado que imparte en centros específicos de adultos y en actuaciones de adultos.</t>
  </si>
  <si>
    <t>3. La desagregación por dedicación no coincide con el total ya que faltan los datos de Cataluña.</t>
  </si>
  <si>
    <t>Diferencia en nº y % 2012-2013/2009-2010</t>
  </si>
  <si>
    <t>Diferencia en nº y % 2009-2010/2000-2001</t>
  </si>
  <si>
    <t>Profesorado de centros de específcos y actuaciones de Educación de Personas Adultas por titularidad del centro, comunidad autónoma/provincia y dedicación.</t>
  </si>
  <si>
    <t>Evolución nº de profesores/as Cursos 2004-2005/2009-2010/2012-2013</t>
  </si>
  <si>
    <t xml:space="preserve">      NAVARRA (Comunidad Foral de) </t>
  </si>
  <si>
    <t>Catedrático de E. Secundaria (1)</t>
  </si>
  <si>
    <t>Profesorado E. Secundaria</t>
  </si>
  <si>
    <t>Profesorado Técnico de F.P.</t>
  </si>
  <si>
    <t>Maestros</t>
  </si>
  <si>
    <t xml:space="preserve">Otro profesorado           </t>
  </si>
  <si>
    <t>GALICIA (2)</t>
  </si>
  <si>
    <t>(1) Tambien incluye el Catedratico de Música y Artes Escénicas.</t>
  </si>
  <si>
    <t xml:space="preserve">(2) No se incluye el profesorado de centros que imparten Primer ciclo de E. Infantil, al no estar disponible esta información.  </t>
  </si>
  <si>
    <t>Profesor Titular</t>
  </si>
  <si>
    <t>Adjunto, Agregado o Auxiliar</t>
  </si>
  <si>
    <t>Profesor (Maestro)</t>
  </si>
  <si>
    <t xml:space="preserve">Otro profesorado        </t>
  </si>
  <si>
    <t>.</t>
  </si>
  <si>
    <t>PROFESORADO CENTROS PÚBLICOS</t>
  </si>
  <si>
    <t>PROFESORADO CENTROS PRIVADOS</t>
  </si>
  <si>
    <t xml:space="preserve"> Profesorado por cuerpo / categoría. CURSO 2012-2013.</t>
  </si>
  <si>
    <t xml:space="preserve"> Profesorado por cuerpo / categoría. CURSO 2009-2010.</t>
  </si>
  <si>
    <t>Evolución profesorado por cuerpo/categoría durante la crisis. Cursos 2009-2010/2012-2013.</t>
  </si>
  <si>
    <t>Unidades: nº de profesores.</t>
  </si>
  <si>
    <t xml:space="preserve"> Profesorado por cuerpo / categoría. DIFERENCIA CURSO 2012-2013 / 2009-2010.</t>
  </si>
  <si>
    <t xml:space="preserve">NAVARRA (Com. Foral de)  </t>
  </si>
  <si>
    <t xml:space="preserve">NAVARRA (Com. Foral de) </t>
  </si>
  <si>
    <t xml:space="preserve">NAVARRA (Com. Foral de)   </t>
  </si>
  <si>
    <t>Centros E. Infantil (1)</t>
  </si>
  <si>
    <t>Centros E. Primaria (2)</t>
  </si>
  <si>
    <t>Centros E. Primaria y E.S.O. (2)</t>
  </si>
  <si>
    <t>Centros E.S.O. y/o Bachillerato y/o F.P. (3)</t>
  </si>
  <si>
    <t xml:space="preserve">NAVARRA (Comunidad Foral de) (5) </t>
  </si>
  <si>
    <t xml:space="preserve">(1) Imparten exclusivamente E. Infantil.  </t>
  </si>
  <si>
    <t xml:space="preserve">(2) También pueden impartir E. Infantil.  </t>
  </si>
  <si>
    <t xml:space="preserve">(3) Imparten una o varias de las siguientes enseñanzas: E.S.O., Bachillerato y Ciclos Formativos de F.P..  </t>
  </si>
  <si>
    <t xml:space="preserve">(5) No se incluye el profesorado de centros que imparten Primer ciclo de E. Infantil, al no estar disponible esta información.  </t>
  </si>
  <si>
    <t xml:space="preserve"> Profesorado por tipo de centro. Centros públicos 2012/2013.</t>
  </si>
  <si>
    <t>TOTAL ESPAÑA</t>
  </si>
  <si>
    <t>Dedic. Compl.</t>
  </si>
  <si>
    <t>Var. Pond. C.Púb.</t>
  </si>
  <si>
    <t>Dedic. Parc.</t>
  </si>
  <si>
    <t>MURCIA</t>
  </si>
  <si>
    <t>PAIS VASCO</t>
  </si>
  <si>
    <t>MADRID</t>
  </si>
  <si>
    <t>NAVARRA</t>
  </si>
  <si>
    <t>ASTURIAS</t>
  </si>
  <si>
    <t>BALEARES</t>
  </si>
  <si>
    <t>ANDALUCIA</t>
  </si>
  <si>
    <t>LA RIOJA</t>
  </si>
  <si>
    <t>COMUNIDAD VALENCIANA</t>
  </si>
  <si>
    <t>CASTILLA LA MANCHA</t>
  </si>
  <si>
    <t>Nº</t>
  </si>
  <si>
    <t>%</t>
  </si>
  <si>
    <r>
      <t>VARIACIÓN TOTAL PONDERADA</t>
    </r>
    <r>
      <rPr>
        <b/>
        <sz val="9"/>
        <rFont val="Arial"/>
        <family val="2"/>
      </rPr>
      <t xml:space="preserve"> (1) </t>
    </r>
    <r>
      <rPr>
        <b/>
        <sz val="11"/>
        <rFont val="Arial"/>
        <family val="2"/>
      </rPr>
      <t xml:space="preserve"> CENTROS PÚBLICOS</t>
    </r>
  </si>
  <si>
    <t xml:space="preserve">1. Dos parciales se computan como una completa. </t>
  </si>
  <si>
    <t>2. En Cataluña se refeire a la variación total  sin ponderar.</t>
  </si>
  <si>
    <t>Curso 2011-2012/ 2012-2013. Ens. Régimen General.</t>
  </si>
  <si>
    <t>CATALUÑA (2)</t>
  </si>
  <si>
    <t>Curso 2009-2010/ 2011-2012. Ens. Régimen General.</t>
  </si>
  <si>
    <t>Curso 2009-2010/ 2012-2013. Ens. Régimen General.</t>
  </si>
  <si>
    <r>
      <t>Variación Total Ponderada</t>
    </r>
    <r>
      <rPr>
        <b/>
        <sz val="9"/>
        <rFont val="Arial"/>
        <family val="2"/>
      </rPr>
      <t xml:space="preserve"> (1)</t>
    </r>
  </si>
  <si>
    <t>(1) Definimos Variación ponderada como la suma de las completas y las parciales divididas por dos, ya que computamos dos parciales como una completa.</t>
  </si>
  <si>
    <t>VARIACIÓN PROFESORADO en Nº y %  Cursos 2009-2010/ 2011-2012 - ENSEÑANZAS DE RÉGIMEN GENERAL</t>
  </si>
  <si>
    <t>VARIACIÓN PROFESORADO en Nº y %  2011-2012/2012-2013. - ENSEÑANZAS DE RÉGIMEN GENERAL</t>
  </si>
  <si>
    <t>Variación Profesorado en Nº y % Cursos 2009-2010/ 2012-2013. - ENSEÑANZAS DE RÉGIMEN GENERAL</t>
  </si>
  <si>
    <t xml:space="preserve">TOTAL 2000-2001 </t>
  </si>
  <si>
    <t>TOTAL 2009-2010</t>
  </si>
  <si>
    <t>EVOLUCIÓN DEL  ALUMNADO MATRICULADO CURSO 2000-2001/ Curso 2009-2010</t>
  </si>
  <si>
    <t>Total sin Centros Infantil (1)</t>
  </si>
  <si>
    <t>Profesorado de Centros de Enseñanzas de Régimen General  por titularidad del centro, comunidad autónoma/provincia y tipo de centro.</t>
  </si>
  <si>
    <t xml:space="preserve"> Profesorado por tipo de centro. Curso 2009-2010</t>
  </si>
  <si>
    <t xml:space="preserve"> Profesorado por tipo de centro. Curso 2011-2012</t>
  </si>
  <si>
    <t>DIFERENCIA  Profesorado por tipo de centro. Cursos 2009-2010/  2012-2013</t>
  </si>
  <si>
    <t>Todos los Centros sin C. E. Infantil</t>
  </si>
  <si>
    <t>Todos los Centros sin C.E. Infantil</t>
  </si>
  <si>
    <t>DIFERENCIA  Profesorado por tipo de centro. Cursos  2009-2010/ 2011-2012</t>
  </si>
  <si>
    <t>DIFERENCIA  Profesorado por tipo de centro. Cursos  2011-2012/2012-2013</t>
  </si>
  <si>
    <t>Total sin Centros E. Infantil (1)</t>
  </si>
  <si>
    <t>Total sin Centros Infantil (1) en nº y %</t>
  </si>
  <si>
    <t xml:space="preserve">Centros E. Infantil- Primaria y E.S.O. </t>
  </si>
  <si>
    <t xml:space="preserve">(3) No se incluye el profesorado de centros que imparten Primer ciclo de E. Infantil, al no estar disponible esta información.  </t>
  </si>
  <si>
    <t>Centros E.S.O. y/o Bachillerato y/o F.P(GM,GS y PCPI)(2)</t>
  </si>
  <si>
    <t>(2) Imparten una o varias de las siguientes enseñanzas: E.S.O., Bachillerato y Ciclos Formativos de F.P y/o PCPI</t>
  </si>
  <si>
    <t xml:space="preserve">ASTURIAS </t>
  </si>
  <si>
    <t xml:space="preserve">MADRID </t>
  </si>
  <si>
    <t xml:space="preserve">MURCIA </t>
  </si>
  <si>
    <t>(3) En los cursos 2009/10- 2010/12 No se incluye el profesorado de centros que imparten Primer ciclo de E. Infantil, al no estar disponible esta información. Se incorpora en el 2012/13.</t>
  </si>
  <si>
    <t xml:space="preserve">NAVARRA </t>
  </si>
  <si>
    <t xml:space="preserve"> DIFERENCIA Curso 2009-2010/2012-2013 Profesorado por CCAA de centros específicos</t>
  </si>
  <si>
    <t xml:space="preserve"> y actuaciones de Educación de Adultos, por dedicación </t>
  </si>
  <si>
    <t xml:space="preserve"> Diferencia Profesorado 2011-2012/ 2012-13 EE.RR.EE.</t>
  </si>
  <si>
    <r>
      <t>Notas:</t>
    </r>
    <r>
      <rPr>
        <sz val="8"/>
        <rFont val="Arial"/>
        <family val="2"/>
      </rPr>
      <t> </t>
    </r>
  </si>
  <si>
    <r>
      <t>1) </t>
    </r>
    <r>
      <rPr>
        <b/>
        <sz val="8"/>
        <rFont val="Arial"/>
        <family val="2"/>
      </rPr>
      <t>tipo de centro,Escuelas de Arte y C. Estudios Sup. Artes Plásticas y Diseño</t>
    </r>
    <r>
      <rPr>
        <sz val="8"/>
        <rFont val="Arial"/>
        <family val="2"/>
      </rPr>
      <t>: Se incluye el profesorado de Escuelas de Arte que imparte exclusivamente Bachillerato de Artes. </t>
    </r>
  </si>
  <si>
    <r>
      <t>2) </t>
    </r>
    <r>
      <rPr>
        <b/>
        <sz val="8"/>
        <rFont val="Arial"/>
        <family val="2"/>
      </rPr>
      <t>tipo de centro,Centros EE. de la Música</t>
    </r>
    <r>
      <rPr>
        <sz val="8"/>
        <rFont val="Arial"/>
        <family val="2"/>
      </rPr>
      <t>: No se incluye el profesorado de los IES que imparten Música o Danza. </t>
    </r>
  </si>
  <si>
    <r>
      <t>3) </t>
    </r>
    <r>
      <rPr>
        <b/>
        <sz val="8"/>
        <rFont val="Arial"/>
        <family val="2"/>
      </rPr>
      <t>tipo de centro,Centros EE. de la Danza</t>
    </r>
    <r>
      <rPr>
        <sz val="8"/>
        <rFont val="Arial"/>
        <family val="2"/>
      </rPr>
      <t>: No se incluye el profesorado de los IES que imparten Música o Danza. </t>
    </r>
  </si>
  <si>
    <r>
      <t>4) </t>
    </r>
    <r>
      <rPr>
        <b/>
        <sz val="8"/>
        <rFont val="Arial"/>
        <family val="2"/>
      </rPr>
      <t>tipo de centro,Escuelas de EE. de la Música y/o Danza</t>
    </r>
    <r>
      <rPr>
        <sz val="8"/>
        <rFont val="Arial"/>
        <family val="2"/>
      </rPr>
      <t>: Escuelas que imparten enseñanzas no conducentes a títulos con validez académica o profesional, reguladas por las Administraciones Educativas. </t>
    </r>
  </si>
  <si>
    <t xml:space="preserve"> Diferencia Profesorado 2009-2010/ 2011-2012. EE.RR.EE.</t>
  </si>
  <si>
    <t>Variación %</t>
  </si>
  <si>
    <t xml:space="preserve"> Curso 2011-2012. Profesorado por CCAA de centros específicos y actuaciones de Educación de Adultos, por dedicación </t>
  </si>
  <si>
    <t xml:space="preserve"> DIFERENCIA Curso 2009-2010/2011-2012 Profesorado por CCAA de centros específicos</t>
  </si>
  <si>
    <t xml:space="preserve"> DIFERENCIA Curso 2011-2012/2012-2013 Profesorado por CCAA de centros específicos</t>
  </si>
  <si>
    <t>Ded. C.</t>
  </si>
  <si>
    <t>Ded. P.</t>
  </si>
  <si>
    <t>Centros EE. de la Danza (2)</t>
  </si>
  <si>
    <t>Centros EE. de la Música (2)</t>
  </si>
  <si>
    <t>TOTAL Profesorado ERE</t>
  </si>
  <si>
    <t xml:space="preserve"> Diferencia Profesorado 2009-2010/ 2012-2013. EE.RR.EE.</t>
  </si>
  <si>
    <t>Profesorado por tipo de centro y dedicación. Centros Públicos Curso 2009/2010. EE.RR.EE.</t>
  </si>
  <si>
    <t>Profesorado por tipo de centro y dedicación. Centros Públicos Curso 2011-2012. EE.RR.EE.</t>
  </si>
  <si>
    <t>Profesorado por tipo de centro y dedicación. Centros Públicos Curso 2012-2013. EE.RR.EE.</t>
  </si>
  <si>
    <t>Total Ponderado</t>
  </si>
  <si>
    <t>Variación Profesorado ERE</t>
  </si>
  <si>
    <t>10.541  </t>
  </si>
  <si>
    <t>1.997  </t>
  </si>
  <si>
    <t>606  </t>
  </si>
  <si>
    <t>215  </t>
  </si>
  <si>
    <t>349  </t>
  </si>
  <si>
    <t>223  </t>
  </si>
  <si>
    <t>238  </t>
  </si>
  <si>
    <t>654  </t>
  </si>
  <si>
    <t>111  </t>
  </si>
  <si>
    <t>1.713  </t>
  </si>
  <si>
    <t>1.350  </t>
  </si>
  <si>
    <t>540  </t>
  </si>
  <si>
    <t>196  </t>
  </si>
  <si>
    <t>40  </t>
  </si>
  <si>
    <t>1.099  </t>
  </si>
  <si>
    <t>290  </t>
  </si>
  <si>
    <t>73  </t>
  </si>
  <si>
    <t>711  </t>
  </si>
  <si>
    <t>106  </t>
  </si>
  <si>
    <t>30  </t>
  </si>
  <si>
    <t>Centros EE. de la Danza (3)</t>
  </si>
  <si>
    <t>Escuelas de EE. de la Música  y/o Danza (4)</t>
  </si>
  <si>
    <t>Avance de Datos Profesorado por tipo de centro. Centros Públicos Curso 2013-2014. EE.RR.EE. ( De este curso no hay datos desglosados por dedicación.)</t>
  </si>
  <si>
    <t xml:space="preserve"> Diferencia en nº y % Profesorado 2011-2012/ 2012-2013  EE.RR.EE. Por tipo de centro y dedicación.</t>
  </si>
  <si>
    <t xml:space="preserve"> Diferencia en nº y % Profesorado 2012-2013/ 2013-2014  EE.RR.EE. Por tipo de centro.</t>
  </si>
  <si>
    <t xml:space="preserve"> Diferencia en nº y % Profesorado 2009-2010/ 2011-2012  EE.RR.EE. Por tipo de centro y dedicación.</t>
  </si>
  <si>
    <t xml:space="preserve"> Avance de datos Curso 2013-2014. Profesorado por CCAA de centros específicos y actuaciones de Educación de Adultos.</t>
  </si>
  <si>
    <t>Total Ponderada</t>
  </si>
  <si>
    <t>Diferencia CENTROS PÚBLICOS</t>
  </si>
  <si>
    <t>Diferencia CENTROS PRIVADOS</t>
  </si>
  <si>
    <t>Diferencia TODOS LOS CENTROS</t>
  </si>
  <si>
    <t xml:space="preserve"> Profesorado por tipo de centro. Centros privadosCurso 2000/2001.  EE.RR.EE.</t>
  </si>
  <si>
    <t>CANARIAS(4)</t>
  </si>
  <si>
    <t>(4) En la Comunidad Autónoma de Canarias los datos corresponden al curso 2012-2013.</t>
  </si>
  <si>
    <r>
      <t>Notas:</t>
    </r>
    <r>
      <rPr>
        <sz val="7"/>
        <rFont val="Arial"/>
        <family val="2"/>
      </rPr>
      <t> </t>
    </r>
  </si>
  <si>
    <r>
      <t>1) </t>
    </r>
    <r>
      <rPr>
        <b/>
        <sz val="7"/>
        <rFont val="Arial"/>
        <family val="2"/>
      </rPr>
      <t>tipo de centro,Escuelas de Arte y C. Estudios Sup. Artes Plásticas y Diseño</t>
    </r>
    <r>
      <rPr>
        <sz val="7"/>
        <rFont val="Arial"/>
        <family val="2"/>
      </rPr>
      <t>: Se incluye el profesorado de Escuelas de Arte que imparte exclusivamente Bachillerato de Artes. </t>
    </r>
  </si>
  <si>
    <r>
      <t>2) </t>
    </r>
    <r>
      <rPr>
        <b/>
        <sz val="7"/>
        <rFont val="Arial"/>
        <family val="2"/>
      </rPr>
      <t>tipo de centro,Centros EE. de la Música</t>
    </r>
    <r>
      <rPr>
        <sz val="7"/>
        <rFont val="Arial"/>
        <family val="2"/>
      </rPr>
      <t>: No se incluye el profesorado de los IES que imparten Música o Danza. </t>
    </r>
  </si>
  <si>
    <r>
      <t>3) </t>
    </r>
    <r>
      <rPr>
        <b/>
        <sz val="7"/>
        <rFont val="Arial"/>
        <family val="2"/>
      </rPr>
      <t>tipo de centro,Centros EE. de la Danza</t>
    </r>
    <r>
      <rPr>
        <sz val="7"/>
        <rFont val="Arial"/>
        <family val="2"/>
      </rPr>
      <t>: No se incluye el profesorado de los IES que imparten Música o Danza. </t>
    </r>
  </si>
  <si>
    <r>
      <t>4) </t>
    </r>
    <r>
      <rPr>
        <b/>
        <sz val="7"/>
        <rFont val="Arial"/>
        <family val="2"/>
      </rPr>
      <t>tipo de centro,Escuelas de EE. de la Música y/o Danza</t>
    </r>
    <r>
      <rPr>
        <sz val="7"/>
        <rFont val="Arial"/>
        <family val="2"/>
      </rPr>
      <t>: Escuelas que imparten enseñanzas no conducentes a títulos con validez académica o profesional, reguladas por las Administraciones Educativas. </t>
    </r>
  </si>
  <si>
    <t>Profesorado de Centros de ERG  por titularidad del centro, comunidad autónoma y tipo de centro.</t>
  </si>
  <si>
    <t xml:space="preserve"> Profesorado por tipo de centro. Curso 2009-2010 EERRGG</t>
  </si>
  <si>
    <t xml:space="preserve"> Profesorado por tipo de centro. Curso 2011-2012 EERRGG</t>
  </si>
  <si>
    <t xml:space="preserve"> Profesorado por tipo de centro. Curso  2012/2013. EERRGG</t>
  </si>
  <si>
    <t>DIFERENCIA  Profesorado por tipo de centro. Cursos 2009-2011/ 2011-2012. EERRGG</t>
  </si>
  <si>
    <t>DIFERENCIA  Profesorado por tipo de centro.  Curso  2011-2012/2012-2013 EERRGG</t>
  </si>
  <si>
    <t>DIFERENCIA  Profesorado por tipo de centro. Cursos 2009-2010/2012-2013. EERRGG</t>
  </si>
  <si>
    <t xml:space="preserve"> Avance de datos Profesorado por tipo de centro. Curso  2013/2014. EERRGG</t>
  </si>
  <si>
    <t>DIFERENCIA  Profesorado por tipo de centro. Cursos 2012-2013/2013-2014. EERRGG</t>
  </si>
  <si>
    <t xml:space="preserve"> Diferencia en nº y % Profesorado 2009-2010/ 2011-2012</t>
  </si>
  <si>
    <t xml:space="preserve">Diferencia en nº y % Profesorado 2011-2012/ 2012-2013 </t>
  </si>
  <si>
    <t xml:space="preserve">Variación Total Profesorado ERE  </t>
  </si>
  <si>
    <t xml:space="preserve"> La desagregación por dedicación no coincide con el Total, ya que faltan los datos de Cataluña.     </t>
  </si>
  <si>
    <t xml:space="preserve"> Diferencia en nº total y % Profesorado 2009-2010/  2013-2014  EE.RR.EE. Por tipo de centro.</t>
  </si>
  <si>
    <t>Todos los Centros de EERREE</t>
  </si>
  <si>
    <t xml:space="preserve"> Diferencia en nº total y % Profesorado 2009-2010/  2013-2014  EE.RR.EE. Resumen todos los centros.</t>
  </si>
  <si>
    <t>EEMM</t>
  </si>
  <si>
    <t>Andalucía</t>
  </si>
  <si>
    <t>Aragón</t>
  </si>
  <si>
    <t>Asturias</t>
  </si>
  <si>
    <t>Baleares</t>
  </si>
  <si>
    <t>Canarias</t>
  </si>
  <si>
    <t>Cantabria</t>
  </si>
  <si>
    <t>Castilla La Mancha</t>
  </si>
  <si>
    <t>Castilla León</t>
  </si>
  <si>
    <t>Cataluña</t>
  </si>
  <si>
    <t>Ceuta</t>
  </si>
  <si>
    <t>Euskadi</t>
  </si>
  <si>
    <t>Extremadura</t>
  </si>
  <si>
    <t>Galicia</t>
  </si>
  <si>
    <t>994 </t>
  </si>
  <si>
    <t>Madrid</t>
  </si>
  <si>
    <t>Melilla</t>
  </si>
  <si>
    <t>Murcia</t>
  </si>
  <si>
    <t>Navarra</t>
  </si>
  <si>
    <t>País Valenciano</t>
  </si>
  <si>
    <t>Rioja La</t>
  </si>
  <si>
    <t xml:space="preserve"> </t>
  </si>
  <si>
    <t>Dif. 2012-13/2013-14</t>
  </si>
  <si>
    <t>Dif. 2009-10/2011-12</t>
  </si>
  <si>
    <t>Dif. 2011-12/2012-13</t>
  </si>
  <si>
    <t xml:space="preserve"> y actuaciones de Educación de Adultos. Centros Públicos</t>
  </si>
  <si>
    <t>RECORTES  Profesorado por CCAA de Centros Privados de EERRGG</t>
  </si>
  <si>
    <t>RECORTES  Profesorado por CCAA de Centros Privados de EERREE</t>
  </si>
  <si>
    <t>Profesorado por tipo de centro. Centros Públicos Curso 2013-2014. EE.RR.EE.</t>
  </si>
  <si>
    <t xml:space="preserve"> Diferencia Profesorado 2012-2013/ 2013-2014. EE.RR.EE.</t>
  </si>
  <si>
    <t xml:space="preserve"> DIFERENCIA Curso 2012-2013/2013-2014 Profesorado por CCAA de centros específicos</t>
  </si>
  <si>
    <t xml:space="preserve">TOTAL 2013-2014 </t>
  </si>
  <si>
    <t xml:space="preserve">TOTAL 2012-2013 </t>
  </si>
  <si>
    <t>Alumnado de EE.RR.EE.  matriculado, por enseñanza. Centros públicos Curso 2009-2010</t>
  </si>
  <si>
    <t>Total EERREE</t>
  </si>
  <si>
    <t>Total Artes Plásticas y Diseño</t>
  </si>
  <si>
    <t>Total Enseñanzas de la Música</t>
  </si>
  <si>
    <t>Total Enseñanzas de la Danza</t>
  </si>
  <si>
    <t>Total Enseñanzas de Idiomas</t>
  </si>
  <si>
    <t>Total Enseñanzas Deportivas</t>
  </si>
  <si>
    <t xml:space="preserve">MADRID (Comunidad de) </t>
  </si>
  <si>
    <t>Total Ens. de Arte Dramático</t>
  </si>
  <si>
    <t>Alumnado de EE.RR.EE.  matriculado, por enseñanza. Centros privados Curso 2009-2010</t>
  </si>
  <si>
    <t>EVOLUCIÓN DEL  ALUMNADO MATRICULADO CURSO Curso 2009-2010/ CURSO 2012-2013 EERRGG</t>
  </si>
  <si>
    <t>EVOLUCIÓN DEL  ALUMNADO MATRICULADO CURSO Curso 2009-2010/ CURSO 2012-2013 EERREE</t>
  </si>
  <si>
    <t>CUERPO DE MAESTROS</t>
  </si>
  <si>
    <t>CUERPOS DE SECUNDARIA</t>
  </si>
  <si>
    <t>TODOS LOS CUERPOS</t>
  </si>
  <si>
    <t>Vacan. Totales</t>
  </si>
  <si>
    <t>Vacan. Complet.</t>
  </si>
  <si>
    <t>Vacan. ParciaL.</t>
  </si>
  <si>
    <t>Nº Prof. C. Maestros</t>
  </si>
  <si>
    <t>% Interinidad</t>
  </si>
  <si>
    <t>Nº Prof. C. Secundaria</t>
  </si>
  <si>
    <t>Diferencia %  Alumnado de EE.RR.EE.  Centros públicos Curso 2009-2010/2012-2013</t>
  </si>
  <si>
    <t>Diferencia en nº Alumnado de EE.RR.EE.  Centros públicos Curso 2009-2010/2012-2013</t>
  </si>
  <si>
    <t>Diferencia en nº Alumnado de EE.RR.EE.  Centros privados Curso 2009-2010/2012-2013</t>
  </si>
  <si>
    <t>Diferen cia % Alumnado de EE.RR.EE.  Centros privados Curso 2009-2010/2012-2013</t>
  </si>
  <si>
    <t xml:space="preserve">Catedrático de E. Secundaria </t>
  </si>
  <si>
    <t>DIFERENCIA NUMÉRICA  Y PORCENTUAL 2000-2001/ 2009-2010. ENSEÑANZAS DE RÉGIMEN GENERAL</t>
  </si>
  <si>
    <t>RESULTADOS DETALLADOS 2012-2013 - ENSEÑANZAS DE RÉGIMEN GENERAL</t>
  </si>
  <si>
    <t xml:space="preserve">La desagregación por dedicación no coincide con el Total, ya que faltan los datos de Cataluña.     </t>
  </si>
  <si>
    <t>Profesorado por tipo de centro. Curso 2000-2001</t>
  </si>
  <si>
    <t>DIFERENCIA  Profesorado por tipo de centro. Cursos 2000-2001/ 2009-2010. EERRGG</t>
  </si>
  <si>
    <t>Centros de E. Prrimaria, E.S.O. y/o Bachillerato y/o F.P y Actuaciones PCPI. (3)</t>
  </si>
  <si>
    <t>DIFERENCIA  Profesorado por tipo de centro. Cursos 2000-2001/ 2009-2010</t>
  </si>
  <si>
    <t>Centros E. Primaria, ESO y Bach./ FP (2)</t>
  </si>
  <si>
    <t>Centros ESO y/o Bach. y/o FP (3)</t>
  </si>
  <si>
    <t xml:space="preserve"> Profesorado por tipo de centro. Curso 2000-2001. EERRGG</t>
  </si>
  <si>
    <t>Alumnado de EE.RR.EE.  matriculado, por enseñanza. Centros públicos Curso 2012-2013</t>
  </si>
  <si>
    <t>Alumnado de EE.RR.EE.  matriculado, por enseñanza. Centros privados Curso 2012-2013</t>
  </si>
  <si>
    <t>DIFERENCIA DEL  ALUMNADO MATRICULADO CURSO Curso 2009-2010/ CURSO 2012-2013 EERREE</t>
  </si>
  <si>
    <r>
      <t>Total  en nº y %</t>
    </r>
    <r>
      <rPr>
        <sz val="9"/>
        <rFont val="Arial"/>
        <family val="2"/>
      </rPr>
      <t xml:space="preserve"> (1)</t>
    </r>
  </si>
  <si>
    <t xml:space="preserve">1. Diferencia en nº de profesores en centros de ERG, excludos los que escolarizan alumnado de Infantil exclusivamente. </t>
  </si>
  <si>
    <t>* Se refelejan las CCAA con diferencia negativa respecto al curso/os anterior/res.</t>
  </si>
  <si>
    <t>RECORTES  Profesorado por CCAA de Centros Públicos de Enseñanzas de Régimen General.</t>
  </si>
  <si>
    <t>RECORTES  Profesorado por CCAA de Centros Públicos de Enseñanzas de Régimen Especial.</t>
  </si>
  <si>
    <t>Unidades : número de profesoras/es.</t>
  </si>
  <si>
    <t>Suma Total</t>
  </si>
  <si>
    <t>Difrencias Positivas Profesorado por CCAA de Centros Públicos de Enseñanzas de Régimen General.</t>
  </si>
  <si>
    <t>Diferencias positivas Profesorado por CCAA de Centros Públicos de Enseñanzas de Régimen Especial.</t>
  </si>
  <si>
    <t>Diferencias positivasProfesorado por CCAA de centros específicos</t>
  </si>
  <si>
    <t>Enseñanzas Régimen General</t>
  </si>
  <si>
    <t>Enseñanzas Régimen Especial</t>
  </si>
  <si>
    <t>Dif.2009-10/2013-14</t>
  </si>
  <si>
    <t>Enseñanzas de Adultos</t>
  </si>
  <si>
    <t>Recortes</t>
  </si>
  <si>
    <t>Incrementos</t>
  </si>
  <si>
    <t>Saldo neto</t>
  </si>
  <si>
    <t>BALANCE RECORTES E INCREMETOS PROFESORADO* CURSOS 2009-2010/ 2013-2014. CENTROS PÚBLICOS. TODAS ENSEÑANZAS ESCOLARES</t>
  </si>
  <si>
    <r>
      <t>Total  en nº y %</t>
    </r>
    <r>
      <rPr>
        <sz val="9"/>
        <rFont val="Arial"/>
        <family val="2"/>
      </rPr>
      <t xml:space="preserve"> </t>
    </r>
  </si>
  <si>
    <t>RESÚMEN DE RECORTES* PROFESORADO CURSOS 2009-2010/ 2013-2014. CENTROS PÚBLICOS</t>
  </si>
  <si>
    <t>RESÚMEN DE DIFERENCIAS POSITIVAS** PROFESORADO CURSOS 2009-2010/ 2013-2014. CENTROS PÚBLICOS</t>
  </si>
  <si>
    <t>RESÚMEN DE DIFERENCIAS POSITIVAS** PROFESORADO CURSOS 2009-2010/ 2013-2014. CENTROS PRIVADOS</t>
  </si>
  <si>
    <t>** En la suma total en nº solo hemos sumado las diferencias negativas entre periodos analizados. La variac. % total de España es sobre todas las CCAA</t>
  </si>
  <si>
    <t>** En la suma total en nº solo hemos sumado las diferencias positivas entre periodos analizados. La variac. % total de España es sobre todas las CCAA</t>
  </si>
  <si>
    <t>RECORTES  Profesorado por CCAA de centros específicos y actuaciones de Educación de Adultos. Centros Privados.</t>
  </si>
  <si>
    <t>RECORTES  Profesorado por CCAA de centros específicos y actuaciones de Educación de Adultos. Centros Públicos</t>
  </si>
  <si>
    <t>Total  en número</t>
  </si>
  <si>
    <t>SUMA RECORTES TODAS LAS ENSEÑANZAS ESCOLARES. CENTROS PÚBLICOS. Cursos 2009-2010/2013-2014</t>
  </si>
  <si>
    <t>SUMA DIFERENCIAS POSITIVAS TODAS LAS ENSEÑANZAS ESCOLARES CENTROS PÚBLICOS. Cursos 2009-2010/2013-2014</t>
  </si>
  <si>
    <t>SUMA RECORTES TODAS LAS ENSEÑANZAS ESCOLARES. CENTROS PRIVADOS. Cursos 2009-2010/2013-2014</t>
  </si>
  <si>
    <t>BALANCE RECORTES E INCREMETOS PROFESORADO* CURSOS 2009-2010/ 2013-2014. CENTROS PRIVADOS. TODAS ENSEÑANZAS ESCOLARES</t>
  </si>
  <si>
    <t>Diferencias positivas Profesorado por CCAA de Centros PRIVADOSde Enseñanzas de Régimen Especial.</t>
  </si>
  <si>
    <t xml:space="preserve"> y actuaciones de Educación de Adultos. Centros PRIVADOS</t>
  </si>
  <si>
    <t>SUMA DIFERENCIAS POSITIVAS TODAS LAS ENSEÑANZAS ESCOLARES CENTROS PRIVADOS. Cursos 2009-2010/2013-2014</t>
  </si>
  <si>
    <t>RECORTES, DIFERENCIAS POSITIVAS y SALDO NETOTODAS LAS ENSEÑANZAS. CENTROS PRIVADOS</t>
  </si>
  <si>
    <t>RECORTES, DIFERENCIAS POSITIVAS y SALDO NETOTODAS LAS ENSEÑANZAS. CENTROS PÚBLICOS</t>
  </si>
  <si>
    <t>TOTAL ESPAÑA (**)</t>
  </si>
  <si>
    <t xml:space="preserve">Variación de los porcentajes dedicación </t>
  </si>
  <si>
    <t>por CCAA 2009-10/2012-2013.</t>
  </si>
  <si>
    <t>C. PUB.</t>
  </si>
  <si>
    <t>C. PRIV.</t>
  </si>
  <si>
    <t>Profesorado por tipo de centro. Centros Privados Curso 2009/2010. EE.RR.EE.</t>
  </si>
  <si>
    <t>Profesorado por tipo de centro. Centros Privados Curso 2011-2012. EE.RR.EE.</t>
  </si>
  <si>
    <t>Profesorado por tipo de centro. Centros Privados. Curso 2012-2013. EE.RR.EE.</t>
  </si>
  <si>
    <t xml:space="preserve"> EVOLUCIÓN OPOSICIONES DOCENTES 2.007-2014 por CCAA.</t>
  </si>
  <si>
    <t>RESÚMEN DE RECORTES. CURSOS 2009-2010/ 2013-2014. CENTROS PRIVADOS</t>
  </si>
  <si>
    <t>Vacan. Totales (*)</t>
  </si>
  <si>
    <t>Total Profes.(*)</t>
  </si>
  <si>
    <t>* No disponemos desglosado el número de vacantes ni profesorado por cuerpos en Cataluña. El total de vacantes de interinos y nº de profesorado sí que incluye Cataluña.</t>
  </si>
  <si>
    <t>En Cataluña, Extremadura, Galicia Madrid, Castilla-La Mancha se refiere al curso 2013/14 y es aproximada.</t>
  </si>
  <si>
    <t>Fuente: Datos proporcionados por los STEs de los diferentes territorios.  ELABORACIÓN: STECyL-I (STES-i)</t>
  </si>
  <si>
    <t>Curso 2009/2010</t>
  </si>
  <si>
    <t>1. Diferencia en nº de profesores en centros de ERG, excludos los que escolarizan alumnado de Infantil exclusivamente. Nº de profesorado excludo el que trabaja en Centros que imparten exclusibvamente Educación Indantil</t>
  </si>
  <si>
    <t>Total número</t>
  </si>
  <si>
    <t>Total número(*)</t>
  </si>
  <si>
    <t xml:space="preserve">Varic. % </t>
  </si>
  <si>
    <t>Prof. Curso 2009/2010</t>
  </si>
  <si>
    <t>Var. % Sal. Neto</t>
  </si>
  <si>
    <t>TOTAL ENSEÑANZAS</t>
  </si>
  <si>
    <t>De + a - Recort.</t>
  </si>
  <si>
    <t>1º</t>
  </si>
  <si>
    <t>1ª</t>
  </si>
  <si>
    <t>2ª</t>
  </si>
  <si>
    <t>3ª</t>
  </si>
  <si>
    <t>4ª</t>
  </si>
  <si>
    <t>5ª</t>
  </si>
  <si>
    <t>6ª</t>
  </si>
  <si>
    <t>7ª</t>
  </si>
  <si>
    <t>8ª</t>
  </si>
  <si>
    <t>9ª</t>
  </si>
  <si>
    <t>10ª</t>
  </si>
  <si>
    <t>11ª</t>
  </si>
  <si>
    <t>13ª</t>
  </si>
  <si>
    <t>12ª</t>
  </si>
  <si>
    <t>14ª</t>
  </si>
  <si>
    <t>15ª</t>
  </si>
  <si>
    <t>16ª</t>
  </si>
  <si>
    <t>Posición</t>
  </si>
  <si>
    <t>De + a - Increm.</t>
  </si>
  <si>
    <t>18ª</t>
  </si>
  <si>
    <t>17ª</t>
  </si>
  <si>
    <t>19ª</t>
  </si>
  <si>
    <t>INTERINIDAD EN LAS ENSEÑANZAS ESCOLARES (No universitaria) POR CCAA. En CEIPs y CENTROS de SECUNDARIA PÚBLICOS. CURSO 2014/2015.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</si>
</sst>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_M"/>
    <numFmt numFmtId="177" formatCode="00000"/>
    <numFmt numFmtId="178" formatCode="0.E+00"/>
    <numFmt numFmtId="179" formatCode="#,##0.0"/>
    <numFmt numFmtId="180" formatCode="[$-C0A]dddd\,\ dd&quot; de &quot;mmmm&quot; de &quot;yyyy"/>
    <numFmt numFmtId="181" formatCode="@_M"/>
    <numFmt numFmtId="182" formatCode="0.0"/>
    <numFmt numFmtId="183" formatCode="#,##0_M_J"/>
    <numFmt numFmtId="184" formatCode="#,##0_M_M_J"/>
    <numFmt numFmtId="185" formatCode="#,##0_M_M"/>
    <numFmt numFmtId="186" formatCode="#,##0_M_M_M_M"/>
    <numFmt numFmtId="187" formatCode="@_M_M_M_M"/>
    <numFmt numFmtId="188" formatCode="#,##0_j"/>
    <numFmt numFmtId="189" formatCode="#,##0.00_M_M_M_M"/>
    <numFmt numFmtId="190" formatCode="#,##0_I"/>
    <numFmt numFmtId="191" formatCode="@_M_M"/>
    <numFmt numFmtId="192" formatCode="General_)"/>
    <numFmt numFmtId="193" formatCode="0.0000"/>
  </numFmts>
  <fonts count="137">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name val="Arial"/>
      <family val="2"/>
    </font>
    <font>
      <b/>
      <sz val="9"/>
      <name val="Arial"/>
      <family val="2"/>
    </font>
    <font>
      <sz val="9"/>
      <name val="Arial"/>
      <family val="2"/>
    </font>
    <font>
      <sz val="11"/>
      <color indexed="9"/>
      <name val="Arial"/>
      <family val="2"/>
    </font>
    <font>
      <b/>
      <sz val="12"/>
      <name val="Arial"/>
      <family val="2"/>
    </font>
    <font>
      <sz val="12"/>
      <name val="Arial"/>
      <family val="2"/>
    </font>
    <font>
      <b/>
      <sz val="11"/>
      <color indexed="9"/>
      <name val="Arial"/>
      <family val="2"/>
    </font>
    <font>
      <sz val="11"/>
      <name val="Arial"/>
      <family val="2"/>
    </font>
    <font>
      <b/>
      <sz val="10"/>
      <name val="Arial"/>
      <family val="2"/>
    </font>
    <font>
      <b/>
      <sz val="12"/>
      <color indexed="9"/>
      <name val="Arial"/>
      <family val="2"/>
    </font>
    <font>
      <sz val="10"/>
      <color indexed="10"/>
      <name val="Arial"/>
      <family val="2"/>
    </font>
    <font>
      <sz val="6"/>
      <name val="MS Sans Serif"/>
      <family val="0"/>
    </font>
    <font>
      <b/>
      <sz val="14"/>
      <name val="Arial"/>
      <family val="2"/>
    </font>
    <font>
      <sz val="14"/>
      <name val="Arial"/>
      <family val="2"/>
    </font>
    <font>
      <b/>
      <sz val="12"/>
      <color indexed="10"/>
      <name val="Arial"/>
      <family val="2"/>
    </font>
    <font>
      <b/>
      <sz val="11"/>
      <name val="Arial"/>
      <family val="2"/>
    </font>
    <font>
      <b/>
      <u val="single"/>
      <sz val="14"/>
      <name val="Arial"/>
      <family val="2"/>
    </font>
    <font>
      <u val="single"/>
      <sz val="14"/>
      <name val="Arial"/>
      <family val="2"/>
    </font>
    <font>
      <b/>
      <u val="single"/>
      <sz val="12"/>
      <name val="Arial"/>
      <family val="2"/>
    </font>
    <font>
      <u val="single"/>
      <sz val="12"/>
      <name val="Arial"/>
      <family val="2"/>
    </font>
    <font>
      <u val="single"/>
      <sz val="11"/>
      <name val="Arial"/>
      <family val="2"/>
    </font>
    <font>
      <u val="single"/>
      <sz val="7"/>
      <name val="Arial"/>
      <family val="2"/>
    </font>
    <font>
      <u val="single"/>
      <sz val="10"/>
      <name val="Arial"/>
      <family val="2"/>
    </font>
    <font>
      <i/>
      <sz val="9"/>
      <name val="Arial"/>
      <family val="2"/>
    </font>
    <font>
      <i/>
      <sz val="10"/>
      <name val="Arial"/>
      <family val="2"/>
    </font>
    <font>
      <sz val="10"/>
      <color indexed="56"/>
      <name val="Arial"/>
      <family val="2"/>
    </font>
    <font>
      <sz val="11"/>
      <color indexed="56"/>
      <name val="Arial"/>
      <family val="2"/>
    </font>
    <font>
      <b/>
      <sz val="9"/>
      <color indexed="8"/>
      <name val="Arial"/>
      <family val="2"/>
    </font>
    <font>
      <b/>
      <sz val="12"/>
      <color indexed="8"/>
      <name val="Arial"/>
      <family val="2"/>
    </font>
    <font>
      <b/>
      <sz val="9"/>
      <color indexed="10"/>
      <name val="Arial"/>
      <family val="2"/>
    </font>
    <font>
      <b/>
      <sz val="10"/>
      <color indexed="10"/>
      <name val="Arial"/>
      <family val="2"/>
    </font>
    <font>
      <sz val="8"/>
      <color indexed="60"/>
      <name val="Arial"/>
      <family val="2"/>
    </font>
    <font>
      <sz val="10"/>
      <color indexed="60"/>
      <name val="Arial"/>
      <family val="2"/>
    </font>
    <font>
      <b/>
      <sz val="8"/>
      <color indexed="60"/>
      <name val="Arial"/>
      <family val="2"/>
    </font>
    <font>
      <b/>
      <sz val="9"/>
      <color indexed="60"/>
      <name val="Arial"/>
      <family val="2"/>
    </font>
    <font>
      <sz val="7"/>
      <color indexed="60"/>
      <name val="Arial"/>
      <family val="2"/>
    </font>
    <font>
      <sz val="11"/>
      <color indexed="60"/>
      <name val="Arial"/>
      <family val="2"/>
    </font>
    <font>
      <b/>
      <sz val="10"/>
      <color indexed="60"/>
      <name val="Arial"/>
      <family val="2"/>
    </font>
    <font>
      <b/>
      <sz val="14"/>
      <color indexed="60"/>
      <name val="Arial"/>
      <family val="2"/>
    </font>
    <font>
      <sz val="12"/>
      <color indexed="10"/>
      <name val="Arial"/>
      <family val="2"/>
    </font>
    <font>
      <sz val="9"/>
      <name val="Tahoma"/>
      <family val="2"/>
    </font>
    <font>
      <b/>
      <sz val="9"/>
      <name val="Tahoma"/>
      <family val="2"/>
    </font>
    <font>
      <b/>
      <sz val="11"/>
      <color indexed="10"/>
      <name val="arial"/>
      <family val="2"/>
    </font>
    <font>
      <sz val="11"/>
      <color indexed="10"/>
      <name val="arial"/>
      <family val="2"/>
    </font>
    <font>
      <sz val="13"/>
      <name val="Arial"/>
      <family val="2"/>
    </font>
    <font>
      <sz val="11"/>
      <color indexed="10"/>
      <name val="Arial"/>
      <family val="0"/>
    </font>
    <font>
      <b/>
      <sz val="11"/>
      <color indexed="10"/>
      <name val="Arial"/>
      <family val="0"/>
    </font>
    <font>
      <i/>
      <sz val="8"/>
      <name val="Arial"/>
      <family val="2"/>
    </font>
    <font>
      <i/>
      <sz val="7"/>
      <name val="Arial"/>
      <family val="2"/>
    </font>
    <font>
      <sz val="9"/>
      <color indexed="10"/>
      <name val="Arial"/>
      <family val="2"/>
    </font>
    <font>
      <b/>
      <sz val="14"/>
      <color indexed="10"/>
      <name val="Arial"/>
      <family val="2"/>
    </font>
    <font>
      <b/>
      <sz val="13"/>
      <name val="Arial"/>
      <family val="2"/>
    </font>
    <font>
      <b/>
      <sz val="13"/>
      <color indexed="10"/>
      <name val="Arial"/>
      <family val="2"/>
    </font>
    <font>
      <sz val="13"/>
      <color indexed="10"/>
      <name val="Arial"/>
      <family val="2"/>
    </font>
    <font>
      <b/>
      <sz val="10"/>
      <color indexed="8"/>
      <name val="Arial"/>
      <family val="2"/>
    </font>
    <font>
      <sz val="9"/>
      <color indexed="8"/>
      <name val="Arial"/>
      <family val="2"/>
    </font>
    <font>
      <b/>
      <sz val="11"/>
      <color indexed="8"/>
      <name val="Arial"/>
      <family val="2"/>
    </font>
    <font>
      <b/>
      <u val="single"/>
      <sz val="18"/>
      <color indexed="60"/>
      <name val="Arial"/>
      <family val="2"/>
    </font>
    <font>
      <u val="single"/>
      <sz val="18"/>
      <color indexed="60"/>
      <name val="Arial"/>
      <family val="2"/>
    </font>
    <font>
      <u val="single"/>
      <sz val="18"/>
      <name val="Arial"/>
      <family val="2"/>
    </font>
    <font>
      <sz val="10"/>
      <color indexed="8"/>
      <name val="Arial"/>
      <family val="2"/>
    </font>
    <font>
      <b/>
      <sz val="16"/>
      <color indexed="8"/>
      <name val="Arial"/>
      <family val="2"/>
    </font>
    <font>
      <b/>
      <sz val="8"/>
      <color indexed="16"/>
      <name val="Verdana"/>
      <family val="2"/>
    </font>
    <font>
      <b/>
      <sz val="8"/>
      <name val="Verdana"/>
      <family val="2"/>
    </font>
    <font>
      <sz val="10"/>
      <name val="Verdana"/>
      <family val="2"/>
    </font>
    <font>
      <sz val="9"/>
      <name val="Verdana"/>
      <family val="2"/>
    </font>
    <font>
      <sz val="14"/>
      <color indexed="10"/>
      <name val="Arial"/>
      <family val="2"/>
    </font>
    <font>
      <sz val="16"/>
      <color indexed="10"/>
      <name val="Arial"/>
      <family val="0"/>
    </font>
    <font>
      <b/>
      <sz val="15"/>
      <name val="Arial"/>
      <family val="2"/>
    </font>
    <font>
      <sz val="15"/>
      <name val="Arial"/>
      <family val="2"/>
    </font>
    <font>
      <b/>
      <sz val="15"/>
      <color indexed="16"/>
      <name val="Arial"/>
      <family val="2"/>
    </font>
    <font>
      <sz val="15"/>
      <color indexed="16"/>
      <name val="Arial"/>
      <family val="2"/>
    </font>
    <font>
      <sz val="12"/>
      <color indexed="16"/>
      <name val="Arial"/>
      <family val="2"/>
    </font>
    <font>
      <sz val="10"/>
      <color indexed="16"/>
      <name val="Arial"/>
      <family val="2"/>
    </font>
    <font>
      <b/>
      <sz val="14"/>
      <color indexed="16"/>
      <name val="Arial"/>
      <family val="2"/>
    </font>
    <font>
      <b/>
      <sz val="16"/>
      <color indexed="16"/>
      <name val="Arial"/>
      <family val="2"/>
    </font>
    <font>
      <sz val="16"/>
      <color indexed="16"/>
      <name val="Arial"/>
      <family val="2"/>
    </font>
    <font>
      <b/>
      <u val="single"/>
      <sz val="14"/>
      <color indexed="16"/>
      <name val="Arial"/>
      <family val="2"/>
    </font>
    <font>
      <u val="single"/>
      <sz val="14"/>
      <color indexed="16"/>
      <name val="Arial"/>
      <family val="2"/>
    </font>
    <font>
      <sz val="14"/>
      <color indexed="16"/>
      <name val="Arial"/>
      <family val="2"/>
    </font>
    <font>
      <b/>
      <sz val="13"/>
      <color indexed="16"/>
      <name val="Arial"/>
      <family val="2"/>
    </font>
    <font>
      <sz val="13"/>
      <color indexed="16"/>
      <name val="Arial"/>
      <family val="2"/>
    </font>
    <font>
      <b/>
      <sz val="12"/>
      <color indexed="16"/>
      <name val="Arial"/>
      <family val="2"/>
    </font>
    <font>
      <b/>
      <u val="single"/>
      <sz val="11"/>
      <color indexed="16"/>
      <name val="Arial"/>
      <family val="2"/>
    </font>
    <font>
      <u val="single"/>
      <sz val="11"/>
      <color indexed="16"/>
      <name val="Arial"/>
      <family val="2"/>
    </font>
    <font>
      <sz val="7"/>
      <color indexed="16"/>
      <name val="Arial"/>
      <family val="2"/>
    </font>
    <font>
      <b/>
      <u val="single"/>
      <sz val="13"/>
      <color indexed="16"/>
      <name val="Arial"/>
      <family val="2"/>
    </font>
    <font>
      <u val="single"/>
      <sz val="13"/>
      <color indexed="16"/>
      <name val="Arial"/>
      <family val="2"/>
    </font>
    <font>
      <b/>
      <u val="single"/>
      <sz val="15"/>
      <color indexed="16"/>
      <name val="Arial"/>
      <family val="2"/>
    </font>
    <font>
      <u val="single"/>
      <sz val="15"/>
      <color indexed="16"/>
      <name val="Arial"/>
      <family val="2"/>
    </font>
    <font>
      <b/>
      <sz val="12"/>
      <name val="Verdana"/>
      <family val="2"/>
    </font>
    <font>
      <sz val="12"/>
      <name val="Verdana"/>
      <family val="2"/>
    </font>
    <font>
      <sz val="12"/>
      <color indexed="16"/>
      <name val="Verdana"/>
      <family val="2"/>
    </font>
    <font>
      <strike/>
      <sz val="12"/>
      <name val="Verdana"/>
      <family val="2"/>
    </font>
    <font>
      <strike/>
      <sz val="12"/>
      <color indexed="16"/>
      <name val="Verdana"/>
      <family val="2"/>
    </font>
    <font>
      <b/>
      <sz val="12"/>
      <color indexed="16"/>
      <name val="Verdana"/>
      <family val="2"/>
    </font>
    <font>
      <b/>
      <sz val="1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50"/>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2"/>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9"/>
      </left>
      <right style="medium"/>
      <top style="thin">
        <color indexed="9"/>
      </top>
      <bottom style="thin">
        <color indexed="9"/>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color indexed="9"/>
      </left>
      <right style="thin">
        <color indexed="9"/>
      </right>
      <top style="thin">
        <color indexed="9"/>
      </top>
      <bottom style="medium"/>
    </border>
    <border>
      <left style="thin">
        <color indexed="9"/>
      </left>
      <right style="medium"/>
      <top style="thin">
        <color indexed="9"/>
      </top>
      <bottom style="medium"/>
    </border>
    <border>
      <left>
        <color indexed="63"/>
      </left>
      <right style="thin">
        <color indexed="9"/>
      </right>
      <top style="thin">
        <color indexed="9"/>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color indexed="63"/>
      </top>
      <bottom style="mediu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color indexed="9"/>
      </top>
      <bottom style="thin">
        <color indexed="9"/>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color indexed="9"/>
      </right>
      <top style="thin">
        <color indexed="9"/>
      </top>
      <bottom style="thin">
        <color indexed="9"/>
      </bottom>
    </border>
    <border>
      <left style="thin"/>
      <right style="thin">
        <color indexed="9"/>
      </right>
      <top style="thin">
        <color indexed="9"/>
      </top>
      <bottom style="medium"/>
    </border>
    <border>
      <left style="medium"/>
      <right style="medium"/>
      <top style="thin">
        <color indexed="9"/>
      </top>
      <bottom style="thin">
        <color indexed="9"/>
      </bottom>
    </border>
    <border>
      <left style="medium"/>
      <right style="medium"/>
      <top style="thin">
        <color indexed="9"/>
      </top>
      <bottom style="medium"/>
    </border>
    <border>
      <left>
        <color indexed="63"/>
      </left>
      <right style="thin"/>
      <top style="thin">
        <color indexed="9"/>
      </top>
      <bottom style="medium"/>
    </border>
    <border>
      <left style="medium"/>
      <right style="medium"/>
      <top style="medium"/>
      <bottom style="thin">
        <color indexed="9"/>
      </bottom>
    </border>
    <border>
      <left style="medium"/>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thin">
        <color indexed="9"/>
      </right>
      <top style="medium"/>
      <bottom style="thin">
        <color indexed="9"/>
      </bottom>
    </border>
    <border>
      <left>
        <color indexed="63"/>
      </left>
      <right style="thin"/>
      <top style="medium"/>
      <bottom style="thin">
        <color indexed="9"/>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thin">
        <color indexed="9"/>
      </top>
      <bottom style="thin">
        <color indexed="9"/>
      </bottom>
    </border>
    <border>
      <left style="medium"/>
      <right>
        <color indexed="63"/>
      </right>
      <top style="thin">
        <color indexed="9"/>
      </top>
      <bottom style="mediu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color indexed="9"/>
      </bottom>
    </border>
    <border>
      <left style="thin">
        <color indexed="9"/>
      </left>
      <right style="thin"/>
      <top style="thin">
        <color indexed="9"/>
      </top>
      <bottom style="medium"/>
    </border>
    <border>
      <left>
        <color indexed="63"/>
      </left>
      <right style="thin">
        <color indexed="9"/>
      </right>
      <top style="medium"/>
      <bottom style="thin">
        <color indexed="9"/>
      </bottom>
    </border>
    <border>
      <left>
        <color indexed="63"/>
      </left>
      <right style="medium"/>
      <top style="medium"/>
      <bottom style="thin">
        <color indexed="9"/>
      </bottom>
    </border>
    <border>
      <left>
        <color indexed="63"/>
      </left>
      <right style="medium"/>
      <top style="thin">
        <color indexed="9"/>
      </top>
      <bottom style="thin">
        <color indexed="9"/>
      </bottom>
    </border>
    <border>
      <left>
        <color indexed="63"/>
      </left>
      <right style="medium"/>
      <top style="thin">
        <color indexed="9"/>
      </top>
      <bottom style="medium"/>
    </border>
    <border>
      <left style="medium"/>
      <right style="medium"/>
      <top style="medium"/>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color indexed="63"/>
      </left>
      <right style="medium"/>
      <top style="thin"/>
      <bottom style="medium"/>
    </border>
    <border>
      <left>
        <color indexed="63"/>
      </left>
      <right style="thin"/>
      <top style="thin"/>
      <bottom style="medium"/>
    </border>
    <border>
      <left>
        <color indexed="63"/>
      </left>
      <right>
        <color indexed="63"/>
      </right>
      <top style="thin"/>
      <bottom style="medium"/>
    </border>
    <border>
      <left style="thin">
        <color indexed="9"/>
      </left>
      <right>
        <color indexed="63"/>
      </right>
      <top style="medium"/>
      <bottom style="thin">
        <color indexed="9"/>
      </bottom>
    </border>
    <border>
      <left style="thin">
        <color indexed="9"/>
      </left>
      <right>
        <color indexed="63"/>
      </right>
      <top style="thin">
        <color indexed="9"/>
      </top>
      <bottom style="thin">
        <color indexed="9"/>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dotted"/>
      <top>
        <color indexed="63"/>
      </top>
      <bottom>
        <color indexed="63"/>
      </bottom>
    </border>
    <border>
      <left>
        <color indexed="63"/>
      </left>
      <right style="dotted"/>
      <top>
        <color indexed="63"/>
      </top>
      <bottom style="medium"/>
    </border>
    <border>
      <left style="medium"/>
      <right style="dotted"/>
      <top>
        <color indexed="63"/>
      </top>
      <bottom>
        <color indexed="63"/>
      </bottom>
    </border>
    <border>
      <left style="medium"/>
      <right style="dotted"/>
      <top>
        <color indexed="63"/>
      </top>
      <bottom style="medium"/>
    </border>
    <border>
      <left style="dotted"/>
      <right style="dotted"/>
      <top>
        <color indexed="63"/>
      </top>
      <bottom>
        <color indexed="63"/>
      </bottom>
    </border>
    <border>
      <left style="dotted"/>
      <right style="dotted"/>
      <top>
        <color indexed="63"/>
      </top>
      <bottom style="medium"/>
    </border>
    <border>
      <left style="dotted"/>
      <right style="dotted"/>
      <top style="medium"/>
      <bottom>
        <color indexed="63"/>
      </botto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style="medium"/>
      <right style="dotted"/>
      <top style="medium"/>
      <bottom>
        <color indexed="63"/>
      </bottom>
    </border>
    <border>
      <left>
        <color indexed="63"/>
      </left>
      <right style="dotted"/>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medium"/>
      <right style="thin"/>
      <top style="thin"/>
      <bottom>
        <color indexed="63"/>
      </bottom>
    </border>
    <border>
      <left>
        <color indexed="63"/>
      </left>
      <right style="thin"/>
      <top style="medium"/>
      <bottom style="thin"/>
    </border>
    <border>
      <left style="medium"/>
      <right style="thin"/>
      <top>
        <color indexed="63"/>
      </top>
      <bottom style="thin"/>
    </border>
    <border>
      <left style="medium"/>
      <right style="thin">
        <color indexed="9"/>
      </right>
      <top style="medium"/>
      <bottom style="thin">
        <color indexed="9"/>
      </bottom>
    </border>
    <border>
      <left style="medium"/>
      <right style="thin">
        <color indexed="9"/>
      </right>
      <top style="thin">
        <color indexed="9"/>
      </top>
      <bottom style="thin">
        <color indexed="9"/>
      </bottom>
    </border>
    <border>
      <left style="medium"/>
      <right style="thin">
        <color indexed="9"/>
      </right>
      <top style="thin">
        <color indexed="9"/>
      </top>
      <bottom style="medium"/>
    </border>
    <border>
      <left style="medium"/>
      <right>
        <color indexed="63"/>
      </right>
      <top style="medium"/>
      <bottom style="thin">
        <color indexed="9"/>
      </bottom>
    </border>
    <border>
      <left style="medium"/>
      <right style="medium"/>
      <top style="hair"/>
      <bottom>
        <color indexed="63"/>
      </bottom>
    </border>
    <border>
      <left style="medium"/>
      <right style="medium"/>
      <top>
        <color indexed="63"/>
      </top>
      <bottom style="hair"/>
    </border>
    <border>
      <left style="medium"/>
      <right style="thin">
        <color indexed="9"/>
      </right>
      <top style="thin"/>
      <bottom style="thin">
        <color indexed="9"/>
      </bottom>
    </border>
    <border>
      <left style="thin">
        <color indexed="9"/>
      </left>
      <right style="medium"/>
      <top style="thin"/>
      <bottom style="thin">
        <color indexed="9"/>
      </bottom>
    </border>
    <border>
      <left style="thin"/>
      <right>
        <color indexed="63"/>
      </right>
      <top>
        <color indexed="63"/>
      </top>
      <bottom style="double"/>
    </border>
    <border>
      <left>
        <color indexed="63"/>
      </left>
      <right>
        <color indexed="63"/>
      </right>
      <top>
        <color indexed="63"/>
      </top>
      <bottom style="double"/>
    </border>
    <border>
      <left style="hair"/>
      <right/>
      <top>
        <color indexed="63"/>
      </top>
      <bottom/>
    </border>
    <border>
      <left style="hair"/>
      <right/>
      <top/>
      <bottom style="medium"/>
    </border>
    <border>
      <left style="medium"/>
      <right style="thin"/>
      <top>
        <color indexed="63"/>
      </top>
      <bottom style="thin">
        <color indexed="8"/>
      </bottom>
    </border>
    <border>
      <left>
        <color indexed="63"/>
      </left>
      <right style="medium"/>
      <top>
        <color indexed="63"/>
      </top>
      <bottom style="thin">
        <color indexed="8"/>
      </bottom>
    </border>
    <border>
      <left style="medium"/>
      <right style="thin"/>
      <top>
        <color indexed="63"/>
      </top>
      <bottom style="medium">
        <color indexed="8"/>
      </bottom>
    </border>
    <border>
      <left>
        <color indexed="63"/>
      </left>
      <right style="medium"/>
      <top>
        <color indexed="63"/>
      </top>
      <bottom style="medium">
        <color indexed="8"/>
      </bottom>
    </border>
    <border>
      <left style="medium"/>
      <right>
        <color indexed="63"/>
      </right>
      <top style="medium">
        <color indexed="8"/>
      </top>
      <bottom style="thin"/>
    </border>
    <border>
      <left>
        <color indexed="63"/>
      </left>
      <right style="medium"/>
      <top style="medium">
        <color indexed="8"/>
      </top>
      <bottom style="thin"/>
    </border>
    <border>
      <left style="medium"/>
      <right style="thin"/>
      <top style="medium">
        <color indexed="8"/>
      </top>
      <bottom style="thin"/>
    </border>
    <border>
      <left>
        <color indexed="63"/>
      </left>
      <right style="thin"/>
      <top style="medium"/>
      <bottom style="medium"/>
    </border>
    <border>
      <left style="medium"/>
      <right style="thin"/>
      <top style="hair"/>
      <bottom>
        <color indexed="63"/>
      </bottom>
    </border>
    <border>
      <left style="thin"/>
      <right style="thin"/>
      <top style="hair"/>
      <bottom>
        <color indexed="63"/>
      </bottom>
    </border>
    <border>
      <left style="medium"/>
      <right>
        <color indexed="63"/>
      </right>
      <top style="hair"/>
      <bottom>
        <color indexed="63"/>
      </bottom>
    </border>
    <border>
      <left>
        <color indexed="63"/>
      </left>
      <right>
        <color indexed="63"/>
      </right>
      <top style="hair"/>
      <bottom>
        <color indexed="63"/>
      </bottom>
    </border>
    <border>
      <left style="medium"/>
      <right style="thin"/>
      <top>
        <color indexed="63"/>
      </top>
      <bottom style="hair"/>
    </border>
    <border>
      <left style="thin"/>
      <right style="thin"/>
      <top>
        <color indexed="63"/>
      </top>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style="hair"/>
      <bottom>
        <color indexed="63"/>
      </bottom>
    </border>
    <border>
      <left>
        <color indexed="63"/>
      </left>
      <right style="medium"/>
      <top>
        <color indexed="63"/>
      </top>
      <bottom style="hair"/>
    </border>
    <border>
      <left style="thin"/>
      <right style="medium"/>
      <top style="hair"/>
      <bottom>
        <color indexed="63"/>
      </bottom>
    </border>
    <border>
      <left style="thin"/>
      <right style="medium"/>
      <top>
        <color indexed="63"/>
      </top>
      <bottom style="hair"/>
    </border>
    <border>
      <left style="thin"/>
      <right>
        <color indexed="63"/>
      </right>
      <top style="medium"/>
      <bottom style="thin"/>
    </border>
    <border>
      <left style="medium"/>
      <right>
        <color indexed="63"/>
      </right>
      <top style="thin"/>
      <bottom style="medium"/>
    </border>
    <border>
      <left style="thin"/>
      <right>
        <color indexed="63"/>
      </right>
      <top style="thin"/>
      <bottom style="medium"/>
    </border>
    <border>
      <left style="hair"/>
      <right/>
      <top style="medium"/>
      <bottom/>
    </border>
    <border>
      <left style="hair"/>
      <right style="hair"/>
      <top style="thin"/>
      <bottom>
        <color indexed="63"/>
      </bottom>
    </border>
    <border>
      <left style="hair"/>
      <right/>
      <top style="thin"/>
      <bottom/>
    </border>
    <border>
      <left style="hair"/>
      <right style="medium"/>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2" fillId="20" borderId="0" applyNumberFormat="0" applyBorder="0" applyAlignment="0" applyProtection="0"/>
    <xf numFmtId="0" fontId="123" fillId="21" borderId="1" applyNumberFormat="0" applyAlignment="0" applyProtection="0"/>
    <xf numFmtId="0" fontId="124" fillId="22" borderId="2" applyNumberFormat="0" applyAlignment="0" applyProtection="0"/>
    <xf numFmtId="0" fontId="125" fillId="0" borderId="3" applyNumberFormat="0" applyFill="0" applyAlignment="0" applyProtection="0"/>
    <xf numFmtId="0" fontId="126" fillId="0" borderId="0" applyNumberFormat="0" applyFill="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1" fillId="26" borderId="0" applyNumberFormat="0" applyBorder="0" applyAlignment="0" applyProtection="0"/>
    <xf numFmtId="0" fontId="121" fillId="27" borderId="0" applyNumberFormat="0" applyBorder="0" applyAlignment="0" applyProtection="0"/>
    <xf numFmtId="0" fontId="121" fillId="28" borderId="0" applyNumberFormat="0" applyBorder="0" applyAlignment="0" applyProtection="0"/>
    <xf numFmtId="0" fontId="12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130" fillId="21" borderId="5"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6" applyNumberFormat="0" applyFill="0" applyAlignment="0" applyProtection="0"/>
    <xf numFmtId="0" fontId="135" fillId="0" borderId="7" applyNumberFormat="0" applyFill="0" applyAlignment="0" applyProtection="0"/>
    <xf numFmtId="0" fontId="126" fillId="0" borderId="8" applyNumberFormat="0" applyFill="0" applyAlignment="0" applyProtection="0"/>
    <xf numFmtId="0" fontId="136" fillId="0" borderId="9" applyNumberFormat="0" applyFill="0" applyAlignment="0" applyProtection="0"/>
  </cellStyleXfs>
  <cellXfs count="3186">
    <xf numFmtId="0" fontId="0" fillId="0" borderId="0" xfId="0" applyAlignment="1">
      <alignment/>
    </xf>
    <xf numFmtId="176" fontId="5" fillId="0" borderId="0" xfId="0" applyNumberFormat="1" applyFont="1" applyAlignment="1">
      <alignment/>
    </xf>
    <xf numFmtId="0" fontId="16" fillId="0" borderId="0" xfId="0" applyFont="1" applyAlignment="1">
      <alignment/>
    </xf>
    <xf numFmtId="0" fontId="11" fillId="0" borderId="0" xfId="0" applyFont="1" applyAlignment="1">
      <alignment/>
    </xf>
    <xf numFmtId="3" fontId="8" fillId="0" borderId="0" xfId="0" applyNumberFormat="1" applyFont="1" applyBorder="1" applyAlignment="1">
      <alignment horizontal="right"/>
    </xf>
    <xf numFmtId="0" fontId="0" fillId="0" borderId="0" xfId="0" applyBorder="1" applyAlignment="1">
      <alignment/>
    </xf>
    <xf numFmtId="0" fontId="14" fillId="0" borderId="0" xfId="0" applyFont="1" applyAlignment="1">
      <alignment/>
    </xf>
    <xf numFmtId="0" fontId="31" fillId="0" borderId="0" xfId="0" applyFont="1" applyFill="1" applyAlignment="1">
      <alignment/>
    </xf>
    <xf numFmtId="0" fontId="32" fillId="0" borderId="0" xfId="0" applyFont="1" applyFill="1" applyAlignment="1">
      <alignment/>
    </xf>
    <xf numFmtId="0" fontId="5" fillId="0" borderId="0" xfId="0" applyFont="1" applyAlignment="1">
      <alignment/>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0" fontId="14" fillId="33" borderId="12" xfId="0" applyFont="1" applyFill="1" applyBorder="1" applyAlignment="1">
      <alignment horizontal="left"/>
    </xf>
    <xf numFmtId="0" fontId="14" fillId="33" borderId="13" xfId="0" applyFont="1" applyFill="1" applyBorder="1" applyAlignment="1">
      <alignment horizontal="left"/>
    </xf>
    <xf numFmtId="0" fontId="14" fillId="33" borderId="14" xfId="0" applyFont="1" applyFill="1" applyBorder="1" applyAlignment="1">
      <alignment horizontal="left"/>
    </xf>
    <xf numFmtId="3" fontId="7" fillId="33" borderId="15" xfId="0" applyNumberFormat="1" applyFont="1" applyFill="1" applyBorder="1" applyAlignment="1">
      <alignment horizontal="right" indent="1"/>
    </xf>
    <xf numFmtId="3" fontId="7" fillId="33" borderId="16" xfId="0" applyNumberFormat="1" applyFont="1" applyFill="1" applyBorder="1" applyAlignment="1">
      <alignment horizontal="right" indent="1"/>
    </xf>
    <xf numFmtId="3" fontId="7" fillId="33" borderId="0" xfId="0" applyNumberFormat="1" applyFont="1" applyFill="1" applyBorder="1" applyAlignment="1">
      <alignment horizontal="right" indent="1"/>
    </xf>
    <xf numFmtId="3" fontId="7" fillId="33" borderId="17" xfId="0" applyNumberFormat="1" applyFont="1" applyFill="1" applyBorder="1" applyAlignment="1">
      <alignment horizontal="right"/>
    </xf>
    <xf numFmtId="3" fontId="7" fillId="33" borderId="0" xfId="0" applyNumberFormat="1" applyFont="1" applyFill="1" applyBorder="1" applyAlignment="1">
      <alignment horizontal="right"/>
    </xf>
    <xf numFmtId="3" fontId="7" fillId="33" borderId="18" xfId="0" applyNumberFormat="1" applyFont="1" applyFill="1" applyBorder="1" applyAlignment="1">
      <alignment horizontal="right"/>
    </xf>
    <xf numFmtId="3" fontId="10" fillId="33" borderId="0" xfId="0" applyNumberFormat="1" applyFont="1" applyFill="1" applyBorder="1" applyAlignment="1">
      <alignment horizontal="right"/>
    </xf>
    <xf numFmtId="3" fontId="10" fillId="33" borderId="18" xfId="0" applyNumberFormat="1" applyFont="1" applyFill="1" applyBorder="1" applyAlignment="1">
      <alignment horizontal="right"/>
    </xf>
    <xf numFmtId="3" fontId="33" fillId="34" borderId="19" xfId="0" applyNumberFormat="1" applyFont="1" applyFill="1" applyBorder="1" applyAlignment="1">
      <alignment horizontal="right"/>
    </xf>
    <xf numFmtId="3" fontId="7" fillId="34" borderId="15" xfId="0" applyNumberFormat="1" applyFont="1" applyFill="1" applyBorder="1" applyAlignment="1">
      <alignment horizontal="right"/>
    </xf>
    <xf numFmtId="3" fontId="7" fillId="34" borderId="16" xfId="0" applyNumberFormat="1" applyFont="1" applyFill="1" applyBorder="1" applyAlignment="1">
      <alignment horizontal="right"/>
    </xf>
    <xf numFmtId="3" fontId="7" fillId="34" borderId="20" xfId="0" applyNumberFormat="1" applyFont="1" applyFill="1" applyBorder="1" applyAlignment="1">
      <alignment horizontal="right"/>
    </xf>
    <xf numFmtId="3" fontId="7" fillId="34" borderId="19" xfId="0" applyNumberFormat="1" applyFont="1" applyFill="1" applyBorder="1" applyAlignment="1">
      <alignment horizontal="right"/>
    </xf>
    <xf numFmtId="3" fontId="7" fillId="34" borderId="0" xfId="0" applyNumberFormat="1" applyFont="1" applyFill="1" applyBorder="1" applyAlignment="1">
      <alignment horizontal="right"/>
    </xf>
    <xf numFmtId="3" fontId="7" fillId="34" borderId="18" xfId="0" applyNumberFormat="1" applyFont="1" applyFill="1" applyBorder="1" applyAlignment="1">
      <alignment horizontal="right"/>
    </xf>
    <xf numFmtId="3" fontId="10" fillId="34" borderId="19" xfId="0" applyNumberFormat="1" applyFont="1" applyFill="1" applyBorder="1" applyAlignment="1">
      <alignment horizontal="right"/>
    </xf>
    <xf numFmtId="3" fontId="10" fillId="34" borderId="0" xfId="0" applyNumberFormat="1" applyFont="1" applyFill="1" applyBorder="1" applyAlignment="1">
      <alignment horizontal="right"/>
    </xf>
    <xf numFmtId="3" fontId="10" fillId="34" borderId="18" xfId="0" applyNumberFormat="1" applyFont="1" applyFill="1" applyBorder="1" applyAlignment="1">
      <alignment horizontal="right"/>
    </xf>
    <xf numFmtId="3" fontId="7" fillId="34" borderId="11" xfId="0" applyNumberFormat="1" applyFont="1" applyFill="1" applyBorder="1" applyAlignment="1">
      <alignment horizontal="right"/>
    </xf>
    <xf numFmtId="3" fontId="7" fillId="34" borderId="19" xfId="0" applyNumberFormat="1" applyFont="1" applyFill="1" applyBorder="1" applyAlignment="1">
      <alignment horizontal="right" indent="1"/>
    </xf>
    <xf numFmtId="3" fontId="7" fillId="34" borderId="0" xfId="0" applyNumberFormat="1" applyFont="1" applyFill="1" applyBorder="1" applyAlignment="1">
      <alignment horizontal="right" indent="1"/>
    </xf>
    <xf numFmtId="3" fontId="7" fillId="34" borderId="18" xfId="0" applyNumberFormat="1" applyFont="1" applyFill="1" applyBorder="1" applyAlignment="1">
      <alignment horizontal="right" indent="1"/>
    </xf>
    <xf numFmtId="3" fontId="34" fillId="34" borderId="19" xfId="0" applyNumberFormat="1" applyFont="1" applyFill="1" applyBorder="1" applyAlignment="1">
      <alignment horizontal="right"/>
    </xf>
    <xf numFmtId="3" fontId="7" fillId="34" borderId="21" xfId="0" applyNumberFormat="1" applyFont="1" applyFill="1" applyBorder="1" applyAlignment="1">
      <alignment horizontal="right"/>
    </xf>
    <xf numFmtId="3" fontId="7" fillId="33" borderId="21" xfId="0" applyNumberFormat="1" applyFont="1" applyFill="1" applyBorder="1" applyAlignment="1">
      <alignment horizontal="right"/>
    </xf>
    <xf numFmtId="3" fontId="7" fillId="33" borderId="22" xfId="0" applyNumberFormat="1" applyFont="1" applyFill="1" applyBorder="1" applyAlignment="1">
      <alignment horizontal="right"/>
    </xf>
    <xf numFmtId="3" fontId="7" fillId="33" borderId="23" xfId="0" applyNumberFormat="1" applyFont="1" applyFill="1" applyBorder="1" applyAlignment="1">
      <alignment horizontal="right"/>
    </xf>
    <xf numFmtId="3" fontId="0" fillId="0" borderId="0" xfId="0" applyNumberFormat="1" applyAlignment="1">
      <alignment/>
    </xf>
    <xf numFmtId="0" fontId="14" fillId="33" borderId="0" xfId="0" applyFont="1" applyFill="1" applyBorder="1" applyAlignment="1">
      <alignment horizontal="left"/>
    </xf>
    <xf numFmtId="3" fontId="35" fillId="33" borderId="0" xfId="0" applyNumberFormat="1" applyFont="1" applyFill="1" applyBorder="1" applyAlignment="1">
      <alignment horizontal="right"/>
    </xf>
    <xf numFmtId="3" fontId="20" fillId="33" borderId="0" xfId="0" applyNumberFormat="1" applyFont="1" applyFill="1" applyBorder="1" applyAlignment="1">
      <alignment horizontal="right"/>
    </xf>
    <xf numFmtId="0" fontId="5" fillId="0" borderId="0" xfId="0" applyFont="1" applyAlignment="1" quotePrefix="1">
      <alignment/>
    </xf>
    <xf numFmtId="0" fontId="17" fillId="0" borderId="0" xfId="0" applyFont="1" applyAlignment="1">
      <alignment/>
    </xf>
    <xf numFmtId="0" fontId="0" fillId="0" borderId="0" xfId="0" applyFont="1" applyFill="1" applyBorder="1" applyAlignment="1">
      <alignment/>
    </xf>
    <xf numFmtId="0" fontId="0" fillId="35" borderId="0" xfId="0" applyFont="1" applyFill="1" applyBorder="1" applyAlignment="1">
      <alignment/>
    </xf>
    <xf numFmtId="0" fontId="7" fillId="35" borderId="0" xfId="0" applyFont="1" applyFill="1" applyAlignment="1">
      <alignment/>
    </xf>
    <xf numFmtId="0" fontId="0" fillId="35" borderId="0" xfId="0" applyFill="1" applyAlignment="1">
      <alignment/>
    </xf>
    <xf numFmtId="0" fontId="0" fillId="0" borderId="0" xfId="0" applyFill="1" applyAlignment="1">
      <alignment/>
    </xf>
    <xf numFmtId="189" fontId="5" fillId="35" borderId="0" xfId="0" applyNumberFormat="1" applyFont="1" applyFill="1" applyBorder="1" applyAlignment="1">
      <alignment/>
    </xf>
    <xf numFmtId="0" fontId="16" fillId="35" borderId="0" xfId="0" applyFont="1" applyFill="1" applyAlignment="1">
      <alignment/>
    </xf>
    <xf numFmtId="0" fontId="6" fillId="0" borderId="0" xfId="0" applyFont="1" applyFill="1" applyBorder="1" applyAlignment="1">
      <alignment horizontal="center"/>
    </xf>
    <xf numFmtId="0" fontId="1" fillId="0" borderId="0" xfId="0" applyFont="1" applyFill="1" applyAlignment="1">
      <alignment/>
    </xf>
    <xf numFmtId="0" fontId="37" fillId="0" borderId="0" xfId="0" applyFont="1" applyBorder="1" applyAlignment="1">
      <alignment/>
    </xf>
    <xf numFmtId="0" fontId="0" fillId="0" borderId="0" xfId="0" applyFont="1" applyAlignment="1">
      <alignment/>
    </xf>
    <xf numFmtId="176" fontId="7" fillId="33" borderId="0" xfId="0" applyNumberFormat="1" applyFont="1" applyFill="1" applyBorder="1" applyAlignment="1">
      <alignment/>
    </xf>
    <xf numFmtId="0" fontId="1" fillId="0" borderId="0" xfId="0" applyFont="1" applyAlignment="1" quotePrefix="1">
      <alignment/>
    </xf>
    <xf numFmtId="0" fontId="14" fillId="34" borderId="13" xfId="0" applyFont="1" applyFill="1" applyBorder="1" applyAlignment="1">
      <alignment horizontal="left"/>
    </xf>
    <xf numFmtId="0" fontId="14" fillId="34" borderId="12" xfId="0" applyFont="1" applyFill="1" applyBorder="1" applyAlignment="1">
      <alignment horizontal="left"/>
    </xf>
    <xf numFmtId="0" fontId="37" fillId="0" borderId="0" xfId="0" applyFont="1" applyBorder="1" applyAlignment="1">
      <alignment horizontal="left"/>
    </xf>
    <xf numFmtId="0" fontId="14" fillId="34" borderId="24" xfId="0" applyFont="1" applyFill="1" applyBorder="1" applyAlignment="1">
      <alignment horizontal="left"/>
    </xf>
    <xf numFmtId="182" fontId="0" fillId="34" borderId="19" xfId="0" applyNumberFormat="1" applyFill="1" applyBorder="1" applyAlignment="1">
      <alignment/>
    </xf>
    <xf numFmtId="182" fontId="0" fillId="34" borderId="18" xfId="0" applyNumberFormat="1" applyFill="1" applyBorder="1" applyAlignment="1">
      <alignment/>
    </xf>
    <xf numFmtId="182" fontId="10" fillId="34" borderId="18" xfId="0" applyNumberFormat="1" applyFont="1" applyFill="1" applyBorder="1" applyAlignment="1">
      <alignment/>
    </xf>
    <xf numFmtId="182" fontId="0" fillId="33" borderId="0" xfId="0" applyNumberFormat="1" applyFill="1" applyBorder="1" applyAlignment="1">
      <alignment/>
    </xf>
    <xf numFmtId="182" fontId="10" fillId="33" borderId="0" xfId="0" applyNumberFormat="1" applyFont="1" applyFill="1" applyBorder="1" applyAlignment="1">
      <alignment/>
    </xf>
    <xf numFmtId="0" fontId="14" fillId="34" borderId="19" xfId="0" applyFont="1" applyFill="1" applyBorder="1" applyAlignment="1">
      <alignment horizontal="left"/>
    </xf>
    <xf numFmtId="0" fontId="14" fillId="34" borderId="18" xfId="0" applyFont="1" applyFill="1" applyBorder="1" applyAlignment="1">
      <alignment horizontal="left"/>
    </xf>
    <xf numFmtId="182" fontId="0" fillId="33" borderId="19" xfId="0" applyNumberFormat="1" applyFill="1" applyBorder="1" applyAlignment="1">
      <alignment/>
    </xf>
    <xf numFmtId="0" fontId="14" fillId="33" borderId="25" xfId="0" applyFont="1" applyFill="1" applyBorder="1" applyAlignment="1">
      <alignment horizontal="left"/>
    </xf>
    <xf numFmtId="182" fontId="0" fillId="33" borderId="25" xfId="0" applyNumberFormat="1" applyFill="1" applyBorder="1" applyAlignment="1">
      <alignment/>
    </xf>
    <xf numFmtId="182" fontId="0" fillId="34" borderId="26" xfId="0" applyNumberFormat="1" applyFill="1" applyBorder="1" applyAlignment="1">
      <alignment/>
    </xf>
    <xf numFmtId="182" fontId="0" fillId="33" borderId="27" xfId="0" applyNumberFormat="1" applyFill="1" applyBorder="1" applyAlignment="1">
      <alignment/>
    </xf>
    <xf numFmtId="182" fontId="10" fillId="33" borderId="25" xfId="0" applyNumberFormat="1" applyFont="1" applyFill="1" applyBorder="1" applyAlignment="1">
      <alignment/>
    </xf>
    <xf numFmtId="3" fontId="7" fillId="34" borderId="28" xfId="0" applyNumberFormat="1" applyFont="1" applyFill="1" applyBorder="1" applyAlignment="1">
      <alignment horizontal="right" indent="1"/>
    </xf>
    <xf numFmtId="3" fontId="7" fillId="33" borderId="28" xfId="0" applyNumberFormat="1" applyFont="1" applyFill="1" applyBorder="1" applyAlignment="1">
      <alignment horizontal="right" indent="1"/>
    </xf>
    <xf numFmtId="182" fontId="0" fillId="33" borderId="28" xfId="0" applyNumberFormat="1" applyFill="1" applyBorder="1" applyAlignment="1">
      <alignment/>
    </xf>
    <xf numFmtId="0" fontId="0" fillId="0" borderId="0" xfId="0" applyFont="1" applyFill="1" applyBorder="1" applyAlignment="1">
      <alignment/>
    </xf>
    <xf numFmtId="0" fontId="19" fillId="0" borderId="29" xfId="0" applyFont="1" applyBorder="1" applyAlignment="1">
      <alignment horizontal="left"/>
    </xf>
    <xf numFmtId="0" fontId="19" fillId="0" borderId="0" xfId="0" applyFont="1" applyBorder="1" applyAlignment="1">
      <alignment horizontal="left"/>
    </xf>
    <xf numFmtId="3" fontId="7" fillId="34" borderId="30" xfId="0" applyNumberFormat="1" applyFont="1" applyFill="1" applyBorder="1" applyAlignment="1">
      <alignment horizontal="right"/>
    </xf>
    <xf numFmtId="3" fontId="7" fillId="34" borderId="28" xfId="0" applyNumberFormat="1" applyFont="1" applyFill="1" applyBorder="1" applyAlignment="1">
      <alignment horizontal="right"/>
    </xf>
    <xf numFmtId="3" fontId="7" fillId="34" borderId="26" xfId="0" applyNumberFormat="1" applyFont="1" applyFill="1" applyBorder="1" applyAlignment="1">
      <alignment horizontal="right"/>
    </xf>
    <xf numFmtId="3" fontId="7" fillId="33" borderId="25" xfId="0" applyNumberFormat="1" applyFont="1" applyFill="1" applyBorder="1" applyAlignment="1">
      <alignment horizontal="right"/>
    </xf>
    <xf numFmtId="3" fontId="10" fillId="33" borderId="25" xfId="0" applyNumberFormat="1" applyFont="1" applyFill="1" applyBorder="1" applyAlignment="1">
      <alignment horizontal="right"/>
    </xf>
    <xf numFmtId="3" fontId="7" fillId="33" borderId="28" xfId="0" applyNumberFormat="1" applyFont="1" applyFill="1" applyBorder="1" applyAlignment="1">
      <alignment horizontal="right"/>
    </xf>
    <xf numFmtId="3" fontId="7" fillId="33" borderId="27" xfId="0" applyNumberFormat="1" applyFont="1" applyFill="1" applyBorder="1" applyAlignment="1">
      <alignment horizontal="right"/>
    </xf>
    <xf numFmtId="3" fontId="7" fillId="33" borderId="26" xfId="0" applyNumberFormat="1" applyFont="1" applyFill="1" applyBorder="1" applyAlignment="1">
      <alignment horizontal="right"/>
    </xf>
    <xf numFmtId="0" fontId="8" fillId="34" borderId="0" xfId="0" applyFont="1" applyFill="1" applyBorder="1" applyAlignment="1">
      <alignment horizontal="right"/>
    </xf>
    <xf numFmtId="3" fontId="33" fillId="33" borderId="0" xfId="0" applyNumberFormat="1" applyFont="1" applyFill="1" applyBorder="1" applyAlignment="1">
      <alignment horizontal="right"/>
    </xf>
    <xf numFmtId="0" fontId="8" fillId="33" borderId="0" xfId="0" applyFont="1" applyFill="1" applyBorder="1" applyAlignment="1">
      <alignment horizontal="right"/>
    </xf>
    <xf numFmtId="0" fontId="11" fillId="34" borderId="0" xfId="0" applyFont="1" applyFill="1" applyBorder="1" applyAlignment="1">
      <alignment horizontal="right"/>
    </xf>
    <xf numFmtId="3" fontId="34" fillId="33" borderId="0" xfId="0" applyNumberFormat="1" applyFont="1" applyFill="1" applyBorder="1" applyAlignment="1">
      <alignment horizontal="right"/>
    </xf>
    <xf numFmtId="0" fontId="11" fillId="33" borderId="0" xfId="0" applyFont="1" applyFill="1" applyBorder="1" applyAlignment="1">
      <alignment horizontal="right"/>
    </xf>
    <xf numFmtId="3" fontId="7" fillId="33" borderId="16" xfId="0" applyNumberFormat="1" applyFont="1" applyFill="1" applyBorder="1" applyAlignment="1">
      <alignment/>
    </xf>
    <xf numFmtId="3" fontId="7" fillId="33" borderId="0" xfId="0" applyNumberFormat="1" applyFont="1" applyFill="1" applyBorder="1" applyAlignment="1">
      <alignment/>
    </xf>
    <xf numFmtId="0" fontId="7" fillId="33" borderId="0" xfId="0" applyFont="1" applyFill="1" applyBorder="1" applyAlignment="1">
      <alignment/>
    </xf>
    <xf numFmtId="3" fontId="7" fillId="34" borderId="15" xfId="0" applyNumberFormat="1" applyFont="1" applyFill="1" applyBorder="1" applyAlignment="1">
      <alignment/>
    </xf>
    <xf numFmtId="3" fontId="7" fillId="34" borderId="16" xfId="0" applyNumberFormat="1" applyFont="1" applyFill="1" applyBorder="1" applyAlignment="1">
      <alignment/>
    </xf>
    <xf numFmtId="3" fontId="7" fillId="34" borderId="20" xfId="0" applyNumberFormat="1" applyFont="1" applyFill="1" applyBorder="1" applyAlignment="1">
      <alignment/>
    </xf>
    <xf numFmtId="3" fontId="7" fillId="34" borderId="19" xfId="0" applyNumberFormat="1" applyFont="1" applyFill="1" applyBorder="1" applyAlignment="1">
      <alignment/>
    </xf>
    <xf numFmtId="3" fontId="7" fillId="34" borderId="0" xfId="0" applyNumberFormat="1" applyFont="1" applyFill="1" applyBorder="1" applyAlignment="1">
      <alignment/>
    </xf>
    <xf numFmtId="3" fontId="7" fillId="34" borderId="18" xfId="0" applyNumberFormat="1" applyFont="1" applyFill="1" applyBorder="1" applyAlignment="1">
      <alignment/>
    </xf>
    <xf numFmtId="0" fontId="7" fillId="34" borderId="18" xfId="0" applyFont="1" applyFill="1" applyBorder="1" applyAlignment="1">
      <alignment/>
    </xf>
    <xf numFmtId="0" fontId="7" fillId="34" borderId="0" xfId="0" applyFont="1" applyFill="1" applyBorder="1" applyAlignment="1">
      <alignment/>
    </xf>
    <xf numFmtId="3" fontId="7" fillId="33" borderId="31" xfId="0" applyNumberFormat="1" applyFont="1" applyFill="1" applyBorder="1" applyAlignment="1">
      <alignment/>
    </xf>
    <xf numFmtId="3" fontId="7" fillId="33" borderId="25" xfId="0" applyNumberFormat="1" applyFont="1" applyFill="1" applyBorder="1" applyAlignment="1">
      <alignment/>
    </xf>
    <xf numFmtId="0" fontId="7" fillId="33" borderId="25" xfId="0" applyFont="1" applyFill="1" applyBorder="1" applyAlignment="1">
      <alignment/>
    </xf>
    <xf numFmtId="3" fontId="7" fillId="34" borderId="30" xfId="0" applyNumberFormat="1" applyFont="1" applyFill="1" applyBorder="1" applyAlignment="1">
      <alignment/>
    </xf>
    <xf numFmtId="3" fontId="7" fillId="34" borderId="28" xfId="0" applyNumberFormat="1" applyFont="1" applyFill="1" applyBorder="1" applyAlignment="1">
      <alignment/>
    </xf>
    <xf numFmtId="0" fontId="7" fillId="34" borderId="26" xfId="0" applyFont="1" applyFill="1" applyBorder="1" applyAlignment="1">
      <alignment/>
    </xf>
    <xf numFmtId="0" fontId="7" fillId="33" borderId="28" xfId="0" applyFont="1" applyFill="1" applyBorder="1" applyAlignment="1">
      <alignment/>
    </xf>
    <xf numFmtId="0" fontId="7" fillId="33" borderId="27" xfId="0" applyFont="1" applyFill="1" applyBorder="1" applyAlignment="1">
      <alignment/>
    </xf>
    <xf numFmtId="3" fontId="7" fillId="33" borderId="19" xfId="0" applyNumberFormat="1" applyFont="1" applyFill="1" applyBorder="1" applyAlignment="1">
      <alignment horizontal="right"/>
    </xf>
    <xf numFmtId="3" fontId="10" fillId="33" borderId="19" xfId="0" applyNumberFormat="1" applyFont="1" applyFill="1" applyBorder="1" applyAlignment="1">
      <alignment horizontal="right"/>
    </xf>
    <xf numFmtId="182" fontId="14" fillId="34" borderId="0" xfId="0" applyNumberFormat="1" applyFont="1" applyFill="1" applyBorder="1" applyAlignment="1">
      <alignment/>
    </xf>
    <xf numFmtId="182" fontId="14" fillId="34" borderId="18" xfId="0" applyNumberFormat="1" applyFont="1" applyFill="1" applyBorder="1" applyAlignment="1">
      <alignment/>
    </xf>
    <xf numFmtId="182" fontId="0" fillId="34" borderId="0" xfId="0" applyNumberFormat="1" applyFill="1" applyBorder="1" applyAlignment="1">
      <alignment/>
    </xf>
    <xf numFmtId="182" fontId="10" fillId="34" borderId="0" xfId="0" applyNumberFormat="1" applyFont="1" applyFill="1" applyBorder="1" applyAlignment="1">
      <alignment/>
    </xf>
    <xf numFmtId="182" fontId="14" fillId="33" borderId="0" xfId="0" applyNumberFormat="1" applyFont="1" applyFill="1" applyBorder="1" applyAlignment="1">
      <alignment/>
    </xf>
    <xf numFmtId="182" fontId="0" fillId="33" borderId="0" xfId="0" applyNumberFormat="1" applyFont="1" applyFill="1" applyBorder="1" applyAlignment="1">
      <alignment/>
    </xf>
    <xf numFmtId="182" fontId="14" fillId="33" borderId="25" xfId="0" applyNumberFormat="1" applyFont="1" applyFill="1" applyBorder="1" applyAlignment="1">
      <alignment/>
    </xf>
    <xf numFmtId="182" fontId="0" fillId="33" borderId="25" xfId="0" applyNumberFormat="1" applyFont="1" applyFill="1" applyBorder="1" applyAlignment="1">
      <alignment/>
    </xf>
    <xf numFmtId="3" fontId="7" fillId="33" borderId="30" xfId="0" applyNumberFormat="1" applyFont="1" applyFill="1" applyBorder="1" applyAlignment="1">
      <alignment horizontal="right"/>
    </xf>
    <xf numFmtId="182" fontId="0" fillId="34" borderId="28" xfId="0" applyNumberFormat="1" applyFill="1" applyBorder="1" applyAlignment="1">
      <alignment/>
    </xf>
    <xf numFmtId="182" fontId="0" fillId="33" borderId="27" xfId="0" applyNumberFormat="1" applyFont="1" applyFill="1" applyBorder="1" applyAlignment="1">
      <alignment/>
    </xf>
    <xf numFmtId="0" fontId="8" fillId="34" borderId="18" xfId="0" applyFont="1" applyFill="1" applyBorder="1" applyAlignment="1">
      <alignment horizontal="right"/>
    </xf>
    <xf numFmtId="0" fontId="11" fillId="34" borderId="18" xfId="0" applyFont="1" applyFill="1" applyBorder="1" applyAlignment="1">
      <alignment horizontal="right"/>
    </xf>
    <xf numFmtId="0" fontId="8" fillId="33" borderId="25" xfId="0" applyFont="1" applyFill="1" applyBorder="1" applyAlignment="1">
      <alignment horizontal="right"/>
    </xf>
    <xf numFmtId="0" fontId="11" fillId="33" borderId="25" xfId="0" applyFont="1" applyFill="1" applyBorder="1" applyAlignment="1">
      <alignment horizontal="right"/>
    </xf>
    <xf numFmtId="3" fontId="33" fillId="34" borderId="30" xfId="0" applyNumberFormat="1" applyFont="1" applyFill="1" applyBorder="1" applyAlignment="1">
      <alignment horizontal="right"/>
    </xf>
    <xf numFmtId="0" fontId="8" fillId="34" borderId="28" xfId="0" applyFont="1" applyFill="1" applyBorder="1" applyAlignment="1">
      <alignment horizontal="right"/>
    </xf>
    <xf numFmtId="0" fontId="8" fillId="34" borderId="26" xfId="0" applyFont="1" applyFill="1" applyBorder="1" applyAlignment="1">
      <alignment horizontal="right"/>
    </xf>
    <xf numFmtId="3" fontId="33" fillId="33" borderId="28" xfId="0" applyNumberFormat="1" applyFont="1" applyFill="1" applyBorder="1" applyAlignment="1">
      <alignment horizontal="right"/>
    </xf>
    <xf numFmtId="0" fontId="8" fillId="33" borderId="28" xfId="0" applyFont="1" applyFill="1" applyBorder="1" applyAlignment="1">
      <alignment horizontal="right"/>
    </xf>
    <xf numFmtId="0" fontId="8" fillId="33" borderId="27" xfId="0" applyFont="1" applyFill="1" applyBorder="1" applyAlignment="1">
      <alignment horizontal="right"/>
    </xf>
    <xf numFmtId="0" fontId="1" fillId="0" borderId="0" xfId="0" applyFont="1" applyFill="1" applyBorder="1" applyAlignment="1">
      <alignment horizontal="left"/>
    </xf>
    <xf numFmtId="0" fontId="13" fillId="0" borderId="0" xfId="0" applyFont="1" applyBorder="1" applyAlignment="1">
      <alignment/>
    </xf>
    <xf numFmtId="3" fontId="35" fillId="34" borderId="0" xfId="0" applyNumberFormat="1" applyFont="1" applyFill="1" applyBorder="1" applyAlignment="1">
      <alignment horizontal="right"/>
    </xf>
    <xf numFmtId="3" fontId="35" fillId="33" borderId="19" xfId="0" applyNumberFormat="1" applyFont="1" applyFill="1" applyBorder="1" applyAlignment="1">
      <alignment horizontal="right"/>
    </xf>
    <xf numFmtId="3" fontId="35" fillId="33" borderId="25" xfId="0" applyNumberFormat="1" applyFont="1" applyFill="1" applyBorder="1" applyAlignment="1">
      <alignment horizontal="right"/>
    </xf>
    <xf numFmtId="3" fontId="35" fillId="34" borderId="18" xfId="0" applyNumberFormat="1" applyFont="1" applyFill="1" applyBorder="1" applyAlignment="1">
      <alignment horizontal="right"/>
    </xf>
    <xf numFmtId="3" fontId="35" fillId="34" borderId="19" xfId="0" applyNumberFormat="1" applyFont="1" applyFill="1" applyBorder="1" applyAlignment="1">
      <alignment horizontal="right"/>
    </xf>
    <xf numFmtId="179" fontId="7" fillId="34" borderId="0" xfId="0" applyNumberFormat="1" applyFont="1" applyFill="1" applyBorder="1" applyAlignment="1">
      <alignment horizontal="right"/>
    </xf>
    <xf numFmtId="179" fontId="10" fillId="34" borderId="0" xfId="0" applyNumberFormat="1" applyFont="1" applyFill="1" applyBorder="1" applyAlignment="1">
      <alignment horizontal="right"/>
    </xf>
    <xf numFmtId="179" fontId="7" fillId="34" borderId="19" xfId="0" applyNumberFormat="1" applyFont="1" applyFill="1" applyBorder="1" applyAlignment="1">
      <alignment horizontal="right"/>
    </xf>
    <xf numFmtId="179" fontId="7" fillId="34" borderId="18" xfId="0" applyNumberFormat="1" applyFont="1" applyFill="1" applyBorder="1" applyAlignment="1">
      <alignment horizontal="right"/>
    </xf>
    <xf numFmtId="179" fontId="10" fillId="34" borderId="19" xfId="0" applyNumberFormat="1" applyFont="1" applyFill="1" applyBorder="1" applyAlignment="1">
      <alignment horizontal="right"/>
    </xf>
    <xf numFmtId="179" fontId="10" fillId="34" borderId="18" xfId="0" applyNumberFormat="1" applyFont="1" applyFill="1" applyBorder="1" applyAlignment="1">
      <alignment horizontal="right"/>
    </xf>
    <xf numFmtId="0" fontId="10" fillId="35" borderId="0" xfId="0" applyFont="1" applyFill="1" applyBorder="1" applyAlignment="1">
      <alignment/>
    </xf>
    <xf numFmtId="0" fontId="11" fillId="35" borderId="0" xfId="0" applyFont="1" applyFill="1" applyBorder="1" applyAlignment="1">
      <alignment/>
    </xf>
    <xf numFmtId="0" fontId="15" fillId="0" borderId="0" xfId="0" applyFont="1" applyFill="1" applyAlignment="1">
      <alignment horizontal="left"/>
    </xf>
    <xf numFmtId="0" fontId="8" fillId="0" borderId="0" xfId="0" applyFont="1" applyAlignment="1">
      <alignment/>
    </xf>
    <xf numFmtId="0" fontId="13" fillId="0" borderId="0" xfId="0" applyFont="1" applyAlignment="1">
      <alignment/>
    </xf>
    <xf numFmtId="0" fontId="1" fillId="0" borderId="0" xfId="0" applyFont="1" applyAlignment="1">
      <alignment/>
    </xf>
    <xf numFmtId="0" fontId="20" fillId="35" borderId="0" xfId="0" applyFont="1" applyFill="1" applyBorder="1" applyAlignment="1">
      <alignment/>
    </xf>
    <xf numFmtId="0" fontId="0" fillId="0" borderId="0" xfId="0" applyFont="1" applyAlignment="1">
      <alignment/>
    </xf>
    <xf numFmtId="0" fontId="2" fillId="0" borderId="0" xfId="0" applyFont="1" applyAlignment="1">
      <alignment/>
    </xf>
    <xf numFmtId="0" fontId="8" fillId="0" borderId="0" xfId="0" applyFont="1" applyAlignment="1">
      <alignment/>
    </xf>
    <xf numFmtId="0" fontId="7" fillId="0" borderId="0" xfId="0" applyFont="1" applyAlignment="1">
      <alignment/>
    </xf>
    <xf numFmtId="182" fontId="2" fillId="34" borderId="0" xfId="0" applyNumberFormat="1" applyFont="1" applyFill="1" applyBorder="1" applyAlignment="1">
      <alignment/>
    </xf>
    <xf numFmtId="182" fontId="5" fillId="34" borderId="0" xfId="0" applyNumberFormat="1" applyFont="1" applyFill="1" applyBorder="1" applyAlignment="1">
      <alignment/>
    </xf>
    <xf numFmtId="3" fontId="2" fillId="36" borderId="0" xfId="0" applyNumberFormat="1" applyFont="1" applyFill="1" applyBorder="1" applyAlignment="1">
      <alignment/>
    </xf>
    <xf numFmtId="3" fontId="7" fillId="36" borderId="0" xfId="0" applyNumberFormat="1" applyFont="1" applyFill="1" applyBorder="1" applyAlignment="1">
      <alignment/>
    </xf>
    <xf numFmtId="3" fontId="1" fillId="36" borderId="0" xfId="0" applyNumberFormat="1" applyFont="1" applyFill="1" applyBorder="1" applyAlignment="1">
      <alignment/>
    </xf>
    <xf numFmtId="185" fontId="2" fillId="34" borderId="32" xfId="0" applyNumberFormat="1" applyFont="1" applyFill="1" applyBorder="1" applyAlignment="1">
      <alignment/>
    </xf>
    <xf numFmtId="182" fontId="2" fillId="36" borderId="25" xfId="0" applyNumberFormat="1" applyFont="1" applyFill="1" applyBorder="1" applyAlignment="1">
      <alignment/>
    </xf>
    <xf numFmtId="185" fontId="7" fillId="34" borderId="32" xfId="0" applyNumberFormat="1" applyFont="1" applyFill="1" applyBorder="1" applyAlignment="1">
      <alignment/>
    </xf>
    <xf numFmtId="182" fontId="7" fillId="36" borderId="25" xfId="0" applyNumberFormat="1" applyFont="1" applyFill="1" applyBorder="1" applyAlignment="1">
      <alignment/>
    </xf>
    <xf numFmtId="185" fontId="5" fillId="34" borderId="32" xfId="0" applyNumberFormat="1" applyFont="1" applyFill="1" applyBorder="1" applyAlignment="1">
      <alignment/>
    </xf>
    <xf numFmtId="182" fontId="1" fillId="36" borderId="25" xfId="0" applyNumberFormat="1" applyFont="1" applyFill="1" applyBorder="1" applyAlignment="1">
      <alignment/>
    </xf>
    <xf numFmtId="185" fontId="2" fillId="34" borderId="33" xfId="0" applyNumberFormat="1" applyFont="1" applyFill="1" applyBorder="1" applyAlignment="1">
      <alignment/>
    </xf>
    <xf numFmtId="182" fontId="2" fillId="34" borderId="28" xfId="0" applyNumberFormat="1" applyFont="1" applyFill="1" applyBorder="1" applyAlignment="1">
      <alignment/>
    </xf>
    <xf numFmtId="3" fontId="2" fillId="36" borderId="28" xfId="0" applyNumberFormat="1" applyFont="1" applyFill="1" applyBorder="1" applyAlignment="1">
      <alignment/>
    </xf>
    <xf numFmtId="182" fontId="2" fillId="36" borderId="27" xfId="0" applyNumberFormat="1" applyFont="1" applyFill="1" applyBorder="1" applyAlignment="1">
      <alignment/>
    </xf>
    <xf numFmtId="182" fontId="2" fillId="34" borderId="18" xfId="0" applyNumberFormat="1" applyFont="1" applyFill="1" applyBorder="1" applyAlignment="1">
      <alignment/>
    </xf>
    <xf numFmtId="182" fontId="7" fillId="34" borderId="18" xfId="0" applyNumberFormat="1" applyFont="1" applyFill="1" applyBorder="1" applyAlignment="1">
      <alignment/>
    </xf>
    <xf numFmtId="182" fontId="1" fillId="34" borderId="18" xfId="0" applyNumberFormat="1" applyFont="1" applyFill="1" applyBorder="1" applyAlignment="1">
      <alignment/>
    </xf>
    <xf numFmtId="3" fontId="2" fillId="36" borderId="34" xfId="0" applyNumberFormat="1" applyFont="1" applyFill="1" applyBorder="1" applyAlignment="1">
      <alignment horizontal="right"/>
    </xf>
    <xf numFmtId="3" fontId="7" fillId="36" borderId="34" xfId="0" applyNumberFormat="1" applyFont="1" applyFill="1" applyBorder="1" applyAlignment="1">
      <alignment horizontal="right"/>
    </xf>
    <xf numFmtId="3" fontId="1" fillId="36" borderId="34" xfId="0" applyNumberFormat="1" applyFont="1" applyFill="1" applyBorder="1" applyAlignment="1">
      <alignment horizontal="right"/>
    </xf>
    <xf numFmtId="185" fontId="2" fillId="36" borderId="35" xfId="0" applyNumberFormat="1" applyFont="1" applyFill="1" applyBorder="1" applyAlignment="1">
      <alignment/>
    </xf>
    <xf numFmtId="185" fontId="7" fillId="36" borderId="35" xfId="0" applyNumberFormat="1" applyFont="1" applyFill="1" applyBorder="1" applyAlignment="1">
      <alignment/>
    </xf>
    <xf numFmtId="185" fontId="5" fillId="36" borderId="35" xfId="0" applyNumberFormat="1" applyFont="1" applyFill="1" applyBorder="1" applyAlignment="1">
      <alignment/>
    </xf>
    <xf numFmtId="185" fontId="2" fillId="36" borderId="36" xfId="0" applyNumberFormat="1" applyFont="1" applyFill="1" applyBorder="1" applyAlignment="1">
      <alignment/>
    </xf>
    <xf numFmtId="3" fontId="2" fillId="34" borderId="37" xfId="0" applyNumberFormat="1" applyFont="1" applyFill="1" applyBorder="1" applyAlignment="1">
      <alignment horizontal="right" indent="1"/>
    </xf>
    <xf numFmtId="3" fontId="2" fillId="36" borderId="25" xfId="0" applyNumberFormat="1" applyFont="1" applyFill="1" applyBorder="1" applyAlignment="1">
      <alignment horizontal="right" indent="1"/>
    </xf>
    <xf numFmtId="3" fontId="7" fillId="34" borderId="37" xfId="0" applyNumberFormat="1" applyFont="1" applyFill="1" applyBorder="1" applyAlignment="1">
      <alignment horizontal="right" indent="1"/>
    </xf>
    <xf numFmtId="3" fontId="7" fillId="36" borderId="25" xfId="0" applyNumberFormat="1" applyFont="1" applyFill="1" applyBorder="1" applyAlignment="1">
      <alignment horizontal="right" indent="1"/>
    </xf>
    <xf numFmtId="3" fontId="5" fillId="34" borderId="37" xfId="0" applyNumberFormat="1" applyFont="1" applyFill="1" applyBorder="1" applyAlignment="1">
      <alignment horizontal="right" indent="1"/>
    </xf>
    <xf numFmtId="3" fontId="5" fillId="36" borderId="25" xfId="0" applyNumberFormat="1" applyFont="1" applyFill="1" applyBorder="1" applyAlignment="1">
      <alignment horizontal="right" indent="1"/>
    </xf>
    <xf numFmtId="3" fontId="2" fillId="34" borderId="38" xfId="0" applyNumberFormat="1" applyFont="1" applyFill="1" applyBorder="1" applyAlignment="1">
      <alignment horizontal="right" indent="1"/>
    </xf>
    <xf numFmtId="3" fontId="2" fillId="36" borderId="27" xfId="0" applyNumberFormat="1" applyFont="1" applyFill="1" applyBorder="1" applyAlignment="1">
      <alignment horizontal="right" indent="1"/>
    </xf>
    <xf numFmtId="3" fontId="2" fillId="34" borderId="34" xfId="0" applyNumberFormat="1" applyFont="1" applyFill="1" applyBorder="1" applyAlignment="1">
      <alignment horizontal="right"/>
    </xf>
    <xf numFmtId="3" fontId="7" fillId="34" borderId="34" xfId="0" applyNumberFormat="1" applyFont="1" applyFill="1" applyBorder="1" applyAlignment="1">
      <alignment horizontal="right"/>
    </xf>
    <xf numFmtId="3" fontId="1" fillId="34" borderId="34" xfId="0" applyNumberFormat="1" applyFont="1" applyFill="1" applyBorder="1" applyAlignment="1">
      <alignment horizontal="right"/>
    </xf>
    <xf numFmtId="3" fontId="2" fillId="34" borderId="32" xfId="0" applyNumberFormat="1" applyFont="1" applyFill="1" applyBorder="1" applyAlignment="1">
      <alignment/>
    </xf>
    <xf numFmtId="3" fontId="7" fillId="34" borderId="32" xfId="0" applyNumberFormat="1" applyFont="1" applyFill="1" applyBorder="1" applyAlignment="1">
      <alignment/>
    </xf>
    <xf numFmtId="3" fontId="5" fillId="34" borderId="32" xfId="0" applyNumberFormat="1" applyFont="1" applyFill="1" applyBorder="1" applyAlignment="1">
      <alignment/>
    </xf>
    <xf numFmtId="3" fontId="2" fillId="34" borderId="33" xfId="0" applyNumberFormat="1" applyFont="1" applyFill="1" applyBorder="1" applyAlignment="1">
      <alignment/>
    </xf>
    <xf numFmtId="3" fontId="2" fillId="36" borderId="39" xfId="0" applyNumberFormat="1" applyFont="1" applyFill="1" applyBorder="1" applyAlignment="1">
      <alignment horizontal="right"/>
    </xf>
    <xf numFmtId="3" fontId="7" fillId="36" borderId="39" xfId="0" applyNumberFormat="1" applyFont="1" applyFill="1" applyBorder="1" applyAlignment="1">
      <alignment horizontal="right"/>
    </xf>
    <xf numFmtId="3" fontId="5" fillId="36" borderId="39" xfId="0" applyNumberFormat="1" applyFont="1" applyFill="1" applyBorder="1" applyAlignment="1">
      <alignment horizontal="right"/>
    </xf>
    <xf numFmtId="3" fontId="1" fillId="36" borderId="39" xfId="0" applyNumberFormat="1" applyFont="1" applyFill="1" applyBorder="1" applyAlignment="1">
      <alignment horizontal="right"/>
    </xf>
    <xf numFmtId="3" fontId="2" fillId="36" borderId="40" xfId="0" applyNumberFormat="1" applyFont="1" applyFill="1" applyBorder="1" applyAlignment="1">
      <alignment horizontal="right"/>
    </xf>
    <xf numFmtId="0" fontId="2" fillId="37" borderId="41" xfId="0" applyFont="1" applyFill="1" applyBorder="1" applyAlignment="1">
      <alignment horizontal="left"/>
    </xf>
    <xf numFmtId="0" fontId="7" fillId="37" borderId="41" xfId="0" applyFont="1" applyFill="1" applyBorder="1" applyAlignment="1">
      <alignment horizontal="left"/>
    </xf>
    <xf numFmtId="0" fontId="5" fillId="37" borderId="41" xfId="0" applyFont="1" applyFill="1" applyBorder="1" applyAlignment="1">
      <alignment horizontal="left"/>
    </xf>
    <xf numFmtId="0" fontId="2" fillId="37" borderId="42" xfId="0" applyFont="1" applyFill="1" applyBorder="1" applyAlignment="1">
      <alignment horizontal="left"/>
    </xf>
    <xf numFmtId="0" fontId="14" fillId="0" borderId="0" xfId="0" applyFont="1" applyAlignment="1">
      <alignment/>
    </xf>
    <xf numFmtId="3" fontId="2" fillId="34" borderId="43" xfId="0" applyNumberFormat="1" applyFont="1" applyFill="1" applyBorder="1" applyAlignment="1">
      <alignment horizontal="right"/>
    </xf>
    <xf numFmtId="3" fontId="2" fillId="36" borderId="43" xfId="0" applyNumberFormat="1" applyFont="1" applyFill="1" applyBorder="1" applyAlignment="1">
      <alignment horizontal="right"/>
    </xf>
    <xf numFmtId="182" fontId="2" fillId="34" borderId="26" xfId="0" applyNumberFormat="1" applyFont="1" applyFill="1" applyBorder="1" applyAlignment="1">
      <alignment/>
    </xf>
    <xf numFmtId="0" fontId="38" fillId="0" borderId="0" xfId="0" applyFont="1" applyAlignment="1">
      <alignment/>
    </xf>
    <xf numFmtId="0" fontId="7" fillId="37" borderId="32" xfId="0" applyFont="1" applyFill="1" applyBorder="1" applyAlignment="1">
      <alignment/>
    </xf>
    <xf numFmtId="3" fontId="7" fillId="0" borderId="32" xfId="0" applyNumberFormat="1" applyFont="1" applyFill="1" applyBorder="1" applyAlignment="1">
      <alignment horizontal="right"/>
    </xf>
    <xf numFmtId="3" fontId="7" fillId="0" borderId="0" xfId="0" applyNumberFormat="1" applyFont="1" applyFill="1" applyBorder="1" applyAlignment="1">
      <alignment horizontal="right"/>
    </xf>
    <xf numFmtId="3" fontId="7" fillId="34" borderId="32" xfId="0" applyNumberFormat="1" applyFont="1" applyFill="1" applyBorder="1" applyAlignment="1">
      <alignment horizontal="right"/>
    </xf>
    <xf numFmtId="3" fontId="7" fillId="34" borderId="25" xfId="0" applyNumberFormat="1" applyFont="1" applyFill="1" applyBorder="1" applyAlignment="1">
      <alignment horizontal="right"/>
    </xf>
    <xf numFmtId="0" fontId="7" fillId="37" borderId="44" xfId="0" applyFont="1" applyFill="1" applyBorder="1" applyAlignment="1">
      <alignment horizontal="left"/>
    </xf>
    <xf numFmtId="185" fontId="7" fillId="34" borderId="45" xfId="0" applyNumberFormat="1" applyFont="1" applyFill="1" applyBorder="1" applyAlignment="1">
      <alignment/>
    </xf>
    <xf numFmtId="185" fontId="7" fillId="36" borderId="46" xfId="0" applyNumberFormat="1" applyFont="1" applyFill="1" applyBorder="1" applyAlignment="1">
      <alignment/>
    </xf>
    <xf numFmtId="3" fontId="7" fillId="34" borderId="47" xfId="0" applyNumberFormat="1" applyFont="1" applyFill="1" applyBorder="1" applyAlignment="1">
      <alignment horizontal="right" indent="1"/>
    </xf>
    <xf numFmtId="3" fontId="7" fillId="36" borderId="48" xfId="0" applyNumberFormat="1" applyFont="1" applyFill="1" applyBorder="1" applyAlignment="1">
      <alignment horizontal="right" indent="1"/>
    </xf>
    <xf numFmtId="3" fontId="7" fillId="34" borderId="45" xfId="0" applyNumberFormat="1" applyFont="1" applyFill="1" applyBorder="1" applyAlignment="1">
      <alignment/>
    </xf>
    <xf numFmtId="182" fontId="7" fillId="34" borderId="49" xfId="0" applyNumberFormat="1" applyFont="1" applyFill="1" applyBorder="1" applyAlignment="1">
      <alignment/>
    </xf>
    <xf numFmtId="3" fontId="7" fillId="36" borderId="50" xfId="0" applyNumberFormat="1" applyFont="1" applyFill="1" applyBorder="1" applyAlignment="1">
      <alignment horizontal="right"/>
    </xf>
    <xf numFmtId="3" fontId="7" fillId="34" borderId="51" xfId="0" applyNumberFormat="1" applyFont="1" applyFill="1" applyBorder="1" applyAlignment="1">
      <alignment horizontal="right"/>
    </xf>
    <xf numFmtId="3" fontId="7" fillId="36" borderId="51" xfId="0" applyNumberFormat="1" applyFont="1" applyFill="1" applyBorder="1" applyAlignment="1">
      <alignment horizontal="right"/>
    </xf>
    <xf numFmtId="182" fontId="7" fillId="34" borderId="52" xfId="0" applyNumberFormat="1" applyFont="1" applyFill="1" applyBorder="1" applyAlignment="1">
      <alignment/>
    </xf>
    <xf numFmtId="3" fontId="7" fillId="36" borderId="49" xfId="0" applyNumberFormat="1" applyFont="1" applyFill="1" applyBorder="1" applyAlignment="1">
      <alignment/>
    </xf>
    <xf numFmtId="182" fontId="7" fillId="36" borderId="48" xfId="0" applyNumberFormat="1" applyFont="1" applyFill="1" applyBorder="1" applyAlignment="1">
      <alignment/>
    </xf>
    <xf numFmtId="182" fontId="39" fillId="34" borderId="0" xfId="0" applyNumberFormat="1" applyFont="1" applyFill="1" applyBorder="1" applyAlignment="1">
      <alignment/>
    </xf>
    <xf numFmtId="182" fontId="40" fillId="34" borderId="0" xfId="0" applyNumberFormat="1" applyFont="1" applyFill="1" applyBorder="1" applyAlignment="1">
      <alignment/>
    </xf>
    <xf numFmtId="182" fontId="41" fillId="34" borderId="0" xfId="0" applyNumberFormat="1" applyFont="1" applyFill="1" applyBorder="1" applyAlignment="1">
      <alignment/>
    </xf>
    <xf numFmtId="0" fontId="42" fillId="0" borderId="0" xfId="0" applyFont="1" applyAlignment="1">
      <alignment/>
    </xf>
    <xf numFmtId="0" fontId="0" fillId="37" borderId="53" xfId="0" applyFont="1" applyFill="1" applyBorder="1" applyAlignment="1">
      <alignment/>
    </xf>
    <xf numFmtId="0" fontId="10" fillId="37" borderId="54" xfId="0" applyFont="1" applyFill="1" applyBorder="1" applyAlignment="1">
      <alignment horizontal="center" vertical="center"/>
    </xf>
    <xf numFmtId="0" fontId="10" fillId="37" borderId="55" xfId="0" applyFont="1" applyFill="1" applyBorder="1" applyAlignment="1">
      <alignment horizontal="center" vertical="center"/>
    </xf>
    <xf numFmtId="0" fontId="6" fillId="34" borderId="45" xfId="0" applyFont="1" applyFill="1" applyBorder="1" applyAlignment="1">
      <alignment horizontal="center" vertical="center" wrapText="1"/>
    </xf>
    <xf numFmtId="0" fontId="6" fillId="34" borderId="49" xfId="0" applyFont="1" applyFill="1" applyBorder="1" applyAlignment="1">
      <alignment horizontal="center" vertical="center" wrapText="1"/>
    </xf>
    <xf numFmtId="3" fontId="7" fillId="34" borderId="32" xfId="0" applyNumberFormat="1" applyFont="1" applyFill="1" applyBorder="1" applyAlignment="1">
      <alignment horizontal="right" indent="1"/>
    </xf>
    <xf numFmtId="3" fontId="7" fillId="34" borderId="25" xfId="0" applyNumberFormat="1" applyFont="1" applyFill="1" applyBorder="1" applyAlignment="1">
      <alignment horizontal="right" indent="1"/>
    </xf>
    <xf numFmtId="3" fontId="7" fillId="34" borderId="17" xfId="0" applyNumberFormat="1" applyFont="1" applyFill="1" applyBorder="1" applyAlignment="1">
      <alignment horizontal="right"/>
    </xf>
    <xf numFmtId="3" fontId="7" fillId="33" borderId="25" xfId="0" applyNumberFormat="1" applyFont="1" applyFill="1" applyBorder="1" applyAlignment="1">
      <alignment horizontal="right" indent="1"/>
    </xf>
    <xf numFmtId="0" fontId="21" fillId="37" borderId="55" xfId="0" applyFont="1" applyFill="1" applyBorder="1" applyAlignment="1">
      <alignment horizontal="left"/>
    </xf>
    <xf numFmtId="0" fontId="10" fillId="37" borderId="55" xfId="0" applyFont="1" applyFill="1" applyBorder="1" applyAlignment="1">
      <alignment horizontal="left"/>
    </xf>
    <xf numFmtId="0" fontId="21" fillId="37" borderId="54" xfId="0" applyFont="1" applyFill="1" applyBorder="1" applyAlignment="1">
      <alignment horizontal="left"/>
    </xf>
    <xf numFmtId="0" fontId="21" fillId="37" borderId="32" xfId="0" applyFont="1" applyFill="1" applyBorder="1" applyAlignment="1">
      <alignment horizontal="left"/>
    </xf>
    <xf numFmtId="0" fontId="10" fillId="37" borderId="32" xfId="0" applyFont="1" applyFill="1" applyBorder="1" applyAlignment="1">
      <alignment horizontal="left"/>
    </xf>
    <xf numFmtId="0" fontId="21" fillId="37" borderId="41" xfId="0" applyFont="1" applyFill="1" applyBorder="1" applyAlignment="1">
      <alignment horizontal="left"/>
    </xf>
    <xf numFmtId="0" fontId="10" fillId="37" borderId="41" xfId="0" applyFont="1" applyFill="1" applyBorder="1" applyAlignment="1">
      <alignment horizontal="left"/>
    </xf>
    <xf numFmtId="0" fontId="21" fillId="37" borderId="42" xfId="0" applyFont="1" applyFill="1" applyBorder="1" applyAlignment="1">
      <alignment horizontal="left"/>
    </xf>
    <xf numFmtId="0" fontId="21" fillId="37" borderId="41" xfId="0" applyFont="1" applyFill="1" applyBorder="1" applyAlignment="1">
      <alignment horizontal="left" wrapText="1"/>
    </xf>
    <xf numFmtId="0" fontId="10" fillId="37" borderId="41" xfId="0" applyFont="1" applyFill="1" applyBorder="1" applyAlignment="1">
      <alignment horizontal="left" wrapText="1"/>
    </xf>
    <xf numFmtId="0" fontId="21" fillId="37" borderId="42" xfId="0" applyFont="1" applyFill="1" applyBorder="1" applyAlignment="1">
      <alignment horizontal="left" wrapText="1"/>
    </xf>
    <xf numFmtId="0" fontId="21" fillId="37" borderId="56" xfId="0" applyFont="1" applyFill="1" applyBorder="1" applyAlignment="1">
      <alignment horizontal="left"/>
    </xf>
    <xf numFmtId="0" fontId="10" fillId="37" borderId="56" xfId="0" applyFont="1" applyFill="1" applyBorder="1" applyAlignment="1">
      <alignment horizontal="left"/>
    </xf>
    <xf numFmtId="0" fontId="21" fillId="37" borderId="57" xfId="0" applyFont="1" applyFill="1" applyBorder="1" applyAlignment="1">
      <alignment horizontal="left"/>
    </xf>
    <xf numFmtId="0" fontId="19" fillId="0" borderId="0" xfId="0" applyFont="1" applyFill="1" applyAlignment="1">
      <alignment/>
    </xf>
    <xf numFmtId="3" fontId="20" fillId="34" borderId="0" xfId="0" applyNumberFormat="1" applyFont="1" applyFill="1" applyBorder="1" applyAlignment="1">
      <alignment horizontal="right"/>
    </xf>
    <xf numFmtId="0" fontId="14" fillId="0" borderId="12" xfId="0" applyFont="1" applyFill="1" applyBorder="1" applyAlignment="1">
      <alignment horizontal="left"/>
    </xf>
    <xf numFmtId="0" fontId="14" fillId="0" borderId="24" xfId="0" applyFont="1" applyFill="1" applyBorder="1" applyAlignment="1">
      <alignment horizontal="left"/>
    </xf>
    <xf numFmtId="3" fontId="7" fillId="0" borderId="0" xfId="0" applyNumberFormat="1" applyFont="1" applyFill="1" applyBorder="1" applyAlignment="1">
      <alignment horizontal="right" indent="1"/>
    </xf>
    <xf numFmtId="3" fontId="7" fillId="0" borderId="18" xfId="0" applyNumberFormat="1" applyFont="1" applyFill="1" applyBorder="1" applyAlignment="1">
      <alignment horizontal="right" indent="1"/>
    </xf>
    <xf numFmtId="3" fontId="7" fillId="0" borderId="16" xfId="0" applyNumberFormat="1" applyFont="1" applyFill="1" applyBorder="1" applyAlignment="1">
      <alignment/>
    </xf>
    <xf numFmtId="3" fontId="7" fillId="0" borderId="0" xfId="0" applyNumberFormat="1" applyFont="1" applyFill="1" applyBorder="1" applyAlignment="1">
      <alignment/>
    </xf>
    <xf numFmtId="0" fontId="7" fillId="0" borderId="0" xfId="0" applyFont="1" applyFill="1" applyBorder="1" applyAlignment="1">
      <alignment/>
    </xf>
    <xf numFmtId="3" fontId="7" fillId="0" borderId="28" xfId="0" applyNumberFormat="1" applyFont="1" applyFill="1" applyBorder="1" applyAlignment="1">
      <alignment/>
    </xf>
    <xf numFmtId="0" fontId="7" fillId="0" borderId="28" xfId="0" applyFont="1" applyFill="1" applyBorder="1" applyAlignment="1">
      <alignment/>
    </xf>
    <xf numFmtId="3" fontId="7" fillId="0" borderId="58" xfId="0" applyNumberFormat="1" applyFont="1" applyFill="1" applyBorder="1" applyAlignment="1">
      <alignment horizontal="right"/>
    </xf>
    <xf numFmtId="3" fontId="7" fillId="0" borderId="59" xfId="0" applyNumberFormat="1" applyFont="1" applyFill="1" applyBorder="1" applyAlignment="1">
      <alignment horizontal="right"/>
    </xf>
    <xf numFmtId="3" fontId="7" fillId="0" borderId="60" xfId="0" applyNumberFormat="1" applyFont="1" applyFill="1" applyBorder="1" applyAlignment="1">
      <alignment horizontal="right"/>
    </xf>
    <xf numFmtId="3" fontId="7" fillId="0" borderId="1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61" xfId="0" applyNumberFormat="1" applyFont="1" applyFill="1" applyBorder="1" applyAlignment="1">
      <alignment horizontal="right"/>
    </xf>
    <xf numFmtId="3" fontId="10" fillId="0" borderId="10" xfId="0" applyNumberFormat="1" applyFont="1" applyFill="1" applyBorder="1" applyAlignment="1">
      <alignment horizontal="right"/>
    </xf>
    <xf numFmtId="3" fontId="10" fillId="0" borderId="11" xfId="0" applyNumberFormat="1" applyFont="1" applyFill="1" applyBorder="1" applyAlignment="1">
      <alignment horizontal="right"/>
    </xf>
    <xf numFmtId="3" fontId="10" fillId="0" borderId="61" xfId="0" applyNumberFormat="1" applyFont="1" applyFill="1" applyBorder="1" applyAlignment="1">
      <alignment horizontal="right"/>
    </xf>
    <xf numFmtId="3" fontId="7" fillId="0" borderId="23" xfId="0" applyNumberFormat="1" applyFont="1" applyFill="1" applyBorder="1" applyAlignment="1">
      <alignment horizontal="right"/>
    </xf>
    <xf numFmtId="3" fontId="7" fillId="0" borderId="21" xfId="0" applyNumberFormat="1" applyFont="1" applyFill="1" applyBorder="1" applyAlignment="1">
      <alignment horizontal="right"/>
    </xf>
    <xf numFmtId="3" fontId="7" fillId="0" borderId="62" xfId="0" applyNumberFormat="1" applyFont="1" applyFill="1" applyBorder="1" applyAlignment="1">
      <alignment horizontal="right"/>
    </xf>
    <xf numFmtId="3" fontId="7" fillId="0" borderId="16" xfId="0" applyNumberFormat="1" applyFont="1" applyFill="1" applyBorder="1" applyAlignment="1">
      <alignment horizontal="right"/>
    </xf>
    <xf numFmtId="3" fontId="7" fillId="0" borderId="20" xfId="0" applyNumberFormat="1" applyFont="1" applyFill="1" applyBorder="1" applyAlignment="1">
      <alignment horizontal="right"/>
    </xf>
    <xf numFmtId="3" fontId="7" fillId="0" borderId="18" xfId="0" applyNumberFormat="1" applyFont="1" applyFill="1" applyBorder="1" applyAlignment="1">
      <alignment horizontal="right"/>
    </xf>
    <xf numFmtId="3" fontId="10" fillId="0" borderId="0" xfId="0" applyNumberFormat="1" applyFont="1" applyFill="1" applyBorder="1" applyAlignment="1">
      <alignment horizontal="right"/>
    </xf>
    <xf numFmtId="3" fontId="10" fillId="0" borderId="18" xfId="0" applyNumberFormat="1" applyFont="1" applyFill="1" applyBorder="1" applyAlignment="1">
      <alignment horizontal="right"/>
    </xf>
    <xf numFmtId="3" fontId="7" fillId="0" borderId="28" xfId="0" applyNumberFormat="1" applyFont="1" applyFill="1" applyBorder="1" applyAlignment="1">
      <alignment horizontal="right"/>
    </xf>
    <xf numFmtId="3" fontId="7" fillId="0" borderId="26" xfId="0" applyNumberFormat="1" applyFont="1" applyFill="1" applyBorder="1" applyAlignment="1">
      <alignment horizontal="right"/>
    </xf>
    <xf numFmtId="0" fontId="14" fillId="0" borderId="0" xfId="0" applyFont="1" applyFill="1" applyBorder="1" applyAlignment="1">
      <alignment horizontal="left"/>
    </xf>
    <xf numFmtId="3" fontId="33" fillId="0" borderId="32" xfId="0" applyNumberFormat="1" applyFont="1" applyFill="1" applyBorder="1" applyAlignment="1">
      <alignment horizontal="right"/>
    </xf>
    <xf numFmtId="0" fontId="8" fillId="0" borderId="0" xfId="0" applyFont="1" applyFill="1" applyBorder="1" applyAlignment="1">
      <alignment horizontal="right"/>
    </xf>
    <xf numFmtId="3" fontId="34" fillId="0" borderId="32" xfId="0" applyNumberFormat="1" applyFont="1" applyFill="1" applyBorder="1" applyAlignment="1">
      <alignment horizontal="right"/>
    </xf>
    <xf numFmtId="0" fontId="11" fillId="0" borderId="0" xfId="0" applyFont="1" applyFill="1" applyBorder="1" applyAlignment="1">
      <alignment horizontal="right"/>
    </xf>
    <xf numFmtId="3" fontId="33" fillId="0" borderId="33" xfId="0" applyNumberFormat="1" applyFont="1" applyFill="1" applyBorder="1" applyAlignment="1">
      <alignment horizontal="right"/>
    </xf>
    <xf numFmtId="0" fontId="8" fillId="0" borderId="28" xfId="0" applyFont="1" applyFill="1" applyBorder="1" applyAlignment="1">
      <alignment horizontal="right"/>
    </xf>
    <xf numFmtId="3" fontId="35" fillId="0" borderId="32" xfId="0" applyNumberFormat="1" applyFont="1" applyFill="1" applyBorder="1" applyAlignment="1">
      <alignment horizontal="right"/>
    </xf>
    <xf numFmtId="3" fontId="35" fillId="0" borderId="0" xfId="0" applyNumberFormat="1" applyFont="1" applyFill="1" applyBorder="1" applyAlignment="1">
      <alignment horizontal="right"/>
    </xf>
    <xf numFmtId="3" fontId="35" fillId="0" borderId="18" xfId="0" applyNumberFormat="1" applyFont="1" applyFill="1" applyBorder="1" applyAlignment="1">
      <alignment horizontal="right"/>
    </xf>
    <xf numFmtId="3" fontId="7" fillId="0" borderId="33" xfId="0" applyNumberFormat="1" applyFont="1" applyFill="1" applyBorder="1" applyAlignment="1">
      <alignment horizontal="right"/>
    </xf>
    <xf numFmtId="3" fontId="10" fillId="0" borderId="32" xfId="0" applyNumberFormat="1" applyFont="1" applyFill="1" applyBorder="1" applyAlignment="1">
      <alignment horizontal="right"/>
    </xf>
    <xf numFmtId="3" fontId="7" fillId="33" borderId="49" xfId="0" applyNumberFormat="1" applyFont="1" applyFill="1" applyBorder="1" applyAlignment="1">
      <alignment horizontal="right"/>
    </xf>
    <xf numFmtId="3" fontId="7" fillId="33" borderId="48" xfId="0" applyNumberFormat="1" applyFont="1" applyFill="1" applyBorder="1" applyAlignment="1">
      <alignment horizontal="right"/>
    </xf>
    <xf numFmtId="0" fontId="14" fillId="0" borderId="33" xfId="0" applyFont="1" applyFill="1" applyBorder="1" applyAlignment="1">
      <alignment horizontal="left"/>
    </xf>
    <xf numFmtId="0" fontId="14" fillId="0" borderId="28" xfId="0" applyFont="1" applyFill="1" applyBorder="1" applyAlignment="1">
      <alignment horizontal="left"/>
    </xf>
    <xf numFmtId="0" fontId="14" fillId="0" borderId="26" xfId="0" applyFont="1" applyFill="1" applyBorder="1" applyAlignment="1">
      <alignment horizontal="left"/>
    </xf>
    <xf numFmtId="0" fontId="14" fillId="34" borderId="30" xfId="0" applyFont="1" applyFill="1" applyBorder="1" applyAlignment="1">
      <alignment horizontal="left"/>
    </xf>
    <xf numFmtId="0" fontId="14" fillId="34" borderId="28" xfId="0" applyFont="1" applyFill="1" applyBorder="1" applyAlignment="1">
      <alignment horizontal="left"/>
    </xf>
    <xf numFmtId="0" fontId="14" fillId="34" borderId="26" xfId="0" applyFont="1" applyFill="1" applyBorder="1" applyAlignment="1">
      <alignment horizontal="left"/>
    </xf>
    <xf numFmtId="0" fontId="14" fillId="33" borderId="28" xfId="0" applyFont="1" applyFill="1" applyBorder="1" applyAlignment="1">
      <alignment horizontal="left"/>
    </xf>
    <xf numFmtId="0" fontId="14" fillId="33" borderId="27" xfId="0" applyFont="1" applyFill="1" applyBorder="1" applyAlignment="1">
      <alignment horizontal="left"/>
    </xf>
    <xf numFmtId="3" fontId="7" fillId="34" borderId="49" xfId="0" applyNumberFormat="1" applyFont="1" applyFill="1" applyBorder="1" applyAlignment="1">
      <alignment horizontal="right"/>
    </xf>
    <xf numFmtId="179" fontId="7" fillId="34" borderId="26" xfId="0" applyNumberFormat="1" applyFont="1" applyFill="1" applyBorder="1" applyAlignment="1">
      <alignment horizontal="right"/>
    </xf>
    <xf numFmtId="3" fontId="20" fillId="0" borderId="32" xfId="0" applyNumberFormat="1" applyFont="1" applyFill="1" applyBorder="1" applyAlignment="1">
      <alignment horizontal="right"/>
    </xf>
    <xf numFmtId="0" fontId="14" fillId="33" borderId="30" xfId="0" applyFont="1" applyFill="1" applyBorder="1" applyAlignment="1">
      <alignment horizontal="left"/>
    </xf>
    <xf numFmtId="0" fontId="44" fillId="0" borderId="0" xfId="0" applyFont="1" applyAlignment="1">
      <alignment/>
    </xf>
    <xf numFmtId="176" fontId="7" fillId="0" borderId="0" xfId="0" applyNumberFormat="1" applyFont="1" applyFill="1" applyAlignment="1">
      <alignment/>
    </xf>
    <xf numFmtId="176" fontId="5" fillId="0" borderId="0" xfId="0" applyNumberFormat="1" applyFont="1" applyFill="1" applyAlignment="1">
      <alignment/>
    </xf>
    <xf numFmtId="176" fontId="25" fillId="0" borderId="0" xfId="0" applyNumberFormat="1" applyFont="1" applyFill="1" applyAlignment="1">
      <alignment/>
    </xf>
    <xf numFmtId="0" fontId="25" fillId="0" borderId="0" xfId="0" applyFont="1" applyFill="1" applyAlignment="1">
      <alignment/>
    </xf>
    <xf numFmtId="0" fontId="14" fillId="37" borderId="53" xfId="0" applyFont="1" applyFill="1" applyBorder="1" applyAlignment="1">
      <alignment vertical="center"/>
    </xf>
    <xf numFmtId="0" fontId="6" fillId="37" borderId="55" xfId="0" applyFont="1" applyFill="1" applyBorder="1" applyAlignment="1">
      <alignment vertical="center"/>
    </xf>
    <xf numFmtId="0" fontId="14" fillId="37" borderId="55" xfId="0" applyFont="1" applyFill="1" applyBorder="1" applyAlignment="1">
      <alignment vertical="center"/>
    </xf>
    <xf numFmtId="0" fontId="1" fillId="37" borderId="55" xfId="0" applyFont="1" applyFill="1" applyBorder="1" applyAlignment="1">
      <alignment vertical="center"/>
    </xf>
    <xf numFmtId="0" fontId="6" fillId="37" borderId="55" xfId="0" applyFont="1" applyFill="1" applyBorder="1" applyAlignment="1" quotePrefix="1">
      <alignment horizontal="left" vertical="center"/>
    </xf>
    <xf numFmtId="0" fontId="5" fillId="37" borderId="55" xfId="0" applyFont="1" applyFill="1" applyBorder="1" applyAlignment="1">
      <alignment vertical="center"/>
    </xf>
    <xf numFmtId="0" fontId="6" fillId="37" borderId="54" xfId="0" applyFont="1" applyFill="1" applyBorder="1" applyAlignment="1">
      <alignment vertical="center"/>
    </xf>
    <xf numFmtId="176" fontId="6" fillId="34" borderId="49" xfId="0" applyNumberFormat="1" applyFont="1" applyFill="1" applyBorder="1" applyAlignment="1">
      <alignment horizontal="center" vertical="center" wrapText="1"/>
    </xf>
    <xf numFmtId="176" fontId="6" fillId="34" borderId="48" xfId="0" applyNumberFormat="1" applyFont="1" applyFill="1" applyBorder="1" applyAlignment="1">
      <alignment horizontal="center" vertical="center" wrapText="1"/>
    </xf>
    <xf numFmtId="0" fontId="6" fillId="34" borderId="28" xfId="0" applyNumberFormat="1" applyFont="1" applyFill="1" applyBorder="1" applyAlignment="1">
      <alignment horizontal="center" vertical="center" wrapText="1"/>
    </xf>
    <xf numFmtId="0" fontId="6" fillId="34" borderId="27" xfId="0" applyNumberFormat="1" applyFont="1" applyFill="1" applyBorder="1" applyAlignment="1">
      <alignment horizontal="center" vertical="center" wrapText="1"/>
    </xf>
    <xf numFmtId="3" fontId="7" fillId="34" borderId="63" xfId="0" applyNumberFormat="1" applyFont="1" applyFill="1" applyBorder="1" applyAlignment="1">
      <alignment horizontal="right"/>
    </xf>
    <xf numFmtId="3" fontId="7" fillId="34" borderId="64" xfId="0" applyNumberFormat="1" applyFont="1" applyFill="1" applyBorder="1" applyAlignment="1">
      <alignment horizontal="right"/>
    </xf>
    <xf numFmtId="3" fontId="7" fillId="34" borderId="10" xfId="0" applyNumberFormat="1" applyFont="1" applyFill="1" applyBorder="1" applyAlignment="1">
      <alignment horizontal="right"/>
    </xf>
    <xf numFmtId="3" fontId="7" fillId="34" borderId="65" xfId="0" applyNumberFormat="1" applyFont="1" applyFill="1" applyBorder="1" applyAlignment="1">
      <alignment horizontal="right"/>
    </xf>
    <xf numFmtId="3" fontId="14" fillId="34" borderId="10" xfId="0" applyNumberFormat="1" applyFont="1" applyFill="1" applyBorder="1" applyAlignment="1">
      <alignment horizontal="right"/>
    </xf>
    <xf numFmtId="3" fontId="14" fillId="34" borderId="65" xfId="0" applyNumberFormat="1" applyFont="1" applyFill="1" applyBorder="1" applyAlignment="1">
      <alignment horizontal="right"/>
    </xf>
    <xf numFmtId="3" fontId="7" fillId="34" borderId="23" xfId="0" applyNumberFormat="1" applyFont="1" applyFill="1" applyBorder="1" applyAlignment="1">
      <alignment horizontal="right"/>
    </xf>
    <xf numFmtId="3" fontId="7" fillId="34" borderId="66" xfId="0" applyNumberFormat="1" applyFont="1" applyFill="1" applyBorder="1" applyAlignment="1">
      <alignment horizontal="right"/>
    </xf>
    <xf numFmtId="0" fontId="6" fillId="34" borderId="12" xfId="0" applyNumberFormat="1" applyFont="1" applyFill="1" applyBorder="1" applyAlignment="1">
      <alignment horizontal="center" vertical="center" wrapText="1"/>
    </xf>
    <xf numFmtId="0" fontId="6" fillId="34" borderId="14" xfId="0" applyNumberFormat="1" applyFont="1" applyFill="1" applyBorder="1" applyAlignment="1">
      <alignment horizontal="center" vertical="center" wrapText="1"/>
    </xf>
    <xf numFmtId="3" fontId="14" fillId="34" borderId="0" xfId="0" applyNumberFormat="1" applyFont="1" applyFill="1" applyBorder="1" applyAlignment="1">
      <alignment horizontal="right" indent="1"/>
    </xf>
    <xf numFmtId="3" fontId="14" fillId="34" borderId="25" xfId="0" applyNumberFormat="1" applyFont="1" applyFill="1" applyBorder="1" applyAlignment="1">
      <alignment horizontal="right" indent="1"/>
    </xf>
    <xf numFmtId="3" fontId="1" fillId="34" borderId="0" xfId="0" applyNumberFormat="1" applyFont="1" applyFill="1" applyBorder="1" applyAlignment="1">
      <alignment horizontal="right" indent="1"/>
    </xf>
    <xf numFmtId="3" fontId="1" fillId="34" borderId="25" xfId="0" applyNumberFormat="1" applyFont="1" applyFill="1" applyBorder="1" applyAlignment="1">
      <alignment horizontal="right" indent="1"/>
    </xf>
    <xf numFmtId="3" fontId="1" fillId="34" borderId="10" xfId="0" applyNumberFormat="1" applyFont="1" applyFill="1" applyBorder="1" applyAlignment="1">
      <alignment horizontal="right"/>
    </xf>
    <xf numFmtId="3" fontId="1" fillId="34" borderId="65" xfId="0" applyNumberFormat="1" applyFont="1" applyFill="1" applyBorder="1" applyAlignment="1">
      <alignment horizontal="right"/>
    </xf>
    <xf numFmtId="3" fontId="14" fillId="34" borderId="11" xfId="0" applyNumberFormat="1" applyFont="1" applyFill="1" applyBorder="1" applyAlignment="1">
      <alignment horizontal="right"/>
    </xf>
    <xf numFmtId="3" fontId="14" fillId="34" borderId="17" xfId="0" applyNumberFormat="1" applyFont="1" applyFill="1" applyBorder="1" applyAlignment="1">
      <alignment horizontal="right"/>
    </xf>
    <xf numFmtId="3" fontId="1" fillId="34" borderId="11" xfId="0" applyNumberFormat="1" applyFont="1" applyFill="1" applyBorder="1" applyAlignment="1">
      <alignment horizontal="right"/>
    </xf>
    <xf numFmtId="3" fontId="1" fillId="34" borderId="17" xfId="0" applyNumberFormat="1" applyFont="1" applyFill="1" applyBorder="1" applyAlignment="1">
      <alignment horizontal="right"/>
    </xf>
    <xf numFmtId="3" fontId="7" fillId="34" borderId="22" xfId="0" applyNumberFormat="1" applyFont="1" applyFill="1" applyBorder="1" applyAlignment="1">
      <alignment horizontal="right"/>
    </xf>
    <xf numFmtId="176" fontId="6" fillId="33" borderId="49" xfId="0" applyNumberFormat="1" applyFont="1" applyFill="1" applyBorder="1" applyAlignment="1">
      <alignment horizontal="center" vertical="center" wrapText="1"/>
    </xf>
    <xf numFmtId="176" fontId="6" fillId="33" borderId="48"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3" fontId="14" fillId="33" borderId="0" xfId="0" applyNumberFormat="1" applyFont="1" applyFill="1" applyBorder="1" applyAlignment="1">
      <alignment horizontal="right" indent="1"/>
    </xf>
    <xf numFmtId="3" fontId="14" fillId="33" borderId="25" xfId="0" applyNumberFormat="1" applyFont="1" applyFill="1" applyBorder="1" applyAlignment="1">
      <alignment horizontal="right" indent="1"/>
    </xf>
    <xf numFmtId="3" fontId="1" fillId="33" borderId="0" xfId="0" applyNumberFormat="1" applyFont="1" applyFill="1" applyBorder="1" applyAlignment="1">
      <alignment horizontal="right" indent="1"/>
    </xf>
    <xf numFmtId="3" fontId="1" fillId="33" borderId="25" xfId="0" applyNumberFormat="1" applyFont="1" applyFill="1" applyBorder="1" applyAlignment="1">
      <alignment horizontal="right" indent="1"/>
    </xf>
    <xf numFmtId="3" fontId="14" fillId="33" borderId="10" xfId="0" applyNumberFormat="1" applyFont="1" applyFill="1" applyBorder="1" applyAlignment="1">
      <alignment horizontal="right"/>
    </xf>
    <xf numFmtId="3" fontId="14" fillId="33" borderId="11" xfId="0" applyNumberFormat="1" applyFont="1" applyFill="1" applyBorder="1" applyAlignment="1">
      <alignment horizontal="right"/>
    </xf>
    <xf numFmtId="3" fontId="14" fillId="33" borderId="17"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1" xfId="0" applyNumberFormat="1" applyFont="1" applyFill="1" applyBorder="1" applyAlignment="1">
      <alignment horizontal="right"/>
    </xf>
    <xf numFmtId="3" fontId="1" fillId="33" borderId="17" xfId="0" applyNumberFormat="1" applyFont="1" applyFill="1" applyBorder="1" applyAlignment="1">
      <alignment horizontal="right"/>
    </xf>
    <xf numFmtId="0" fontId="6" fillId="33" borderId="0" xfId="0" applyNumberFormat="1" applyFont="1" applyFill="1" applyBorder="1" applyAlignment="1">
      <alignment horizontal="center" vertical="center" wrapText="1"/>
    </xf>
    <xf numFmtId="0" fontId="6" fillId="33" borderId="25" xfId="0" applyNumberFormat="1" applyFont="1" applyFill="1" applyBorder="1" applyAlignment="1">
      <alignment horizontal="center" vertical="center" wrapText="1"/>
    </xf>
    <xf numFmtId="3" fontId="14" fillId="33" borderId="0" xfId="0" applyNumberFormat="1" applyFont="1" applyFill="1" applyBorder="1" applyAlignment="1">
      <alignment horizontal="right"/>
    </xf>
    <xf numFmtId="3" fontId="14" fillId="33" borderId="25" xfId="0" applyNumberFormat="1" applyFont="1" applyFill="1" applyBorder="1" applyAlignment="1">
      <alignment horizontal="right"/>
    </xf>
    <xf numFmtId="3" fontId="1" fillId="33" borderId="0" xfId="0" applyNumberFormat="1" applyFont="1" applyFill="1" applyBorder="1" applyAlignment="1">
      <alignment horizontal="right"/>
    </xf>
    <xf numFmtId="3" fontId="1" fillId="33" borderId="25" xfId="0" applyNumberFormat="1" applyFont="1" applyFill="1" applyBorder="1" applyAlignment="1">
      <alignment horizontal="right"/>
    </xf>
    <xf numFmtId="3" fontId="7" fillId="34" borderId="27" xfId="0" applyNumberFormat="1" applyFont="1" applyFill="1" applyBorder="1" applyAlignment="1">
      <alignment horizontal="right" indent="1"/>
    </xf>
    <xf numFmtId="3" fontId="7" fillId="33" borderId="27" xfId="0" applyNumberFormat="1" applyFont="1" applyFill="1" applyBorder="1" applyAlignment="1">
      <alignment horizontal="right" indent="1"/>
    </xf>
    <xf numFmtId="3" fontId="40" fillId="34" borderId="63" xfId="0" applyNumberFormat="1" applyFont="1" applyFill="1" applyBorder="1" applyAlignment="1">
      <alignment horizontal="right"/>
    </xf>
    <xf numFmtId="3" fontId="40" fillId="34" borderId="10" xfId="0" applyNumberFormat="1" applyFont="1" applyFill="1" applyBorder="1" applyAlignment="1">
      <alignment horizontal="right"/>
    </xf>
    <xf numFmtId="3" fontId="43" fillId="34" borderId="10" xfId="0" applyNumberFormat="1" applyFont="1" applyFill="1" applyBorder="1" applyAlignment="1">
      <alignment horizontal="right"/>
    </xf>
    <xf numFmtId="3" fontId="37" fillId="34" borderId="10" xfId="0" applyNumberFormat="1" applyFont="1" applyFill="1" applyBorder="1" applyAlignment="1">
      <alignment horizontal="right"/>
    </xf>
    <xf numFmtId="3" fontId="40" fillId="34" borderId="23" xfId="0" applyNumberFormat="1" applyFont="1" applyFill="1" applyBorder="1" applyAlignment="1">
      <alignment horizontal="right"/>
    </xf>
    <xf numFmtId="0" fontId="28" fillId="0" borderId="0" xfId="0" applyFont="1" applyAlignment="1">
      <alignment/>
    </xf>
    <xf numFmtId="176" fontId="6" fillId="37" borderId="67" xfId="0" applyNumberFormat="1" applyFont="1" applyFill="1" applyBorder="1" applyAlignment="1">
      <alignment horizontal="center"/>
    </xf>
    <xf numFmtId="0" fontId="7" fillId="37" borderId="32" xfId="0" applyFont="1" applyFill="1" applyBorder="1" applyAlignment="1">
      <alignment vertical="center"/>
    </xf>
    <xf numFmtId="0" fontId="6" fillId="34" borderId="68" xfId="0" applyNumberFormat="1" applyFont="1" applyFill="1" applyBorder="1" applyAlignment="1">
      <alignment horizontal="center" vertical="center" wrapText="1"/>
    </xf>
    <xf numFmtId="0" fontId="6" fillId="34" borderId="69" xfId="0" applyNumberFormat="1" applyFont="1" applyFill="1" applyBorder="1" applyAlignment="1">
      <alignment horizontal="center" vertical="center" wrapText="1"/>
    </xf>
    <xf numFmtId="0" fontId="6" fillId="34" borderId="70" xfId="0" applyNumberFormat="1" applyFont="1" applyFill="1" applyBorder="1" applyAlignment="1">
      <alignment horizontal="center" vertical="center" wrapText="1"/>
    </xf>
    <xf numFmtId="0" fontId="6" fillId="34" borderId="49" xfId="0" applyNumberFormat="1" applyFont="1" applyFill="1" applyBorder="1" applyAlignment="1">
      <alignment horizontal="center" vertical="center" wrapText="1"/>
    </xf>
    <xf numFmtId="0" fontId="6" fillId="34" borderId="48" xfId="0" applyNumberFormat="1" applyFont="1" applyFill="1" applyBorder="1" applyAlignment="1">
      <alignment horizontal="center" vertical="center" wrapText="1"/>
    </xf>
    <xf numFmtId="0" fontId="1" fillId="37" borderId="55" xfId="0" applyFont="1" applyFill="1" applyBorder="1" applyAlignment="1">
      <alignment/>
    </xf>
    <xf numFmtId="0" fontId="1" fillId="37" borderId="54" xfId="0" applyFont="1" applyFill="1" applyBorder="1" applyAlignment="1">
      <alignment/>
    </xf>
    <xf numFmtId="3" fontId="7" fillId="34" borderId="48" xfId="0" applyNumberFormat="1" applyFont="1" applyFill="1" applyBorder="1" applyAlignment="1">
      <alignment horizontal="right"/>
    </xf>
    <xf numFmtId="0" fontId="6"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right"/>
    </xf>
    <xf numFmtId="3" fontId="7" fillId="34" borderId="45" xfId="0" applyNumberFormat="1" applyFont="1" applyFill="1" applyBorder="1" applyAlignment="1">
      <alignment horizontal="right"/>
    </xf>
    <xf numFmtId="179" fontId="7" fillId="0" borderId="0" xfId="0" applyNumberFormat="1" applyFont="1" applyFill="1" applyBorder="1" applyAlignment="1">
      <alignment horizontal="right"/>
    </xf>
    <xf numFmtId="179" fontId="7" fillId="33" borderId="0" xfId="0" applyNumberFormat="1" applyFont="1" applyFill="1" applyBorder="1" applyAlignment="1">
      <alignment horizontal="right"/>
    </xf>
    <xf numFmtId="179" fontId="7" fillId="0" borderId="32" xfId="0" applyNumberFormat="1" applyFont="1" applyFill="1" applyBorder="1" applyAlignment="1">
      <alignment horizontal="right"/>
    </xf>
    <xf numFmtId="179" fontId="7" fillId="0" borderId="18" xfId="0" applyNumberFormat="1" applyFont="1" applyFill="1" applyBorder="1" applyAlignment="1">
      <alignment horizontal="right"/>
    </xf>
    <xf numFmtId="179" fontId="35" fillId="34" borderId="19" xfId="0" applyNumberFormat="1" applyFont="1" applyFill="1" applyBorder="1" applyAlignment="1">
      <alignment horizontal="right"/>
    </xf>
    <xf numFmtId="179" fontId="35" fillId="34" borderId="0" xfId="0" applyNumberFormat="1" applyFont="1" applyFill="1" applyBorder="1" applyAlignment="1">
      <alignment horizontal="right"/>
    </xf>
    <xf numFmtId="179" fontId="35" fillId="0" borderId="32" xfId="0" applyNumberFormat="1" applyFont="1" applyFill="1" applyBorder="1" applyAlignment="1">
      <alignment horizontal="right"/>
    </xf>
    <xf numFmtId="179" fontId="35" fillId="0" borderId="0" xfId="0" applyNumberFormat="1" applyFont="1" applyFill="1" applyBorder="1" applyAlignment="1">
      <alignment horizontal="right"/>
    </xf>
    <xf numFmtId="179" fontId="35" fillId="0" borderId="18" xfId="0" applyNumberFormat="1" applyFont="1" applyFill="1" applyBorder="1" applyAlignment="1">
      <alignment horizontal="right"/>
    </xf>
    <xf numFmtId="3" fontId="20" fillId="0" borderId="0" xfId="0" applyNumberFormat="1" applyFont="1" applyFill="1" applyBorder="1" applyAlignment="1">
      <alignment horizontal="right"/>
    </xf>
    <xf numFmtId="3" fontId="10" fillId="0" borderId="16" xfId="0" applyNumberFormat="1" applyFont="1" applyFill="1" applyBorder="1" applyAlignment="1">
      <alignment horizontal="right"/>
    </xf>
    <xf numFmtId="3" fontId="10" fillId="34" borderId="16" xfId="0" applyNumberFormat="1" applyFont="1" applyFill="1" applyBorder="1" applyAlignment="1">
      <alignment horizontal="right"/>
    </xf>
    <xf numFmtId="3" fontId="10" fillId="33" borderId="16" xfId="0" applyNumberFormat="1" applyFont="1" applyFill="1" applyBorder="1" applyAlignment="1">
      <alignment horizontal="right"/>
    </xf>
    <xf numFmtId="179" fontId="7" fillId="0" borderId="12" xfId="0" applyNumberFormat="1" applyFont="1" applyFill="1" applyBorder="1" applyAlignment="1">
      <alignment horizontal="right"/>
    </xf>
    <xf numFmtId="179" fontId="7" fillId="34" borderId="12" xfId="0" applyNumberFormat="1" applyFont="1" applyFill="1" applyBorder="1" applyAlignment="1">
      <alignment horizontal="right"/>
    </xf>
    <xf numFmtId="179" fontId="10" fillId="0" borderId="0" xfId="0" applyNumberFormat="1" applyFont="1" applyFill="1" applyBorder="1" applyAlignment="1">
      <alignment horizontal="right"/>
    </xf>
    <xf numFmtId="0" fontId="21" fillId="37" borderId="71" xfId="0" applyFont="1" applyFill="1" applyBorder="1" applyAlignment="1">
      <alignment horizontal="left"/>
    </xf>
    <xf numFmtId="3" fontId="35" fillId="34" borderId="16" xfId="0" applyNumberFormat="1" applyFont="1" applyFill="1" applyBorder="1" applyAlignment="1">
      <alignment horizontal="right"/>
    </xf>
    <xf numFmtId="3" fontId="35" fillId="0" borderId="16" xfId="0" applyNumberFormat="1" applyFont="1" applyFill="1" applyBorder="1" applyAlignment="1">
      <alignment horizontal="right"/>
    </xf>
    <xf numFmtId="0" fontId="21" fillId="37" borderId="72" xfId="0" applyFont="1" applyFill="1" applyBorder="1" applyAlignment="1">
      <alignment horizontal="left"/>
    </xf>
    <xf numFmtId="3" fontId="10" fillId="33" borderId="31" xfId="0" applyNumberFormat="1" applyFont="1" applyFill="1" applyBorder="1" applyAlignment="1">
      <alignment horizontal="right"/>
    </xf>
    <xf numFmtId="0" fontId="10" fillId="37" borderId="72" xfId="0" applyFont="1" applyFill="1" applyBorder="1" applyAlignment="1">
      <alignment horizontal="left"/>
    </xf>
    <xf numFmtId="179" fontId="10" fillId="0" borderId="12" xfId="0" applyNumberFormat="1" applyFont="1" applyFill="1" applyBorder="1" applyAlignment="1">
      <alignment horizontal="right"/>
    </xf>
    <xf numFmtId="179" fontId="10" fillId="34" borderId="12" xfId="0" applyNumberFormat="1" applyFont="1" applyFill="1" applyBorder="1" applyAlignment="1">
      <alignment horizontal="right"/>
    </xf>
    <xf numFmtId="179" fontId="10" fillId="33" borderId="12" xfId="0" applyNumberFormat="1" applyFont="1" applyFill="1" applyBorder="1" applyAlignment="1">
      <alignment horizontal="right"/>
    </xf>
    <xf numFmtId="179" fontId="10" fillId="33" borderId="14" xfId="0" applyNumberFormat="1" applyFont="1" applyFill="1" applyBorder="1" applyAlignment="1">
      <alignment horizontal="right"/>
    </xf>
    <xf numFmtId="0" fontId="21" fillId="37" borderId="73" xfId="0" applyFont="1" applyFill="1" applyBorder="1" applyAlignment="1">
      <alignment horizontal="left"/>
    </xf>
    <xf numFmtId="0" fontId="21" fillId="37" borderId="74" xfId="0" applyFont="1" applyFill="1" applyBorder="1" applyAlignment="1">
      <alignment horizontal="left"/>
    </xf>
    <xf numFmtId="0" fontId="10" fillId="37" borderId="73" xfId="0" applyFont="1" applyFill="1" applyBorder="1" applyAlignment="1">
      <alignment horizontal="left"/>
    </xf>
    <xf numFmtId="0" fontId="10" fillId="37" borderId="74" xfId="0" applyFont="1" applyFill="1" applyBorder="1" applyAlignment="1">
      <alignment horizontal="left"/>
    </xf>
    <xf numFmtId="0" fontId="10" fillId="37" borderId="74" xfId="0" applyFont="1" applyFill="1" applyBorder="1" applyAlignment="1">
      <alignment/>
    </xf>
    <xf numFmtId="3" fontId="10" fillId="0" borderId="20" xfId="0" applyNumberFormat="1" applyFont="1" applyFill="1" applyBorder="1" applyAlignment="1">
      <alignment horizontal="right"/>
    </xf>
    <xf numFmtId="179" fontId="7" fillId="0" borderId="72" xfId="0" applyNumberFormat="1" applyFont="1" applyFill="1" applyBorder="1" applyAlignment="1">
      <alignment horizontal="right"/>
    </xf>
    <xf numFmtId="179" fontId="7" fillId="0" borderId="24" xfId="0" applyNumberFormat="1" applyFont="1" applyFill="1" applyBorder="1" applyAlignment="1">
      <alignment horizontal="right"/>
    </xf>
    <xf numFmtId="3" fontId="7" fillId="0" borderId="71" xfId="0" applyNumberFormat="1" applyFont="1" applyFill="1" applyBorder="1" applyAlignment="1">
      <alignment horizontal="right"/>
    </xf>
    <xf numFmtId="3" fontId="35" fillId="0" borderId="71" xfId="0" applyNumberFormat="1" applyFont="1" applyFill="1" applyBorder="1" applyAlignment="1">
      <alignment horizontal="right"/>
    </xf>
    <xf numFmtId="179" fontId="10" fillId="0" borderId="72" xfId="0" applyNumberFormat="1" applyFont="1" applyFill="1" applyBorder="1" applyAlignment="1">
      <alignment horizontal="right"/>
    </xf>
    <xf numFmtId="179" fontId="10" fillId="0" borderId="24" xfId="0" applyNumberFormat="1" applyFont="1" applyFill="1" applyBorder="1" applyAlignment="1">
      <alignment horizontal="right"/>
    </xf>
    <xf numFmtId="3" fontId="10" fillId="34" borderId="20" xfId="0" applyNumberFormat="1" applyFont="1" applyFill="1" applyBorder="1" applyAlignment="1">
      <alignment horizontal="right"/>
    </xf>
    <xf numFmtId="179" fontId="7" fillId="34" borderId="13" xfId="0" applyNumberFormat="1" applyFont="1" applyFill="1" applyBorder="1" applyAlignment="1">
      <alignment horizontal="right"/>
    </xf>
    <xf numFmtId="179" fontId="7" fillId="34" borderId="24" xfId="0" applyNumberFormat="1" applyFont="1" applyFill="1" applyBorder="1" applyAlignment="1">
      <alignment horizontal="right"/>
    </xf>
    <xf numFmtId="3" fontId="35" fillId="34" borderId="15" xfId="0" applyNumberFormat="1" applyFont="1" applyFill="1" applyBorder="1" applyAlignment="1">
      <alignment horizontal="right"/>
    </xf>
    <xf numFmtId="3" fontId="35" fillId="34" borderId="20" xfId="0" applyNumberFormat="1" applyFont="1" applyFill="1" applyBorder="1" applyAlignment="1">
      <alignment horizontal="right"/>
    </xf>
    <xf numFmtId="179" fontId="10" fillId="34" borderId="13" xfId="0" applyNumberFormat="1" applyFont="1" applyFill="1" applyBorder="1" applyAlignment="1">
      <alignment horizontal="right"/>
    </xf>
    <xf numFmtId="179" fontId="10" fillId="34" borderId="24" xfId="0" applyNumberFormat="1" applyFont="1" applyFill="1" applyBorder="1" applyAlignment="1">
      <alignment horizontal="right"/>
    </xf>
    <xf numFmtId="179" fontId="10" fillId="0" borderId="32" xfId="0" applyNumberFormat="1" applyFont="1" applyFill="1" applyBorder="1" applyAlignment="1">
      <alignment horizontal="right"/>
    </xf>
    <xf numFmtId="179" fontId="10" fillId="0" borderId="18" xfId="0" applyNumberFormat="1" applyFont="1" applyFill="1" applyBorder="1" applyAlignment="1">
      <alignment horizontal="right"/>
    </xf>
    <xf numFmtId="0" fontId="9" fillId="38" borderId="33" xfId="0" applyFont="1" applyFill="1" applyBorder="1" applyAlignment="1">
      <alignment horizontal="left"/>
    </xf>
    <xf numFmtId="3" fontId="10" fillId="0" borderId="45" xfId="0" applyNumberFormat="1" applyFont="1" applyFill="1" applyBorder="1" applyAlignment="1">
      <alignment horizontal="right"/>
    </xf>
    <xf numFmtId="3" fontId="10" fillId="0" borderId="49" xfId="0" applyNumberFormat="1" applyFont="1" applyFill="1" applyBorder="1" applyAlignment="1">
      <alignment horizontal="right"/>
    </xf>
    <xf numFmtId="3" fontId="10" fillId="34" borderId="49" xfId="0" applyNumberFormat="1" applyFont="1" applyFill="1" applyBorder="1" applyAlignment="1">
      <alignment horizontal="right"/>
    </xf>
    <xf numFmtId="179" fontId="35" fillId="0" borderId="72" xfId="0" applyNumberFormat="1" applyFont="1" applyFill="1" applyBorder="1" applyAlignment="1">
      <alignment horizontal="right"/>
    </xf>
    <xf numFmtId="179" fontId="35" fillId="0" borderId="12" xfId="0" applyNumberFormat="1" applyFont="1" applyFill="1" applyBorder="1" applyAlignment="1">
      <alignment horizontal="right"/>
    </xf>
    <xf numFmtId="179" fontId="35" fillId="34" borderId="12" xfId="0" applyNumberFormat="1" applyFont="1" applyFill="1" applyBorder="1" applyAlignment="1">
      <alignment horizontal="right"/>
    </xf>
    <xf numFmtId="3" fontId="10" fillId="0" borderId="71" xfId="0" applyNumberFormat="1" applyFont="1" applyFill="1" applyBorder="1" applyAlignment="1">
      <alignment horizontal="right"/>
    </xf>
    <xf numFmtId="3" fontId="10" fillId="0" borderId="52" xfId="0" applyNumberFormat="1" applyFont="1" applyFill="1" applyBorder="1" applyAlignment="1">
      <alignment horizontal="right"/>
    </xf>
    <xf numFmtId="3" fontId="35" fillId="0" borderId="20" xfId="0" applyNumberFormat="1" applyFont="1" applyFill="1" applyBorder="1" applyAlignment="1">
      <alignment horizontal="right"/>
    </xf>
    <xf numFmtId="179" fontId="35" fillId="0" borderId="24" xfId="0" applyNumberFormat="1" applyFont="1" applyFill="1" applyBorder="1" applyAlignment="1">
      <alignment horizontal="right"/>
    </xf>
    <xf numFmtId="3" fontId="10" fillId="34" borderId="75" xfId="0" applyNumberFormat="1" applyFont="1" applyFill="1" applyBorder="1" applyAlignment="1">
      <alignment horizontal="right"/>
    </xf>
    <xf numFmtId="3" fontId="10" fillId="34" borderId="52" xfId="0" applyNumberFormat="1" applyFont="1" applyFill="1" applyBorder="1" applyAlignment="1">
      <alignment horizontal="right"/>
    </xf>
    <xf numFmtId="179" fontId="35" fillId="34" borderId="13" xfId="0" applyNumberFormat="1" applyFont="1" applyFill="1" applyBorder="1" applyAlignment="1">
      <alignment horizontal="right"/>
    </xf>
    <xf numFmtId="3" fontId="10" fillId="34" borderId="15" xfId="0" applyNumberFormat="1" applyFont="1" applyFill="1" applyBorder="1" applyAlignment="1">
      <alignment horizontal="right"/>
    </xf>
    <xf numFmtId="179" fontId="35" fillId="34" borderId="24" xfId="0" applyNumberFormat="1" applyFont="1" applyFill="1" applyBorder="1" applyAlignment="1">
      <alignment horizontal="right"/>
    </xf>
    <xf numFmtId="179" fontId="20" fillId="0" borderId="0" xfId="0" applyNumberFormat="1" applyFont="1" applyFill="1" applyBorder="1" applyAlignment="1">
      <alignment horizontal="right"/>
    </xf>
    <xf numFmtId="179" fontId="35" fillId="0" borderId="28" xfId="0" applyNumberFormat="1" applyFont="1" applyFill="1" applyBorder="1" applyAlignment="1">
      <alignment horizontal="right"/>
    </xf>
    <xf numFmtId="179" fontId="20" fillId="34" borderId="0" xfId="0" applyNumberFormat="1" applyFont="1" applyFill="1" applyBorder="1" applyAlignment="1">
      <alignment horizontal="right"/>
    </xf>
    <xf numFmtId="179" fontId="35" fillId="34" borderId="28" xfId="0" applyNumberFormat="1" applyFont="1" applyFill="1" applyBorder="1" applyAlignment="1">
      <alignment horizontal="right"/>
    </xf>
    <xf numFmtId="179" fontId="20" fillId="0" borderId="32" xfId="0" applyNumberFormat="1" applyFont="1" applyFill="1" applyBorder="1" applyAlignment="1">
      <alignment horizontal="right"/>
    </xf>
    <xf numFmtId="179" fontId="20" fillId="0" borderId="18" xfId="0" applyNumberFormat="1" applyFont="1" applyFill="1" applyBorder="1" applyAlignment="1">
      <alignment horizontal="right"/>
    </xf>
    <xf numFmtId="179" fontId="35" fillId="0" borderId="33" xfId="0" applyNumberFormat="1" applyFont="1" applyFill="1" applyBorder="1" applyAlignment="1">
      <alignment horizontal="right"/>
    </xf>
    <xf numFmtId="179" fontId="35" fillId="0" borderId="26" xfId="0" applyNumberFormat="1" applyFont="1" applyFill="1" applyBorder="1" applyAlignment="1">
      <alignment horizontal="right"/>
    </xf>
    <xf numFmtId="179" fontId="35" fillId="34" borderId="18" xfId="0" applyNumberFormat="1" applyFont="1" applyFill="1" applyBorder="1" applyAlignment="1">
      <alignment horizontal="right"/>
    </xf>
    <xf numFmtId="3" fontId="20" fillId="34" borderId="19" xfId="0" applyNumberFormat="1" applyFont="1" applyFill="1" applyBorder="1" applyAlignment="1">
      <alignment horizontal="right"/>
    </xf>
    <xf numFmtId="179" fontId="20" fillId="34" borderId="19" xfId="0" applyNumberFormat="1" applyFont="1" applyFill="1" applyBorder="1" applyAlignment="1">
      <alignment horizontal="right"/>
    </xf>
    <xf numFmtId="179" fontId="35" fillId="34" borderId="30" xfId="0" applyNumberFormat="1" applyFont="1" applyFill="1" applyBorder="1" applyAlignment="1">
      <alignment horizontal="right"/>
    </xf>
    <xf numFmtId="3" fontId="14" fillId="0" borderId="71" xfId="0" applyNumberFormat="1" applyFont="1" applyFill="1" applyBorder="1" applyAlignment="1">
      <alignment horizontal="right"/>
    </xf>
    <xf numFmtId="3" fontId="14" fillId="0" borderId="16" xfId="0" applyNumberFormat="1" applyFont="1" applyFill="1" applyBorder="1" applyAlignment="1">
      <alignment horizontal="right"/>
    </xf>
    <xf numFmtId="3" fontId="14" fillId="0" borderId="20" xfId="0" applyNumberFormat="1" applyFont="1" applyFill="1" applyBorder="1" applyAlignment="1">
      <alignment horizontal="right"/>
    </xf>
    <xf numFmtId="3" fontId="14" fillId="34" borderId="15" xfId="0" applyNumberFormat="1" applyFont="1" applyFill="1" applyBorder="1" applyAlignment="1">
      <alignment horizontal="right"/>
    </xf>
    <xf numFmtId="3" fontId="14" fillId="34" borderId="16" xfId="0" applyNumberFormat="1" applyFont="1" applyFill="1" applyBorder="1" applyAlignment="1">
      <alignment horizontal="right"/>
    </xf>
    <xf numFmtId="3" fontId="14" fillId="34" borderId="20" xfId="0" applyNumberFormat="1" applyFont="1" applyFill="1" applyBorder="1" applyAlignment="1">
      <alignment horizontal="right"/>
    </xf>
    <xf numFmtId="179" fontId="14" fillId="0" borderId="72" xfId="0" applyNumberFormat="1" applyFont="1" applyFill="1" applyBorder="1" applyAlignment="1">
      <alignment horizontal="right"/>
    </xf>
    <xf numFmtId="179" fontId="14" fillId="0" borderId="12" xfId="0" applyNumberFormat="1" applyFont="1" applyFill="1" applyBorder="1" applyAlignment="1">
      <alignment horizontal="right"/>
    </xf>
    <xf numFmtId="179" fontId="14" fillId="0" borderId="24" xfId="0" applyNumberFormat="1" applyFont="1" applyFill="1" applyBorder="1" applyAlignment="1">
      <alignment horizontal="right"/>
    </xf>
    <xf numFmtId="179" fontId="14" fillId="34" borderId="13" xfId="0" applyNumberFormat="1" applyFont="1" applyFill="1" applyBorder="1" applyAlignment="1">
      <alignment horizontal="right"/>
    </xf>
    <xf numFmtId="179" fontId="14" fillId="34" borderId="12" xfId="0" applyNumberFormat="1" applyFont="1" applyFill="1" applyBorder="1" applyAlignment="1">
      <alignment horizontal="right"/>
    </xf>
    <xf numFmtId="179" fontId="14" fillId="34" borderId="24" xfId="0" applyNumberFormat="1" applyFont="1" applyFill="1" applyBorder="1" applyAlignment="1">
      <alignment horizontal="right"/>
    </xf>
    <xf numFmtId="3" fontId="14" fillId="0" borderId="32"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18" xfId="0" applyNumberFormat="1" applyFont="1" applyFill="1" applyBorder="1" applyAlignment="1">
      <alignment horizontal="right"/>
    </xf>
    <xf numFmtId="3" fontId="14" fillId="34" borderId="19" xfId="0" applyNumberFormat="1" applyFont="1" applyFill="1" applyBorder="1" applyAlignment="1">
      <alignment horizontal="right"/>
    </xf>
    <xf numFmtId="3" fontId="14" fillId="34" borderId="0" xfId="0" applyNumberFormat="1" applyFont="1" applyFill="1" applyBorder="1" applyAlignment="1">
      <alignment horizontal="right"/>
    </xf>
    <xf numFmtId="3" fontId="14" fillId="34" borderId="18" xfId="0" applyNumberFormat="1" applyFont="1" applyFill="1" applyBorder="1" applyAlignment="1">
      <alignment horizontal="right"/>
    </xf>
    <xf numFmtId="179" fontId="14" fillId="0" borderId="32" xfId="0" applyNumberFormat="1" applyFont="1" applyFill="1" applyBorder="1" applyAlignment="1">
      <alignment horizontal="right"/>
    </xf>
    <xf numFmtId="179" fontId="14" fillId="0" borderId="0" xfId="0" applyNumberFormat="1" applyFont="1" applyFill="1" applyBorder="1" applyAlignment="1">
      <alignment horizontal="right"/>
    </xf>
    <xf numFmtId="179" fontId="14" fillId="0" borderId="18" xfId="0" applyNumberFormat="1" applyFont="1" applyFill="1" applyBorder="1" applyAlignment="1">
      <alignment horizontal="right"/>
    </xf>
    <xf numFmtId="179" fontId="14" fillId="34" borderId="19" xfId="0" applyNumberFormat="1" applyFont="1" applyFill="1" applyBorder="1" applyAlignment="1">
      <alignment horizontal="right"/>
    </xf>
    <xf numFmtId="179" fontId="14" fillId="34" borderId="0" xfId="0" applyNumberFormat="1" applyFont="1" applyFill="1" applyBorder="1" applyAlignment="1">
      <alignment horizontal="right"/>
    </xf>
    <xf numFmtId="179" fontId="14" fillId="34" borderId="18" xfId="0" applyNumberFormat="1" applyFont="1" applyFill="1" applyBorder="1" applyAlignment="1">
      <alignment horizontal="right"/>
    </xf>
    <xf numFmtId="3" fontId="36" fillId="0" borderId="71" xfId="0" applyNumberFormat="1" applyFont="1" applyFill="1" applyBorder="1" applyAlignment="1">
      <alignment horizontal="right"/>
    </xf>
    <xf numFmtId="3" fontId="36" fillId="0" borderId="16" xfId="0" applyNumberFormat="1" applyFont="1" applyFill="1" applyBorder="1" applyAlignment="1">
      <alignment horizontal="right"/>
    </xf>
    <xf numFmtId="3" fontId="36" fillId="34" borderId="15" xfId="0" applyNumberFormat="1" applyFont="1" applyFill="1" applyBorder="1" applyAlignment="1">
      <alignment horizontal="right"/>
    </xf>
    <xf numFmtId="3" fontId="36" fillId="34" borderId="16" xfId="0" applyNumberFormat="1" applyFont="1" applyFill="1" applyBorder="1" applyAlignment="1">
      <alignment horizontal="right"/>
    </xf>
    <xf numFmtId="179" fontId="36" fillId="0" borderId="72" xfId="0" applyNumberFormat="1" applyFont="1" applyFill="1" applyBorder="1" applyAlignment="1">
      <alignment horizontal="right"/>
    </xf>
    <xf numFmtId="179" fontId="36" fillId="0" borderId="12" xfId="0" applyNumberFormat="1" applyFont="1" applyFill="1" applyBorder="1" applyAlignment="1">
      <alignment horizontal="right"/>
    </xf>
    <xf numFmtId="179" fontId="36" fillId="34" borderId="13" xfId="0" applyNumberFormat="1" applyFont="1" applyFill="1" applyBorder="1" applyAlignment="1">
      <alignment horizontal="right"/>
    </xf>
    <xf numFmtId="179" fontId="36" fillId="34" borderId="12" xfId="0" applyNumberFormat="1" applyFont="1" applyFill="1" applyBorder="1" applyAlignment="1">
      <alignment horizontal="right"/>
    </xf>
    <xf numFmtId="3" fontId="36" fillId="0" borderId="20" xfId="0" applyNumberFormat="1" applyFont="1" applyFill="1" applyBorder="1" applyAlignment="1">
      <alignment horizontal="right"/>
    </xf>
    <xf numFmtId="3" fontId="36" fillId="34" borderId="20" xfId="0" applyNumberFormat="1" applyFont="1" applyFill="1" applyBorder="1" applyAlignment="1">
      <alignment horizontal="right"/>
    </xf>
    <xf numFmtId="179" fontId="36" fillId="0" borderId="24" xfId="0" applyNumberFormat="1" applyFont="1" applyFill="1" applyBorder="1" applyAlignment="1">
      <alignment horizontal="right"/>
    </xf>
    <xf numFmtId="3" fontId="36" fillId="0" borderId="32" xfId="0" applyNumberFormat="1" applyFont="1" applyFill="1" applyBorder="1" applyAlignment="1">
      <alignment horizontal="right"/>
    </xf>
    <xf numFmtId="3" fontId="36" fillId="0" borderId="0" xfId="0" applyNumberFormat="1" applyFont="1" applyFill="1" applyBorder="1" applyAlignment="1">
      <alignment horizontal="right"/>
    </xf>
    <xf numFmtId="3" fontId="36" fillId="34" borderId="19" xfId="0" applyNumberFormat="1" applyFont="1" applyFill="1" applyBorder="1" applyAlignment="1">
      <alignment horizontal="right"/>
    </xf>
    <xf numFmtId="3" fontId="36" fillId="34" borderId="0" xfId="0" applyNumberFormat="1" applyFont="1" applyFill="1" applyBorder="1" applyAlignment="1">
      <alignment horizontal="right"/>
    </xf>
    <xf numFmtId="3" fontId="36" fillId="34" borderId="18" xfId="0" applyNumberFormat="1" applyFont="1" applyFill="1" applyBorder="1" applyAlignment="1">
      <alignment horizontal="right"/>
    </xf>
    <xf numFmtId="3" fontId="36" fillId="33" borderId="0" xfId="0" applyNumberFormat="1" applyFont="1" applyFill="1" applyBorder="1" applyAlignment="1">
      <alignment horizontal="right"/>
    </xf>
    <xf numFmtId="179" fontId="36" fillId="0" borderId="32" xfId="0" applyNumberFormat="1" applyFont="1" applyFill="1" applyBorder="1" applyAlignment="1">
      <alignment horizontal="right"/>
    </xf>
    <xf numFmtId="179" fontId="36" fillId="0" borderId="0" xfId="0" applyNumberFormat="1" applyFont="1" applyFill="1" applyBorder="1" applyAlignment="1">
      <alignment horizontal="right"/>
    </xf>
    <xf numFmtId="179" fontId="36" fillId="34" borderId="19" xfId="0" applyNumberFormat="1" applyFont="1" applyFill="1" applyBorder="1" applyAlignment="1">
      <alignment horizontal="right"/>
    </xf>
    <xf numFmtId="179" fontId="36" fillId="34" borderId="0" xfId="0" applyNumberFormat="1" applyFont="1" applyFill="1" applyBorder="1" applyAlignment="1">
      <alignment horizontal="right"/>
    </xf>
    <xf numFmtId="3" fontId="36" fillId="0" borderId="18" xfId="0" applyNumberFormat="1" applyFont="1" applyFill="1" applyBorder="1" applyAlignment="1">
      <alignment horizontal="right"/>
    </xf>
    <xf numFmtId="179" fontId="14" fillId="0" borderId="33" xfId="0" applyNumberFormat="1" applyFont="1" applyFill="1" applyBorder="1" applyAlignment="1">
      <alignment horizontal="right"/>
    </xf>
    <xf numFmtId="179" fontId="14" fillId="0" borderId="28" xfId="0" applyNumberFormat="1" applyFont="1" applyFill="1" applyBorder="1" applyAlignment="1">
      <alignment horizontal="right"/>
    </xf>
    <xf numFmtId="179" fontId="14" fillId="0" borderId="26" xfId="0" applyNumberFormat="1" applyFont="1" applyFill="1" applyBorder="1" applyAlignment="1">
      <alignment horizontal="right"/>
    </xf>
    <xf numFmtId="179" fontId="14" fillId="34" borderId="30" xfId="0" applyNumberFormat="1" applyFont="1" applyFill="1" applyBorder="1" applyAlignment="1">
      <alignment horizontal="right"/>
    </xf>
    <xf numFmtId="179" fontId="14" fillId="34" borderId="28" xfId="0" applyNumberFormat="1" applyFont="1" applyFill="1" applyBorder="1" applyAlignment="1">
      <alignment horizontal="right"/>
    </xf>
    <xf numFmtId="179" fontId="36" fillId="34" borderId="26" xfId="0" applyNumberFormat="1" applyFont="1" applyFill="1" applyBorder="1" applyAlignment="1">
      <alignment horizontal="right"/>
    </xf>
    <xf numFmtId="179" fontId="36" fillId="34" borderId="18" xfId="0" applyNumberFormat="1" applyFont="1" applyFill="1" applyBorder="1" applyAlignment="1">
      <alignment horizontal="right"/>
    </xf>
    <xf numFmtId="179" fontId="36" fillId="34" borderId="24" xfId="0" applyNumberFormat="1" applyFont="1" applyFill="1" applyBorder="1" applyAlignment="1">
      <alignment horizontal="right"/>
    </xf>
    <xf numFmtId="182" fontId="14" fillId="34" borderId="15" xfId="0" applyNumberFormat="1" applyFont="1" applyFill="1" applyBorder="1" applyAlignment="1">
      <alignment/>
    </xf>
    <xf numFmtId="182" fontId="14" fillId="34" borderId="20" xfId="0" applyNumberFormat="1" applyFont="1" applyFill="1" applyBorder="1" applyAlignment="1">
      <alignment/>
    </xf>
    <xf numFmtId="182" fontId="14" fillId="33" borderId="15" xfId="0" applyNumberFormat="1" applyFont="1" applyFill="1" applyBorder="1" applyAlignment="1">
      <alignment/>
    </xf>
    <xf numFmtId="182" fontId="14" fillId="33" borderId="31" xfId="0" applyNumberFormat="1" applyFont="1" applyFill="1" applyBorder="1" applyAlignment="1">
      <alignment/>
    </xf>
    <xf numFmtId="182" fontId="14" fillId="0" borderId="72" xfId="0" applyNumberFormat="1" applyFont="1" applyFill="1" applyBorder="1" applyAlignment="1">
      <alignment horizontal="right"/>
    </xf>
    <xf numFmtId="182" fontId="14" fillId="0" borderId="12" xfId="0" applyNumberFormat="1" applyFont="1" applyFill="1" applyBorder="1" applyAlignment="1">
      <alignment horizontal="right"/>
    </xf>
    <xf numFmtId="182" fontId="14" fillId="0" borderId="24" xfId="0" applyNumberFormat="1" applyFont="1" applyFill="1" applyBorder="1" applyAlignment="1">
      <alignment horizontal="right"/>
    </xf>
    <xf numFmtId="182" fontId="14" fillId="34" borderId="13" xfId="0" applyNumberFormat="1" applyFont="1" applyFill="1" applyBorder="1" applyAlignment="1">
      <alignment horizontal="right"/>
    </xf>
    <xf numFmtId="182" fontId="14" fillId="34" borderId="12" xfId="0" applyNumberFormat="1" applyFont="1" applyFill="1" applyBorder="1" applyAlignment="1">
      <alignment horizontal="right"/>
    </xf>
    <xf numFmtId="182" fontId="14" fillId="34" borderId="24" xfId="0" applyNumberFormat="1" applyFont="1" applyFill="1" applyBorder="1" applyAlignment="1">
      <alignment horizontal="right"/>
    </xf>
    <xf numFmtId="182" fontId="36" fillId="0" borderId="72" xfId="0" applyNumberFormat="1" applyFont="1" applyFill="1" applyBorder="1" applyAlignment="1">
      <alignment horizontal="right"/>
    </xf>
    <xf numFmtId="182" fontId="36" fillId="0" borderId="12" xfId="0" applyNumberFormat="1" applyFont="1" applyFill="1" applyBorder="1" applyAlignment="1">
      <alignment horizontal="right"/>
    </xf>
    <xf numFmtId="182" fontId="36" fillId="34" borderId="13" xfId="0" applyNumberFormat="1" applyFont="1" applyFill="1" applyBorder="1" applyAlignment="1">
      <alignment horizontal="right"/>
    </xf>
    <xf numFmtId="182" fontId="36" fillId="34" borderId="12" xfId="0" applyNumberFormat="1" applyFont="1" applyFill="1" applyBorder="1" applyAlignment="1">
      <alignment horizontal="right"/>
    </xf>
    <xf numFmtId="0" fontId="14" fillId="0" borderId="72" xfId="0" applyFont="1" applyFill="1" applyBorder="1" applyAlignment="1">
      <alignment horizontal="left"/>
    </xf>
    <xf numFmtId="3" fontId="7" fillId="0" borderId="32" xfId="0" applyNumberFormat="1" applyFont="1" applyFill="1" applyBorder="1" applyAlignment="1">
      <alignment horizontal="right" indent="1"/>
    </xf>
    <xf numFmtId="3" fontId="7" fillId="0" borderId="71" xfId="0" applyNumberFormat="1" applyFont="1" applyFill="1" applyBorder="1" applyAlignment="1">
      <alignment/>
    </xf>
    <xf numFmtId="3" fontId="7" fillId="0" borderId="32" xfId="0" applyNumberFormat="1" applyFont="1" applyFill="1" applyBorder="1" applyAlignment="1">
      <alignment/>
    </xf>
    <xf numFmtId="3" fontId="7" fillId="0" borderId="33" xfId="0" applyNumberFormat="1" applyFont="1" applyFill="1" applyBorder="1" applyAlignment="1">
      <alignment/>
    </xf>
    <xf numFmtId="0" fontId="21" fillId="37" borderId="0" xfId="0" applyFont="1" applyFill="1" applyBorder="1" applyAlignment="1">
      <alignment horizontal="left"/>
    </xf>
    <xf numFmtId="0" fontId="14" fillId="34" borderId="0" xfId="0" applyFont="1" applyFill="1" applyBorder="1" applyAlignment="1">
      <alignment horizontal="center"/>
    </xf>
    <xf numFmtId="0" fontId="14" fillId="33" borderId="0" xfId="0" applyFont="1" applyFill="1" applyBorder="1" applyAlignment="1">
      <alignment horizontal="center"/>
    </xf>
    <xf numFmtId="182" fontId="0" fillId="34" borderId="0" xfId="0" applyNumberFormat="1" applyFont="1" applyFill="1" applyBorder="1" applyAlignment="1">
      <alignment/>
    </xf>
    <xf numFmtId="0" fontId="10" fillId="37" borderId="55" xfId="0" applyFont="1" applyFill="1" applyBorder="1" applyAlignment="1">
      <alignment/>
    </xf>
    <xf numFmtId="179" fontId="7" fillId="0" borderId="0" xfId="0" applyNumberFormat="1" applyFont="1" applyBorder="1" applyAlignment="1">
      <alignment horizontal="right"/>
    </xf>
    <xf numFmtId="3" fontId="36" fillId="0" borderId="0" xfId="0" applyNumberFormat="1" applyFont="1" applyBorder="1" applyAlignment="1">
      <alignment/>
    </xf>
    <xf numFmtId="182" fontId="36" fillId="0" borderId="25" xfId="0" applyNumberFormat="1" applyFont="1" applyBorder="1" applyAlignment="1">
      <alignment/>
    </xf>
    <xf numFmtId="3" fontId="14" fillId="0" borderId="0" xfId="0" applyNumberFormat="1" applyFont="1" applyBorder="1" applyAlignment="1">
      <alignment/>
    </xf>
    <xf numFmtId="182" fontId="14" fillId="0" borderId="25" xfId="0" applyNumberFormat="1" applyFont="1" applyBorder="1" applyAlignment="1">
      <alignment/>
    </xf>
    <xf numFmtId="0" fontId="21" fillId="37" borderId="33" xfId="0" applyFont="1" applyFill="1" applyBorder="1" applyAlignment="1">
      <alignment horizontal="left"/>
    </xf>
    <xf numFmtId="0" fontId="21" fillId="0" borderId="45" xfId="0" applyFont="1" applyBorder="1" applyAlignment="1">
      <alignment horizontal="left"/>
    </xf>
    <xf numFmtId="0" fontId="21" fillId="0" borderId="49" xfId="0" applyFont="1" applyBorder="1" applyAlignment="1">
      <alignment horizontal="left"/>
    </xf>
    <xf numFmtId="0" fontId="21" fillId="0" borderId="48" xfId="0" applyFont="1" applyBorder="1" applyAlignment="1">
      <alignment horizontal="left"/>
    </xf>
    <xf numFmtId="0" fontId="21" fillId="0" borderId="33" xfId="0" applyFont="1" applyBorder="1" applyAlignment="1">
      <alignment horizontal="left"/>
    </xf>
    <xf numFmtId="0" fontId="21" fillId="0" borderId="28" xfId="0" applyFont="1" applyBorder="1" applyAlignment="1">
      <alignment horizontal="left"/>
    </xf>
    <xf numFmtId="0" fontId="21" fillId="0" borderId="27" xfId="0" applyFont="1" applyBorder="1" applyAlignment="1">
      <alignment horizontal="left"/>
    </xf>
    <xf numFmtId="3" fontId="14" fillId="0" borderId="45" xfId="0" applyNumberFormat="1" applyFont="1" applyBorder="1" applyAlignment="1">
      <alignment/>
    </xf>
    <xf numFmtId="3" fontId="14" fillId="0" borderId="32" xfId="0" applyNumberFormat="1" applyFont="1" applyBorder="1" applyAlignment="1">
      <alignment/>
    </xf>
    <xf numFmtId="3" fontId="10" fillId="0" borderId="32" xfId="0" applyNumberFormat="1" applyFont="1" applyBorder="1" applyAlignment="1">
      <alignment/>
    </xf>
    <xf numFmtId="0" fontId="10" fillId="37" borderId="54" xfId="0" applyFont="1" applyFill="1" applyBorder="1" applyAlignment="1">
      <alignment/>
    </xf>
    <xf numFmtId="0" fontId="0" fillId="37" borderId="53" xfId="0" applyFill="1" applyBorder="1" applyAlignment="1">
      <alignment/>
    </xf>
    <xf numFmtId="0" fontId="14" fillId="34" borderId="33" xfId="0" applyFont="1" applyFill="1" applyBorder="1" applyAlignment="1">
      <alignment horizontal="center"/>
    </xf>
    <xf numFmtId="0" fontId="14" fillId="34" borderId="26" xfId="0" applyFont="1" applyFill="1" applyBorder="1" applyAlignment="1">
      <alignment horizontal="center"/>
    </xf>
    <xf numFmtId="3" fontId="36" fillId="0" borderId="49" xfId="0" applyNumberFormat="1" applyFont="1" applyBorder="1" applyAlignment="1">
      <alignment/>
    </xf>
    <xf numFmtId="182" fontId="36" fillId="0" borderId="48" xfId="0" applyNumberFormat="1" applyFont="1" applyBorder="1" applyAlignment="1">
      <alignment/>
    </xf>
    <xf numFmtId="0" fontId="10" fillId="0" borderId="33" xfId="0" applyFont="1" applyBorder="1" applyAlignment="1">
      <alignment/>
    </xf>
    <xf numFmtId="0" fontId="14" fillId="0" borderId="18" xfId="0" applyFont="1" applyBorder="1" applyAlignment="1">
      <alignment/>
    </xf>
    <xf numFmtId="3" fontId="20" fillId="0" borderId="0" xfId="0" applyNumberFormat="1" applyFont="1" applyBorder="1" applyAlignment="1">
      <alignment/>
    </xf>
    <xf numFmtId="182" fontId="20" fillId="0" borderId="25" xfId="0" applyNumberFormat="1" applyFont="1" applyBorder="1" applyAlignment="1">
      <alignment/>
    </xf>
    <xf numFmtId="3" fontId="20" fillId="0" borderId="28" xfId="0" applyNumberFormat="1" applyFont="1" applyBorder="1" applyAlignment="1">
      <alignment/>
    </xf>
    <xf numFmtId="0" fontId="20" fillId="0" borderId="27" xfId="0" applyFont="1" applyBorder="1" applyAlignment="1">
      <alignment/>
    </xf>
    <xf numFmtId="3" fontId="0" fillId="0" borderId="18" xfId="0" applyNumberFormat="1" applyBorder="1" applyAlignment="1">
      <alignment/>
    </xf>
    <xf numFmtId="3" fontId="20" fillId="0" borderId="18" xfId="0" applyNumberFormat="1" applyFont="1" applyBorder="1" applyAlignment="1">
      <alignment/>
    </xf>
    <xf numFmtId="0" fontId="36" fillId="0" borderId="26" xfId="0" applyFont="1" applyBorder="1" applyAlignment="1">
      <alignment/>
    </xf>
    <xf numFmtId="3" fontId="14" fillId="0" borderId="52" xfId="0" applyNumberFormat="1" applyFont="1" applyBorder="1" applyAlignment="1">
      <alignment/>
    </xf>
    <xf numFmtId="3" fontId="14" fillId="0" borderId="18" xfId="0" applyNumberFormat="1" applyFont="1" applyBorder="1" applyAlignment="1">
      <alignment/>
    </xf>
    <xf numFmtId="0" fontId="21" fillId="38" borderId="45" xfId="0" applyFont="1" applyFill="1" applyBorder="1" applyAlignment="1">
      <alignment horizontal="left"/>
    </xf>
    <xf numFmtId="0" fontId="21" fillId="38" borderId="49" xfId="0" applyFont="1" applyFill="1" applyBorder="1" applyAlignment="1">
      <alignment horizontal="left"/>
    </xf>
    <xf numFmtId="0" fontId="21" fillId="38" borderId="48" xfId="0" applyFont="1" applyFill="1" applyBorder="1" applyAlignment="1">
      <alignment horizontal="left"/>
    </xf>
    <xf numFmtId="0" fontId="21" fillId="38" borderId="33" xfId="0" applyFont="1" applyFill="1" applyBorder="1" applyAlignment="1">
      <alignment horizontal="left"/>
    </xf>
    <xf numFmtId="0" fontId="21" fillId="38" borderId="28" xfId="0" applyFont="1" applyFill="1" applyBorder="1" applyAlignment="1">
      <alignment horizontal="left"/>
    </xf>
    <xf numFmtId="0" fontId="21" fillId="38" borderId="27" xfId="0" applyFont="1" applyFill="1" applyBorder="1" applyAlignment="1">
      <alignment horizontal="left"/>
    </xf>
    <xf numFmtId="3" fontId="14" fillId="38" borderId="28" xfId="0" applyNumberFormat="1" applyFont="1" applyFill="1" applyBorder="1" applyAlignment="1">
      <alignment horizontal="center"/>
    </xf>
    <xf numFmtId="0" fontId="14" fillId="38" borderId="27" xfId="0" applyFont="1" applyFill="1" applyBorder="1" applyAlignment="1">
      <alignment horizontal="center"/>
    </xf>
    <xf numFmtId="0" fontId="14" fillId="38" borderId="52" xfId="0" applyFont="1" applyFill="1" applyBorder="1" applyAlignment="1">
      <alignment/>
    </xf>
    <xf numFmtId="3" fontId="36" fillId="38" borderId="49" xfId="0" applyNumberFormat="1" applyFont="1" applyFill="1" applyBorder="1" applyAlignment="1">
      <alignment/>
    </xf>
    <xf numFmtId="182" fontId="36" fillId="38" borderId="48" xfId="0" applyNumberFormat="1" applyFont="1" applyFill="1" applyBorder="1" applyAlignment="1">
      <alignment/>
    </xf>
    <xf numFmtId="0" fontId="14" fillId="38" borderId="18" xfId="0" applyFont="1" applyFill="1" applyBorder="1" applyAlignment="1">
      <alignment/>
    </xf>
    <xf numFmtId="3" fontId="36" fillId="38" borderId="0" xfId="0" applyNumberFormat="1" applyFont="1" applyFill="1" applyBorder="1" applyAlignment="1">
      <alignment/>
    </xf>
    <xf numFmtId="182" fontId="36" fillId="38" borderId="25" xfId="0" applyNumberFormat="1" applyFont="1" applyFill="1" applyBorder="1" applyAlignment="1">
      <alignment/>
    </xf>
    <xf numFmtId="0" fontId="14" fillId="38" borderId="32" xfId="0" applyFont="1" applyFill="1" applyBorder="1" applyAlignment="1">
      <alignment/>
    </xf>
    <xf numFmtId="3" fontId="14" fillId="38" borderId="18" xfId="0" applyNumberFormat="1" applyFont="1" applyFill="1" applyBorder="1" applyAlignment="1">
      <alignment/>
    </xf>
    <xf numFmtId="0" fontId="10" fillId="38" borderId="32" xfId="0" applyFont="1" applyFill="1" applyBorder="1" applyAlignment="1">
      <alignment/>
    </xf>
    <xf numFmtId="3" fontId="10" fillId="38" borderId="18" xfId="0" applyNumberFormat="1" applyFont="1" applyFill="1" applyBorder="1" applyAlignment="1">
      <alignment/>
    </xf>
    <xf numFmtId="3" fontId="20" fillId="38" borderId="0" xfId="0" applyNumberFormat="1" applyFont="1" applyFill="1" applyBorder="1" applyAlignment="1">
      <alignment/>
    </xf>
    <xf numFmtId="182" fontId="20" fillId="38" borderId="25" xfId="0" applyNumberFormat="1" applyFont="1" applyFill="1" applyBorder="1" applyAlignment="1">
      <alignment/>
    </xf>
    <xf numFmtId="3" fontId="14" fillId="38" borderId="0" xfId="0" applyNumberFormat="1" applyFont="1" applyFill="1" applyBorder="1" applyAlignment="1">
      <alignment/>
    </xf>
    <xf numFmtId="182" fontId="14" fillId="38" borderId="25" xfId="0" applyNumberFormat="1" applyFont="1" applyFill="1" applyBorder="1" applyAlignment="1">
      <alignment/>
    </xf>
    <xf numFmtId="0" fontId="10" fillId="38" borderId="33" xfId="0" applyFont="1" applyFill="1" applyBorder="1" applyAlignment="1">
      <alignment/>
    </xf>
    <xf numFmtId="0" fontId="11" fillId="38" borderId="26" xfId="0" applyFont="1" applyFill="1" applyBorder="1" applyAlignment="1">
      <alignment/>
    </xf>
    <xf numFmtId="3" fontId="10" fillId="38" borderId="28" xfId="0" applyNumberFormat="1" applyFont="1" applyFill="1" applyBorder="1" applyAlignment="1">
      <alignment/>
    </xf>
    <xf numFmtId="182" fontId="20" fillId="38" borderId="27" xfId="0" applyNumberFormat="1" applyFont="1" applyFill="1" applyBorder="1" applyAlignment="1">
      <alignment/>
    </xf>
    <xf numFmtId="0" fontId="0" fillId="38" borderId="0" xfId="0" applyFill="1" applyAlignment="1">
      <alignment/>
    </xf>
    <xf numFmtId="0" fontId="14" fillId="38" borderId="45" xfId="0" applyFont="1" applyFill="1" applyBorder="1" applyAlignment="1">
      <alignment horizontal="left"/>
    </xf>
    <xf numFmtId="0" fontId="14" fillId="38" borderId="32" xfId="0" applyFont="1" applyFill="1" applyBorder="1" applyAlignment="1">
      <alignment horizontal="left"/>
    </xf>
    <xf numFmtId="0" fontId="10" fillId="38" borderId="18" xfId="0" applyFont="1" applyFill="1" applyBorder="1" applyAlignment="1">
      <alignment/>
    </xf>
    <xf numFmtId="3" fontId="10" fillId="38" borderId="0" xfId="0" applyNumberFormat="1" applyFont="1" applyFill="1" applyBorder="1" applyAlignment="1">
      <alignment/>
    </xf>
    <xf numFmtId="182" fontId="10" fillId="38" borderId="25" xfId="0" applyNumberFormat="1" applyFont="1" applyFill="1" applyBorder="1" applyAlignment="1">
      <alignment/>
    </xf>
    <xf numFmtId="0" fontId="10" fillId="38" borderId="26" xfId="0" applyFont="1" applyFill="1" applyBorder="1" applyAlignment="1">
      <alignment/>
    </xf>
    <xf numFmtId="182" fontId="10" fillId="38" borderId="27" xfId="0" applyNumberFormat="1" applyFont="1" applyFill="1" applyBorder="1" applyAlignment="1">
      <alignment/>
    </xf>
    <xf numFmtId="0" fontId="8" fillId="38" borderId="0" xfId="0" applyFont="1" applyFill="1" applyBorder="1" applyAlignment="1">
      <alignment/>
    </xf>
    <xf numFmtId="0" fontId="8" fillId="38" borderId="0" xfId="0" applyFont="1" applyFill="1" applyAlignment="1">
      <alignment/>
    </xf>
    <xf numFmtId="0" fontId="1" fillId="38" borderId="0" xfId="0" applyFont="1" applyFill="1" applyAlignment="1">
      <alignment/>
    </xf>
    <xf numFmtId="3" fontId="14" fillId="34" borderId="32" xfId="0" applyNumberFormat="1" applyFont="1" applyFill="1" applyBorder="1" applyAlignment="1">
      <alignment/>
    </xf>
    <xf numFmtId="3" fontId="36" fillId="34" borderId="32" xfId="0" applyNumberFormat="1" applyFont="1" applyFill="1" applyBorder="1" applyAlignment="1">
      <alignment/>
    </xf>
    <xf numFmtId="182" fontId="36" fillId="34" borderId="18" xfId="0" applyNumberFormat="1" applyFont="1" applyFill="1" applyBorder="1" applyAlignment="1">
      <alignment/>
    </xf>
    <xf numFmtId="3" fontId="14" fillId="34" borderId="33" xfId="0" applyNumberFormat="1" applyFont="1" applyFill="1" applyBorder="1" applyAlignment="1">
      <alignment/>
    </xf>
    <xf numFmtId="0" fontId="14" fillId="34" borderId="26" xfId="0" applyFont="1" applyFill="1" applyBorder="1" applyAlignment="1">
      <alignment/>
    </xf>
    <xf numFmtId="0" fontId="14" fillId="39" borderId="28" xfId="0" applyFont="1" applyFill="1" applyBorder="1" applyAlignment="1">
      <alignment horizontal="center"/>
    </xf>
    <xf numFmtId="0" fontId="14" fillId="39" borderId="27" xfId="0" applyFont="1" applyFill="1" applyBorder="1" applyAlignment="1">
      <alignment horizontal="center"/>
    </xf>
    <xf numFmtId="3" fontId="14" fillId="39" borderId="0" xfId="0" applyNumberFormat="1" applyFont="1" applyFill="1" applyBorder="1" applyAlignment="1">
      <alignment/>
    </xf>
    <xf numFmtId="182" fontId="14" fillId="39" borderId="25" xfId="0" applyNumberFormat="1" applyFont="1" applyFill="1" applyBorder="1" applyAlignment="1">
      <alignment/>
    </xf>
    <xf numFmtId="182" fontId="14" fillId="39" borderId="0" xfId="0" applyNumberFormat="1" applyFont="1" applyFill="1" applyBorder="1" applyAlignment="1">
      <alignment/>
    </xf>
    <xf numFmtId="3" fontId="36" fillId="39" borderId="0" xfId="0" applyNumberFormat="1" applyFont="1" applyFill="1" applyBorder="1" applyAlignment="1">
      <alignment/>
    </xf>
    <xf numFmtId="182" fontId="36" fillId="39" borderId="0" xfId="0" applyNumberFormat="1" applyFont="1" applyFill="1" applyBorder="1" applyAlignment="1">
      <alignment/>
    </xf>
    <xf numFmtId="182" fontId="36" fillId="39" borderId="25" xfId="0" applyNumberFormat="1" applyFont="1" applyFill="1" applyBorder="1" applyAlignment="1">
      <alignment/>
    </xf>
    <xf numFmtId="0" fontId="0" fillId="39" borderId="28" xfId="0" applyFill="1" applyBorder="1" applyAlignment="1">
      <alignment/>
    </xf>
    <xf numFmtId="0" fontId="0" fillId="39" borderId="27" xfId="0" applyFill="1" applyBorder="1" applyAlignment="1">
      <alignment/>
    </xf>
    <xf numFmtId="0" fontId="14" fillId="39" borderId="0" xfId="0" applyFont="1" applyFill="1" applyBorder="1" applyAlignment="1">
      <alignment horizontal="left"/>
    </xf>
    <xf numFmtId="0" fontId="14" fillId="39" borderId="12" xfId="0" applyFont="1" applyFill="1" applyBorder="1" applyAlignment="1">
      <alignment horizontal="left"/>
    </xf>
    <xf numFmtId="3" fontId="10" fillId="39" borderId="49" xfId="0" applyNumberFormat="1" applyFont="1" applyFill="1" applyBorder="1" applyAlignment="1">
      <alignment horizontal="right"/>
    </xf>
    <xf numFmtId="3" fontId="10" fillId="39" borderId="48" xfId="0" applyNumberFormat="1" applyFont="1" applyFill="1" applyBorder="1" applyAlignment="1">
      <alignment horizontal="right"/>
    </xf>
    <xf numFmtId="179" fontId="10" fillId="39" borderId="0" xfId="0" applyNumberFormat="1" applyFont="1" applyFill="1" applyBorder="1" applyAlignment="1">
      <alignment horizontal="right"/>
    </xf>
    <xf numFmtId="179" fontId="10" fillId="39" borderId="25" xfId="0" applyNumberFormat="1" applyFont="1" applyFill="1" applyBorder="1" applyAlignment="1">
      <alignment horizontal="right"/>
    </xf>
    <xf numFmtId="3" fontId="14" fillId="39" borderId="16" xfId="0" applyNumberFormat="1" applyFont="1" applyFill="1" applyBorder="1" applyAlignment="1">
      <alignment horizontal="right"/>
    </xf>
    <xf numFmtId="3" fontId="14" fillId="39" borderId="31" xfId="0" applyNumberFormat="1" applyFont="1" applyFill="1" applyBorder="1" applyAlignment="1">
      <alignment horizontal="right"/>
    </xf>
    <xf numFmtId="179" fontId="14" fillId="39" borderId="12" xfId="0" applyNumberFormat="1" applyFont="1" applyFill="1" applyBorder="1" applyAlignment="1">
      <alignment horizontal="right"/>
    </xf>
    <xf numFmtId="179" fontId="14" fillId="39" borderId="14" xfId="0" applyNumberFormat="1" applyFont="1" applyFill="1" applyBorder="1" applyAlignment="1">
      <alignment horizontal="right"/>
    </xf>
    <xf numFmtId="3" fontId="14" fillId="39" borderId="0" xfId="0" applyNumberFormat="1" applyFont="1" applyFill="1" applyBorder="1" applyAlignment="1">
      <alignment horizontal="right"/>
    </xf>
    <xf numFmtId="3" fontId="36" fillId="39" borderId="25" xfId="0" applyNumberFormat="1" applyFont="1" applyFill="1" applyBorder="1" applyAlignment="1">
      <alignment horizontal="right"/>
    </xf>
    <xf numFmtId="179" fontId="14" fillId="39" borderId="0" xfId="0" applyNumberFormat="1" applyFont="1" applyFill="1" applyBorder="1" applyAlignment="1">
      <alignment horizontal="right"/>
    </xf>
    <xf numFmtId="179" fontId="36" fillId="39" borderId="25" xfId="0" applyNumberFormat="1" applyFont="1" applyFill="1" applyBorder="1" applyAlignment="1">
      <alignment horizontal="right"/>
    </xf>
    <xf numFmtId="3" fontId="36" fillId="39" borderId="16" xfId="0" applyNumberFormat="1" applyFont="1" applyFill="1" applyBorder="1" applyAlignment="1">
      <alignment horizontal="right"/>
    </xf>
    <xf numFmtId="182" fontId="14" fillId="39" borderId="12" xfId="0" applyNumberFormat="1" applyFont="1" applyFill="1" applyBorder="1" applyAlignment="1">
      <alignment horizontal="right"/>
    </xf>
    <xf numFmtId="182" fontId="36" fillId="39" borderId="12" xfId="0" applyNumberFormat="1" applyFont="1" applyFill="1" applyBorder="1" applyAlignment="1">
      <alignment horizontal="right"/>
    </xf>
    <xf numFmtId="182" fontId="14" fillId="39" borderId="14" xfId="0" applyNumberFormat="1" applyFont="1" applyFill="1" applyBorder="1" applyAlignment="1">
      <alignment horizontal="right"/>
    </xf>
    <xf numFmtId="3" fontId="14" fillId="39" borderId="25" xfId="0" applyNumberFormat="1" applyFont="1" applyFill="1" applyBorder="1" applyAlignment="1">
      <alignment horizontal="right"/>
    </xf>
    <xf numFmtId="179" fontId="14" fillId="39" borderId="25" xfId="0" applyNumberFormat="1" applyFont="1" applyFill="1" applyBorder="1" applyAlignment="1">
      <alignment horizontal="right"/>
    </xf>
    <xf numFmtId="3" fontId="36" fillId="39" borderId="0" xfId="0" applyNumberFormat="1" applyFont="1" applyFill="1" applyBorder="1" applyAlignment="1">
      <alignment horizontal="right"/>
    </xf>
    <xf numFmtId="179" fontId="36" fillId="39" borderId="0" xfId="0" applyNumberFormat="1" applyFont="1" applyFill="1" applyBorder="1" applyAlignment="1">
      <alignment horizontal="right"/>
    </xf>
    <xf numFmtId="3" fontId="10" fillId="39" borderId="16" xfId="0" applyNumberFormat="1" applyFont="1" applyFill="1" applyBorder="1" applyAlignment="1">
      <alignment horizontal="right"/>
    </xf>
    <xf numFmtId="3" fontId="10" fillId="39" borderId="31" xfId="0" applyNumberFormat="1" applyFont="1" applyFill="1" applyBorder="1" applyAlignment="1">
      <alignment horizontal="right"/>
    </xf>
    <xf numFmtId="179" fontId="10" fillId="39" borderId="12" xfId="0" applyNumberFormat="1" applyFont="1" applyFill="1" applyBorder="1" applyAlignment="1">
      <alignment horizontal="right"/>
    </xf>
    <xf numFmtId="179" fontId="10" fillId="39" borderId="14" xfId="0" applyNumberFormat="1" applyFont="1" applyFill="1" applyBorder="1" applyAlignment="1">
      <alignment horizontal="right"/>
    </xf>
    <xf numFmtId="3" fontId="36" fillId="39" borderId="31" xfId="0" applyNumberFormat="1" applyFont="1" applyFill="1" applyBorder="1" applyAlignment="1">
      <alignment horizontal="right"/>
    </xf>
    <xf numFmtId="179" fontId="36" fillId="39" borderId="12" xfId="0" applyNumberFormat="1" applyFont="1" applyFill="1" applyBorder="1" applyAlignment="1">
      <alignment horizontal="right"/>
    </xf>
    <xf numFmtId="179" fontId="14" fillId="39" borderId="28" xfId="0" applyNumberFormat="1" applyFont="1" applyFill="1" applyBorder="1" applyAlignment="1">
      <alignment horizontal="right"/>
    </xf>
    <xf numFmtId="179" fontId="14" fillId="39" borderId="27" xfId="0" applyNumberFormat="1" applyFont="1" applyFill="1" applyBorder="1" applyAlignment="1">
      <alignment horizontal="right"/>
    </xf>
    <xf numFmtId="0" fontId="14" fillId="38" borderId="0" xfId="0" applyFont="1" applyFill="1" applyBorder="1" applyAlignment="1">
      <alignment/>
    </xf>
    <xf numFmtId="0" fontId="10" fillId="38" borderId="0" xfId="0" applyFont="1" applyFill="1" applyBorder="1" applyAlignment="1">
      <alignment/>
    </xf>
    <xf numFmtId="0" fontId="10" fillId="38" borderId="28" xfId="0" applyFont="1" applyFill="1" applyBorder="1" applyAlignment="1">
      <alignment/>
    </xf>
    <xf numFmtId="3" fontId="14" fillId="34" borderId="71" xfId="0" applyNumberFormat="1" applyFont="1" applyFill="1" applyBorder="1" applyAlignment="1">
      <alignment/>
    </xf>
    <xf numFmtId="3" fontId="14" fillId="39" borderId="16" xfId="0" applyNumberFormat="1" applyFont="1" applyFill="1" applyBorder="1" applyAlignment="1">
      <alignment/>
    </xf>
    <xf numFmtId="182" fontId="14" fillId="39" borderId="31" xfId="0" applyNumberFormat="1" applyFont="1" applyFill="1" applyBorder="1" applyAlignment="1">
      <alignment/>
    </xf>
    <xf numFmtId="3" fontId="14" fillId="34" borderId="72" xfId="0" applyNumberFormat="1" applyFont="1" applyFill="1" applyBorder="1" applyAlignment="1">
      <alignment/>
    </xf>
    <xf numFmtId="0" fontId="14" fillId="34" borderId="24" xfId="0" applyFont="1" applyFill="1" applyBorder="1" applyAlignment="1">
      <alignment/>
    </xf>
    <xf numFmtId="182" fontId="14" fillId="34" borderId="24" xfId="0" applyNumberFormat="1" applyFont="1" applyFill="1" applyBorder="1" applyAlignment="1">
      <alignment/>
    </xf>
    <xf numFmtId="3" fontId="14" fillId="39" borderId="12" xfId="0" applyNumberFormat="1" applyFont="1" applyFill="1" applyBorder="1" applyAlignment="1">
      <alignment/>
    </xf>
    <xf numFmtId="182" fontId="14" fillId="39" borderId="14" xfId="0" applyNumberFormat="1" applyFont="1" applyFill="1" applyBorder="1" applyAlignment="1">
      <alignment/>
    </xf>
    <xf numFmtId="3" fontId="36" fillId="34" borderId="71" xfId="0" applyNumberFormat="1" applyFont="1" applyFill="1" applyBorder="1" applyAlignment="1">
      <alignment/>
    </xf>
    <xf numFmtId="182" fontId="36" fillId="34" borderId="20" xfId="0" applyNumberFormat="1" applyFont="1" applyFill="1" applyBorder="1" applyAlignment="1">
      <alignment/>
    </xf>
    <xf numFmtId="3" fontId="36" fillId="34" borderId="72" xfId="0" applyNumberFormat="1" applyFont="1" applyFill="1" applyBorder="1" applyAlignment="1">
      <alignment/>
    </xf>
    <xf numFmtId="3" fontId="10" fillId="34" borderId="71" xfId="0" applyNumberFormat="1" applyFont="1" applyFill="1" applyBorder="1" applyAlignment="1">
      <alignment/>
    </xf>
    <xf numFmtId="3" fontId="10" fillId="34" borderId="72" xfId="0" applyNumberFormat="1" applyFont="1" applyFill="1" applyBorder="1" applyAlignment="1">
      <alignment/>
    </xf>
    <xf numFmtId="3" fontId="36" fillId="39" borderId="16" xfId="0" applyNumberFormat="1" applyFont="1" applyFill="1" applyBorder="1" applyAlignment="1">
      <alignment/>
    </xf>
    <xf numFmtId="182" fontId="36" fillId="39" borderId="31" xfId="0" applyNumberFormat="1" applyFont="1" applyFill="1" applyBorder="1" applyAlignment="1">
      <alignment/>
    </xf>
    <xf numFmtId="0" fontId="21" fillId="38" borderId="32" xfId="0" applyFont="1" applyFill="1" applyBorder="1" applyAlignment="1">
      <alignment horizontal="left"/>
    </xf>
    <xf numFmtId="0" fontId="21" fillId="38" borderId="71" xfId="0" applyFont="1" applyFill="1" applyBorder="1" applyAlignment="1">
      <alignment horizontal="left"/>
    </xf>
    <xf numFmtId="0" fontId="21" fillId="38" borderId="72" xfId="0" applyFont="1" applyFill="1" applyBorder="1" applyAlignment="1">
      <alignment horizontal="left"/>
    </xf>
    <xf numFmtId="0" fontId="10" fillId="38" borderId="71" xfId="0" applyFont="1" applyFill="1" applyBorder="1" applyAlignment="1">
      <alignment horizontal="left"/>
    </xf>
    <xf numFmtId="0" fontId="10" fillId="38" borderId="72" xfId="0" applyFont="1" applyFill="1" applyBorder="1" applyAlignment="1">
      <alignment horizontal="left"/>
    </xf>
    <xf numFmtId="0" fontId="14" fillId="39" borderId="30" xfId="0" applyFont="1" applyFill="1" applyBorder="1" applyAlignment="1">
      <alignment horizontal="left"/>
    </xf>
    <xf numFmtId="0" fontId="14" fillId="39" borderId="14" xfId="0" applyFont="1" applyFill="1" applyBorder="1" applyAlignment="1">
      <alignment horizontal="left"/>
    </xf>
    <xf numFmtId="179" fontId="35" fillId="39" borderId="12" xfId="0" applyNumberFormat="1" applyFont="1" applyFill="1" applyBorder="1" applyAlignment="1">
      <alignment horizontal="right"/>
    </xf>
    <xf numFmtId="179" fontId="35" fillId="39" borderId="14" xfId="0" applyNumberFormat="1" applyFont="1" applyFill="1" applyBorder="1" applyAlignment="1">
      <alignment horizontal="right"/>
    </xf>
    <xf numFmtId="3" fontId="7" fillId="39" borderId="0" xfId="0" applyNumberFormat="1" applyFont="1" applyFill="1" applyBorder="1" applyAlignment="1">
      <alignment horizontal="right"/>
    </xf>
    <xf numFmtId="3" fontId="35" fillId="39" borderId="25" xfId="0" applyNumberFormat="1" applyFont="1" applyFill="1" applyBorder="1" applyAlignment="1">
      <alignment horizontal="right"/>
    </xf>
    <xf numFmtId="3" fontId="35" fillId="39" borderId="16" xfId="0" applyNumberFormat="1" applyFont="1" applyFill="1" applyBorder="1" applyAlignment="1">
      <alignment horizontal="right"/>
    </xf>
    <xf numFmtId="3" fontId="7" fillId="39" borderId="31" xfId="0" applyNumberFormat="1" applyFont="1" applyFill="1" applyBorder="1" applyAlignment="1">
      <alignment horizontal="right"/>
    </xf>
    <xf numFmtId="3" fontId="7" fillId="39" borderId="16" xfId="0" applyNumberFormat="1" applyFont="1" applyFill="1" applyBorder="1" applyAlignment="1">
      <alignment horizontal="right"/>
    </xf>
    <xf numFmtId="3" fontId="35" fillId="39" borderId="0" xfId="0" applyNumberFormat="1" applyFont="1" applyFill="1" applyBorder="1" applyAlignment="1">
      <alignment horizontal="right"/>
    </xf>
    <xf numFmtId="3" fontId="7" fillId="39" borderId="25" xfId="0" applyNumberFormat="1" applyFont="1" applyFill="1" applyBorder="1" applyAlignment="1">
      <alignment horizontal="right"/>
    </xf>
    <xf numFmtId="179" fontId="35" fillId="39" borderId="0" xfId="0" applyNumberFormat="1" applyFont="1" applyFill="1" applyBorder="1" applyAlignment="1">
      <alignment horizontal="right"/>
    </xf>
    <xf numFmtId="179" fontId="35" fillId="39" borderId="25" xfId="0" applyNumberFormat="1" applyFont="1" applyFill="1" applyBorder="1" applyAlignment="1">
      <alignment horizontal="right"/>
    </xf>
    <xf numFmtId="179" fontId="7" fillId="39" borderId="12" xfId="0" applyNumberFormat="1" applyFont="1" applyFill="1" applyBorder="1" applyAlignment="1">
      <alignment horizontal="right"/>
    </xf>
    <xf numFmtId="179" fontId="7" fillId="39" borderId="14" xfId="0" applyNumberFormat="1" applyFont="1" applyFill="1" applyBorder="1" applyAlignment="1">
      <alignment horizontal="right"/>
    </xf>
    <xf numFmtId="3" fontId="20" fillId="39" borderId="0" xfId="0" applyNumberFormat="1" applyFont="1" applyFill="1" applyBorder="1" applyAlignment="1">
      <alignment horizontal="right"/>
    </xf>
    <xf numFmtId="3" fontId="10" fillId="39" borderId="25" xfId="0" applyNumberFormat="1" applyFont="1" applyFill="1" applyBorder="1" applyAlignment="1">
      <alignment horizontal="right"/>
    </xf>
    <xf numFmtId="179" fontId="20" fillId="39" borderId="0" xfId="0" applyNumberFormat="1" applyFont="1" applyFill="1" applyBorder="1" applyAlignment="1">
      <alignment horizontal="right"/>
    </xf>
    <xf numFmtId="3" fontId="35" fillId="39" borderId="31" xfId="0" applyNumberFormat="1" applyFont="1" applyFill="1" applyBorder="1" applyAlignment="1">
      <alignment horizontal="right"/>
    </xf>
    <xf numFmtId="179" fontId="7" fillId="39" borderId="0" xfId="0" applyNumberFormat="1" applyFont="1" applyFill="1" applyBorder="1" applyAlignment="1">
      <alignment horizontal="right"/>
    </xf>
    <xf numFmtId="179" fontId="7" fillId="39" borderId="25" xfId="0" applyNumberFormat="1" applyFont="1" applyFill="1" applyBorder="1" applyAlignment="1">
      <alignment horizontal="right"/>
    </xf>
    <xf numFmtId="179" fontId="35" fillId="39" borderId="28" xfId="0" applyNumberFormat="1" applyFont="1" applyFill="1" applyBorder="1" applyAlignment="1">
      <alignment horizontal="right"/>
    </xf>
    <xf numFmtId="0" fontId="14" fillId="39" borderId="14" xfId="0" applyFont="1" applyFill="1" applyBorder="1" applyAlignment="1">
      <alignment/>
    </xf>
    <xf numFmtId="3" fontId="36" fillId="39" borderId="12" xfId="0" applyNumberFormat="1" applyFont="1" applyFill="1" applyBorder="1" applyAlignment="1">
      <alignment/>
    </xf>
    <xf numFmtId="182" fontId="36" fillId="39" borderId="14" xfId="0" applyNumberFormat="1" applyFont="1" applyFill="1" applyBorder="1" applyAlignment="1">
      <alignment/>
    </xf>
    <xf numFmtId="182" fontId="36" fillId="34" borderId="24" xfId="0" applyNumberFormat="1" applyFont="1" applyFill="1" applyBorder="1" applyAlignment="1">
      <alignment/>
    </xf>
    <xf numFmtId="0" fontId="14" fillId="0" borderId="0" xfId="0" applyFont="1" applyFill="1" applyBorder="1" applyAlignment="1">
      <alignment/>
    </xf>
    <xf numFmtId="179" fontId="7" fillId="39" borderId="28" xfId="0" applyNumberFormat="1" applyFont="1" applyFill="1" applyBorder="1" applyAlignment="1">
      <alignment horizontal="right"/>
    </xf>
    <xf numFmtId="179" fontId="7" fillId="39" borderId="27" xfId="0" applyNumberFormat="1" applyFont="1" applyFill="1" applyBorder="1" applyAlignment="1">
      <alignment horizontal="right"/>
    </xf>
    <xf numFmtId="3" fontId="20" fillId="34" borderId="71" xfId="0" applyNumberFormat="1" applyFont="1" applyFill="1" applyBorder="1" applyAlignment="1">
      <alignment/>
    </xf>
    <xf numFmtId="182" fontId="20" fillId="34" borderId="20" xfId="0" applyNumberFormat="1" applyFont="1" applyFill="1" applyBorder="1" applyAlignment="1">
      <alignment/>
    </xf>
    <xf numFmtId="3" fontId="20" fillId="39" borderId="16" xfId="0" applyNumberFormat="1" applyFont="1" applyFill="1" applyBorder="1" applyAlignment="1">
      <alignment/>
    </xf>
    <xf numFmtId="182" fontId="20" fillId="39" borderId="31" xfId="0" applyNumberFormat="1" applyFont="1" applyFill="1" applyBorder="1" applyAlignment="1">
      <alignment/>
    </xf>
    <xf numFmtId="3" fontId="20" fillId="34" borderId="72" xfId="0" applyNumberFormat="1" applyFont="1" applyFill="1" applyBorder="1" applyAlignment="1">
      <alignment/>
    </xf>
    <xf numFmtId="182" fontId="20" fillId="34" borderId="24" xfId="0" applyNumberFormat="1" applyFont="1" applyFill="1" applyBorder="1" applyAlignment="1">
      <alignment/>
    </xf>
    <xf numFmtId="3" fontId="10" fillId="39" borderId="12" xfId="0" applyNumberFormat="1" applyFont="1" applyFill="1" applyBorder="1" applyAlignment="1">
      <alignment/>
    </xf>
    <xf numFmtId="182" fontId="10" fillId="39" borderId="14" xfId="0" applyNumberFormat="1" applyFont="1" applyFill="1" applyBorder="1" applyAlignment="1">
      <alignment/>
    </xf>
    <xf numFmtId="3" fontId="20" fillId="0" borderId="45" xfId="0" applyNumberFormat="1" applyFont="1" applyFill="1" applyBorder="1" applyAlignment="1">
      <alignment horizontal="right"/>
    </xf>
    <xf numFmtId="3" fontId="20" fillId="0" borderId="49" xfId="0" applyNumberFormat="1" applyFont="1" applyFill="1" applyBorder="1" applyAlignment="1">
      <alignment horizontal="right"/>
    </xf>
    <xf numFmtId="3" fontId="20" fillId="0" borderId="52" xfId="0" applyNumberFormat="1" applyFont="1" applyFill="1" applyBorder="1" applyAlignment="1">
      <alignment horizontal="right"/>
    </xf>
    <xf numFmtId="3" fontId="20" fillId="34" borderId="75" xfId="0" applyNumberFormat="1" applyFont="1" applyFill="1" applyBorder="1" applyAlignment="1">
      <alignment horizontal="right"/>
    </xf>
    <xf numFmtId="3" fontId="20" fillId="34" borderId="49" xfId="0" applyNumberFormat="1" applyFont="1" applyFill="1" applyBorder="1" applyAlignment="1">
      <alignment horizontal="right"/>
    </xf>
    <xf numFmtId="3" fontId="20" fillId="34" borderId="52" xfId="0" applyNumberFormat="1" applyFont="1" applyFill="1" applyBorder="1" applyAlignment="1">
      <alignment horizontal="right"/>
    </xf>
    <xf numFmtId="3" fontId="20" fillId="39" borderId="48" xfId="0" applyNumberFormat="1" applyFont="1" applyFill="1" applyBorder="1" applyAlignment="1">
      <alignment horizontal="right"/>
    </xf>
    <xf numFmtId="3" fontId="20" fillId="34" borderId="45" xfId="0" applyNumberFormat="1" applyFont="1" applyFill="1" applyBorder="1" applyAlignment="1">
      <alignment/>
    </xf>
    <xf numFmtId="182" fontId="20" fillId="34" borderId="52" xfId="0" applyNumberFormat="1" applyFont="1" applyFill="1" applyBorder="1" applyAlignment="1">
      <alignment/>
    </xf>
    <xf numFmtId="3" fontId="10" fillId="39" borderId="49" xfId="0" applyNumberFormat="1" applyFont="1" applyFill="1" applyBorder="1" applyAlignment="1">
      <alignment/>
    </xf>
    <xf numFmtId="182" fontId="10" fillId="39" borderId="48" xfId="0" applyNumberFormat="1" applyFont="1" applyFill="1" applyBorder="1" applyAlignment="1">
      <alignment/>
    </xf>
    <xf numFmtId="182" fontId="11" fillId="34" borderId="0" xfId="0" applyNumberFormat="1" applyFont="1" applyFill="1" applyBorder="1" applyAlignment="1">
      <alignment/>
    </xf>
    <xf numFmtId="182" fontId="11" fillId="33" borderId="0" xfId="0" applyNumberFormat="1" applyFont="1" applyFill="1" applyBorder="1" applyAlignment="1">
      <alignment/>
    </xf>
    <xf numFmtId="179" fontId="20" fillId="0" borderId="72" xfId="0" applyNumberFormat="1" applyFont="1" applyFill="1" applyBorder="1" applyAlignment="1">
      <alignment horizontal="right"/>
    </xf>
    <xf numFmtId="179" fontId="20" fillId="0" borderId="12" xfId="0" applyNumberFormat="1" applyFont="1" applyFill="1" applyBorder="1" applyAlignment="1">
      <alignment horizontal="right"/>
    </xf>
    <xf numFmtId="179" fontId="20" fillId="0" borderId="24" xfId="0" applyNumberFormat="1" applyFont="1" applyFill="1" applyBorder="1" applyAlignment="1">
      <alignment horizontal="right"/>
    </xf>
    <xf numFmtId="179" fontId="20" fillId="34" borderId="13" xfId="0" applyNumberFormat="1" applyFont="1" applyFill="1" applyBorder="1" applyAlignment="1">
      <alignment horizontal="right"/>
    </xf>
    <xf numFmtId="179" fontId="20" fillId="34" borderId="12" xfId="0" applyNumberFormat="1" applyFont="1" applyFill="1" applyBorder="1" applyAlignment="1">
      <alignment horizontal="right"/>
    </xf>
    <xf numFmtId="179" fontId="20" fillId="34" borderId="24" xfId="0" applyNumberFormat="1" applyFont="1" applyFill="1" applyBorder="1" applyAlignment="1">
      <alignment horizontal="right"/>
    </xf>
    <xf numFmtId="179" fontId="20" fillId="39" borderId="14" xfId="0" applyNumberFormat="1" applyFont="1" applyFill="1" applyBorder="1" applyAlignment="1">
      <alignment horizontal="right"/>
    </xf>
    <xf numFmtId="3" fontId="20" fillId="34" borderId="32" xfId="0" applyNumberFormat="1" applyFont="1" applyFill="1" applyBorder="1" applyAlignment="1">
      <alignment/>
    </xf>
    <xf numFmtId="182" fontId="20" fillId="34" borderId="18" xfId="0" applyNumberFormat="1" applyFont="1" applyFill="1" applyBorder="1" applyAlignment="1">
      <alignment/>
    </xf>
    <xf numFmtId="3" fontId="10" fillId="39" borderId="0" xfId="0" applyNumberFormat="1" applyFont="1" applyFill="1" applyBorder="1" applyAlignment="1">
      <alignment/>
    </xf>
    <xf numFmtId="182" fontId="10" fillId="39" borderId="25" xfId="0" applyNumberFormat="1" applyFont="1" applyFill="1" applyBorder="1" applyAlignment="1">
      <alignment/>
    </xf>
    <xf numFmtId="3" fontId="10" fillId="0" borderId="28" xfId="0" applyNumberFormat="1" applyFont="1" applyBorder="1" applyAlignment="1">
      <alignment horizontal="center"/>
    </xf>
    <xf numFmtId="0" fontId="10" fillId="0" borderId="27" xfId="0" applyFont="1" applyBorder="1" applyAlignment="1">
      <alignment horizontal="center"/>
    </xf>
    <xf numFmtId="0" fontId="14" fillId="38" borderId="49" xfId="0" applyFont="1" applyFill="1" applyBorder="1" applyAlignment="1">
      <alignment/>
    </xf>
    <xf numFmtId="0" fontId="14" fillId="38" borderId="25" xfId="0" applyFont="1" applyFill="1" applyBorder="1" applyAlignment="1">
      <alignment horizontal="left"/>
    </xf>
    <xf numFmtId="3" fontId="20" fillId="0" borderId="71" xfId="0" applyNumberFormat="1" applyFont="1" applyFill="1" applyBorder="1" applyAlignment="1">
      <alignment horizontal="right"/>
    </xf>
    <xf numFmtId="3" fontId="20" fillId="34" borderId="15" xfId="0" applyNumberFormat="1" applyFont="1" applyFill="1" applyBorder="1" applyAlignment="1">
      <alignment horizontal="right"/>
    </xf>
    <xf numFmtId="3" fontId="20" fillId="34" borderId="16" xfId="0" applyNumberFormat="1" applyFont="1" applyFill="1" applyBorder="1" applyAlignment="1">
      <alignment horizontal="right"/>
    </xf>
    <xf numFmtId="3" fontId="20" fillId="33" borderId="16" xfId="0" applyNumberFormat="1" applyFont="1" applyFill="1" applyBorder="1" applyAlignment="1">
      <alignment horizontal="right"/>
    </xf>
    <xf numFmtId="3" fontId="20" fillId="38" borderId="0" xfId="0" applyNumberFormat="1" applyFont="1" applyFill="1" applyBorder="1" applyAlignment="1">
      <alignment/>
    </xf>
    <xf numFmtId="182" fontId="20" fillId="38" borderId="25" xfId="0" applyNumberFormat="1" applyFont="1" applyFill="1" applyBorder="1" applyAlignment="1">
      <alignment/>
    </xf>
    <xf numFmtId="3" fontId="20" fillId="39" borderId="12" xfId="0" applyNumberFormat="1" applyFont="1" applyFill="1" applyBorder="1" applyAlignment="1">
      <alignment/>
    </xf>
    <xf numFmtId="182" fontId="20" fillId="39" borderId="14" xfId="0" applyNumberFormat="1" applyFont="1" applyFill="1" applyBorder="1" applyAlignment="1">
      <alignment/>
    </xf>
    <xf numFmtId="3" fontId="21" fillId="0" borderId="71" xfId="0" applyNumberFormat="1" applyFont="1" applyFill="1" applyBorder="1" applyAlignment="1">
      <alignment horizontal="right"/>
    </xf>
    <xf numFmtId="3" fontId="21" fillId="0" borderId="16" xfId="0" applyNumberFormat="1" applyFont="1" applyFill="1" applyBorder="1" applyAlignment="1">
      <alignment horizontal="right"/>
    </xf>
    <xf numFmtId="3" fontId="21" fillId="0" borderId="20" xfId="0" applyNumberFormat="1" applyFont="1" applyFill="1" applyBorder="1" applyAlignment="1">
      <alignment horizontal="right"/>
    </xf>
    <xf numFmtId="3" fontId="48" fillId="34" borderId="15" xfId="0" applyNumberFormat="1" applyFont="1" applyFill="1" applyBorder="1" applyAlignment="1">
      <alignment horizontal="right"/>
    </xf>
    <xf numFmtId="3" fontId="48" fillId="34" borderId="16" xfId="0" applyNumberFormat="1" applyFont="1" applyFill="1" applyBorder="1" applyAlignment="1">
      <alignment horizontal="right"/>
    </xf>
    <xf numFmtId="3" fontId="21" fillId="34" borderId="20" xfId="0" applyNumberFormat="1" applyFont="1" applyFill="1" applyBorder="1" applyAlignment="1">
      <alignment horizontal="right"/>
    </xf>
    <xf numFmtId="3" fontId="21" fillId="33" borderId="16" xfId="0" applyNumberFormat="1" applyFont="1" applyFill="1" applyBorder="1" applyAlignment="1">
      <alignment horizontal="right"/>
    </xf>
    <xf numFmtId="3" fontId="48" fillId="33" borderId="31" xfId="0" applyNumberFormat="1" applyFont="1" applyFill="1" applyBorder="1" applyAlignment="1">
      <alignment horizontal="right"/>
    </xf>
    <xf numFmtId="3" fontId="48" fillId="34" borderId="71" xfId="0" applyNumberFormat="1" applyFont="1" applyFill="1" applyBorder="1" applyAlignment="1">
      <alignment/>
    </xf>
    <xf numFmtId="182" fontId="48" fillId="34" borderId="20" xfId="0" applyNumberFormat="1" applyFont="1" applyFill="1" applyBorder="1" applyAlignment="1">
      <alignment/>
    </xf>
    <xf numFmtId="3" fontId="21" fillId="39" borderId="16" xfId="0" applyNumberFormat="1" applyFont="1" applyFill="1" applyBorder="1" applyAlignment="1">
      <alignment/>
    </xf>
    <xf numFmtId="182" fontId="21" fillId="39" borderId="31" xfId="0" applyNumberFormat="1" applyFont="1" applyFill="1" applyBorder="1" applyAlignment="1">
      <alignment/>
    </xf>
    <xf numFmtId="179" fontId="21" fillId="0" borderId="32" xfId="0" applyNumberFormat="1" applyFont="1" applyFill="1" applyBorder="1" applyAlignment="1">
      <alignment horizontal="right"/>
    </xf>
    <xf numFmtId="179" fontId="21" fillId="0" borderId="0" xfId="0" applyNumberFormat="1" applyFont="1" applyFill="1" applyBorder="1" applyAlignment="1">
      <alignment horizontal="right"/>
    </xf>
    <xf numFmtId="179" fontId="21" fillId="0" borderId="18" xfId="0" applyNumberFormat="1" applyFont="1" applyFill="1" applyBorder="1" applyAlignment="1">
      <alignment horizontal="right"/>
    </xf>
    <xf numFmtId="179" fontId="48" fillId="34" borderId="19" xfId="0" applyNumberFormat="1" applyFont="1" applyFill="1" applyBorder="1" applyAlignment="1">
      <alignment horizontal="right"/>
    </xf>
    <xf numFmtId="179" fontId="48" fillId="34" borderId="0" xfId="0" applyNumberFormat="1" applyFont="1" applyFill="1" applyBorder="1" applyAlignment="1">
      <alignment horizontal="right"/>
    </xf>
    <xf numFmtId="179" fontId="21" fillId="34" borderId="18" xfId="0" applyNumberFormat="1" applyFont="1" applyFill="1" applyBorder="1" applyAlignment="1">
      <alignment horizontal="right"/>
    </xf>
    <xf numFmtId="179" fontId="21" fillId="33" borderId="0" xfId="0" applyNumberFormat="1" applyFont="1" applyFill="1" applyBorder="1" applyAlignment="1">
      <alignment horizontal="right"/>
    </xf>
    <xf numFmtId="179" fontId="48" fillId="33" borderId="25" xfId="0" applyNumberFormat="1" applyFont="1" applyFill="1" applyBorder="1" applyAlignment="1">
      <alignment horizontal="right"/>
    </xf>
    <xf numFmtId="3" fontId="48" fillId="34" borderId="72" xfId="0" applyNumberFormat="1" applyFont="1" applyFill="1" applyBorder="1" applyAlignment="1">
      <alignment/>
    </xf>
    <xf numFmtId="182" fontId="48" fillId="34" borderId="24" xfId="0" applyNumberFormat="1" applyFont="1" applyFill="1" applyBorder="1" applyAlignment="1">
      <alignment/>
    </xf>
    <xf numFmtId="3" fontId="21" fillId="39" borderId="12" xfId="0" applyNumberFormat="1" applyFont="1" applyFill="1" applyBorder="1" applyAlignment="1">
      <alignment/>
    </xf>
    <xf numFmtId="182" fontId="21" fillId="39" borderId="14" xfId="0" applyNumberFormat="1" applyFont="1" applyFill="1" applyBorder="1" applyAlignment="1">
      <alignment/>
    </xf>
    <xf numFmtId="3" fontId="48" fillId="0" borderId="71" xfId="0" applyNumberFormat="1" applyFont="1" applyFill="1" applyBorder="1" applyAlignment="1">
      <alignment horizontal="right"/>
    </xf>
    <xf numFmtId="3" fontId="48" fillId="0" borderId="16" xfId="0" applyNumberFormat="1" applyFont="1" applyFill="1" applyBorder="1" applyAlignment="1">
      <alignment horizontal="right"/>
    </xf>
    <xf numFmtId="3" fontId="48" fillId="34" borderId="32" xfId="0" applyNumberFormat="1" applyFont="1" applyFill="1" applyBorder="1" applyAlignment="1">
      <alignment/>
    </xf>
    <xf numFmtId="182" fontId="48" fillId="34" borderId="18" xfId="0" applyNumberFormat="1" applyFont="1" applyFill="1" applyBorder="1" applyAlignment="1">
      <alignment/>
    </xf>
    <xf numFmtId="3" fontId="21" fillId="39" borderId="0" xfId="0" applyNumberFormat="1" applyFont="1" applyFill="1" applyBorder="1" applyAlignment="1">
      <alignment/>
    </xf>
    <xf numFmtId="182" fontId="21" fillId="39" borderId="25" xfId="0" applyNumberFormat="1" applyFont="1" applyFill="1" applyBorder="1" applyAlignment="1">
      <alignment/>
    </xf>
    <xf numFmtId="179" fontId="48" fillId="0" borderId="32" xfId="0" applyNumberFormat="1" applyFont="1" applyFill="1" applyBorder="1" applyAlignment="1">
      <alignment horizontal="right"/>
    </xf>
    <xf numFmtId="179" fontId="48" fillId="0" borderId="0" xfId="0" applyNumberFormat="1" applyFont="1" applyFill="1" applyBorder="1" applyAlignment="1">
      <alignment horizontal="right"/>
    </xf>
    <xf numFmtId="179" fontId="21" fillId="33" borderId="25" xfId="0" applyNumberFormat="1" applyFont="1" applyFill="1" applyBorder="1" applyAlignment="1">
      <alignment horizontal="right"/>
    </xf>
    <xf numFmtId="3" fontId="48" fillId="33" borderId="16" xfId="0" applyNumberFormat="1" applyFont="1" applyFill="1" applyBorder="1" applyAlignment="1">
      <alignment horizontal="right"/>
    </xf>
    <xf numFmtId="3" fontId="21" fillId="33" borderId="31" xfId="0" applyNumberFormat="1" applyFont="1" applyFill="1" applyBorder="1" applyAlignment="1">
      <alignment horizontal="right"/>
    </xf>
    <xf numFmtId="179" fontId="48" fillId="0" borderId="72" xfId="0" applyNumberFormat="1" applyFont="1" applyFill="1" applyBorder="1" applyAlignment="1">
      <alignment horizontal="right"/>
    </xf>
    <xf numFmtId="179" fontId="48" fillId="0" borderId="12" xfId="0" applyNumberFormat="1" applyFont="1" applyFill="1" applyBorder="1" applyAlignment="1">
      <alignment horizontal="right"/>
    </xf>
    <xf numFmtId="179" fontId="21" fillId="0" borderId="24" xfId="0" applyNumberFormat="1" applyFont="1" applyFill="1" applyBorder="1" applyAlignment="1">
      <alignment horizontal="right"/>
    </xf>
    <xf numFmtId="179" fontId="48" fillId="34" borderId="13" xfId="0" applyNumberFormat="1" applyFont="1" applyFill="1" applyBorder="1" applyAlignment="1">
      <alignment horizontal="right"/>
    </xf>
    <xf numFmtId="179" fontId="48" fillId="34" borderId="12" xfId="0" applyNumberFormat="1" applyFont="1" applyFill="1" applyBorder="1" applyAlignment="1">
      <alignment horizontal="right"/>
    </xf>
    <xf numFmtId="179" fontId="21" fillId="34" borderId="24" xfId="0" applyNumberFormat="1" applyFont="1" applyFill="1" applyBorder="1" applyAlignment="1">
      <alignment horizontal="right"/>
    </xf>
    <xf numFmtId="179" fontId="21" fillId="33" borderId="12" xfId="0" applyNumberFormat="1" applyFont="1" applyFill="1" applyBorder="1" applyAlignment="1">
      <alignment horizontal="right"/>
    </xf>
    <xf numFmtId="179" fontId="48" fillId="33" borderId="12" xfId="0" applyNumberFormat="1" applyFont="1" applyFill="1" applyBorder="1" applyAlignment="1">
      <alignment horizontal="right"/>
    </xf>
    <xf numFmtId="179" fontId="21" fillId="33" borderId="14" xfId="0" applyNumberFormat="1" applyFont="1" applyFill="1" applyBorder="1" applyAlignment="1">
      <alignment horizontal="right"/>
    </xf>
    <xf numFmtId="3" fontId="48" fillId="0" borderId="32" xfId="0" applyNumberFormat="1" applyFont="1" applyFill="1" applyBorder="1" applyAlignment="1">
      <alignment horizontal="right"/>
    </xf>
    <xf numFmtId="3" fontId="21" fillId="0" borderId="0" xfId="0" applyNumberFormat="1" applyFont="1" applyFill="1" applyBorder="1" applyAlignment="1">
      <alignment horizontal="right"/>
    </xf>
    <xf numFmtId="3" fontId="21" fillId="0" borderId="18" xfId="0" applyNumberFormat="1" applyFont="1" applyFill="1" applyBorder="1" applyAlignment="1">
      <alignment horizontal="right"/>
    </xf>
    <xf numFmtId="3" fontId="48" fillId="34" borderId="19" xfId="0" applyNumberFormat="1" applyFont="1" applyFill="1" applyBorder="1" applyAlignment="1">
      <alignment horizontal="right"/>
    </xf>
    <xf numFmtId="3" fontId="48" fillId="34" borderId="0" xfId="0" applyNumberFormat="1" applyFont="1" applyFill="1" applyBorder="1" applyAlignment="1">
      <alignment horizontal="right"/>
    </xf>
    <xf numFmtId="3" fontId="21" fillId="34" borderId="18" xfId="0" applyNumberFormat="1" applyFont="1" applyFill="1" applyBorder="1" applyAlignment="1">
      <alignment horizontal="right"/>
    </xf>
    <xf numFmtId="3" fontId="21" fillId="33" borderId="0" xfId="0" applyNumberFormat="1" applyFont="1" applyFill="1" applyBorder="1" applyAlignment="1">
      <alignment horizontal="right"/>
    </xf>
    <xf numFmtId="3" fontId="21" fillId="33" borderId="25" xfId="0" applyNumberFormat="1" applyFont="1" applyFill="1" applyBorder="1" applyAlignment="1">
      <alignment horizontal="right"/>
    </xf>
    <xf numFmtId="3" fontId="48" fillId="34" borderId="20" xfId="0" applyNumberFormat="1" applyFont="1" applyFill="1" applyBorder="1" applyAlignment="1">
      <alignment horizontal="right"/>
    </xf>
    <xf numFmtId="179" fontId="21" fillId="0" borderId="72" xfId="0" applyNumberFormat="1" applyFont="1" applyFill="1" applyBorder="1" applyAlignment="1">
      <alignment horizontal="right"/>
    </xf>
    <xf numFmtId="179" fontId="21" fillId="0" borderId="12" xfId="0" applyNumberFormat="1" applyFont="1" applyFill="1" applyBorder="1" applyAlignment="1">
      <alignment horizontal="right"/>
    </xf>
    <xf numFmtId="179" fontId="48" fillId="34" borderId="24" xfId="0" applyNumberFormat="1" applyFont="1" applyFill="1" applyBorder="1" applyAlignment="1">
      <alignment horizontal="right"/>
    </xf>
    <xf numFmtId="182" fontId="21" fillId="34" borderId="24" xfId="0" applyNumberFormat="1" applyFont="1" applyFill="1" applyBorder="1" applyAlignment="1">
      <alignment/>
    </xf>
    <xf numFmtId="3" fontId="21" fillId="0" borderId="32" xfId="0" applyNumberFormat="1" applyFont="1" applyFill="1" applyBorder="1" applyAlignment="1">
      <alignment horizontal="right"/>
    </xf>
    <xf numFmtId="3" fontId="21" fillId="34" borderId="19" xfId="0" applyNumberFormat="1" applyFont="1" applyFill="1" applyBorder="1" applyAlignment="1">
      <alignment horizontal="right"/>
    </xf>
    <xf numFmtId="3" fontId="21" fillId="34" borderId="0" xfId="0" applyNumberFormat="1" applyFont="1" applyFill="1" applyBorder="1" applyAlignment="1">
      <alignment horizontal="right"/>
    </xf>
    <xf numFmtId="3" fontId="48" fillId="34" borderId="18" xfId="0" applyNumberFormat="1" applyFont="1" applyFill="1" applyBorder="1" applyAlignment="1">
      <alignment horizontal="right"/>
    </xf>
    <xf numFmtId="3" fontId="48" fillId="33" borderId="0" xfId="0" applyNumberFormat="1" applyFont="1" applyFill="1" applyBorder="1" applyAlignment="1">
      <alignment horizontal="right"/>
    </xf>
    <xf numFmtId="3" fontId="21" fillId="34" borderId="32" xfId="0" applyNumberFormat="1" applyFont="1" applyFill="1" applyBorder="1" applyAlignment="1">
      <alignment/>
    </xf>
    <xf numFmtId="182" fontId="21" fillId="34" borderId="18" xfId="0" applyNumberFormat="1" applyFont="1" applyFill="1" applyBorder="1" applyAlignment="1">
      <alignment/>
    </xf>
    <xf numFmtId="179" fontId="21" fillId="34" borderId="19" xfId="0" applyNumberFormat="1" applyFont="1" applyFill="1" applyBorder="1" applyAlignment="1">
      <alignment horizontal="right"/>
    </xf>
    <xf numFmtId="179" fontId="21" fillId="34" borderId="0" xfId="0" applyNumberFormat="1" applyFont="1" applyFill="1" applyBorder="1" applyAlignment="1">
      <alignment horizontal="right"/>
    </xf>
    <xf numFmtId="179" fontId="48" fillId="34" borderId="18" xfId="0" applyNumberFormat="1" applyFont="1" applyFill="1" applyBorder="1" applyAlignment="1">
      <alignment horizontal="right"/>
    </xf>
    <xf numFmtId="179" fontId="48" fillId="33" borderId="0" xfId="0" applyNumberFormat="1" applyFont="1" applyFill="1" applyBorder="1" applyAlignment="1">
      <alignment horizontal="right"/>
    </xf>
    <xf numFmtId="3" fontId="48" fillId="39" borderId="0" xfId="0" applyNumberFormat="1" applyFont="1" applyFill="1" applyBorder="1" applyAlignment="1">
      <alignment/>
    </xf>
    <xf numFmtId="182" fontId="48" fillId="39" borderId="25" xfId="0" applyNumberFormat="1" applyFont="1" applyFill="1" applyBorder="1" applyAlignment="1">
      <alignment/>
    </xf>
    <xf numFmtId="3" fontId="21" fillId="34" borderId="16" xfId="0" applyNumberFormat="1" applyFont="1" applyFill="1" applyBorder="1" applyAlignment="1">
      <alignment horizontal="right"/>
    </xf>
    <xf numFmtId="3" fontId="49" fillId="34" borderId="71" xfId="0" applyNumberFormat="1" applyFont="1" applyFill="1" applyBorder="1" applyAlignment="1">
      <alignment/>
    </xf>
    <xf numFmtId="182" fontId="21" fillId="34" borderId="20" xfId="0" applyNumberFormat="1" applyFont="1" applyFill="1" applyBorder="1" applyAlignment="1">
      <alignment/>
    </xf>
    <xf numFmtId="179" fontId="21" fillId="34" borderId="13" xfId="0" applyNumberFormat="1" applyFont="1" applyFill="1" applyBorder="1" applyAlignment="1">
      <alignment horizontal="right"/>
    </xf>
    <xf numFmtId="179" fontId="21" fillId="34" borderId="12" xfId="0" applyNumberFormat="1" applyFont="1" applyFill="1" applyBorder="1" applyAlignment="1">
      <alignment horizontal="right"/>
    </xf>
    <xf numFmtId="3" fontId="49" fillId="34" borderId="72" xfId="0" applyNumberFormat="1" applyFont="1" applyFill="1" applyBorder="1" applyAlignment="1">
      <alignment/>
    </xf>
    <xf numFmtId="3" fontId="48" fillId="33" borderId="25" xfId="0" applyNumberFormat="1" applyFont="1" applyFill="1" applyBorder="1" applyAlignment="1">
      <alignment horizontal="right"/>
    </xf>
    <xf numFmtId="3" fontId="49" fillId="34" borderId="32" xfId="0" applyNumberFormat="1" applyFont="1" applyFill="1" applyBorder="1" applyAlignment="1">
      <alignment/>
    </xf>
    <xf numFmtId="3" fontId="48" fillId="39" borderId="16" xfId="0" applyNumberFormat="1" applyFont="1" applyFill="1" applyBorder="1" applyAlignment="1">
      <alignment/>
    </xf>
    <xf numFmtId="182" fontId="48" fillId="39" borderId="31" xfId="0" applyNumberFormat="1" applyFont="1" applyFill="1" applyBorder="1" applyAlignment="1">
      <alignment/>
    </xf>
    <xf numFmtId="3" fontId="13" fillId="34" borderId="72" xfId="0" applyNumberFormat="1" applyFont="1" applyFill="1" applyBorder="1" applyAlignment="1">
      <alignment/>
    </xf>
    <xf numFmtId="3" fontId="13" fillId="34" borderId="32" xfId="0" applyNumberFormat="1" applyFont="1" applyFill="1" applyBorder="1" applyAlignment="1">
      <alignment/>
    </xf>
    <xf numFmtId="179" fontId="48" fillId="33" borderId="14" xfId="0" applyNumberFormat="1" applyFont="1" applyFill="1" applyBorder="1" applyAlignment="1">
      <alignment horizontal="right"/>
    </xf>
    <xf numFmtId="3" fontId="21" fillId="34" borderId="15" xfId="0" applyNumberFormat="1" applyFont="1" applyFill="1" applyBorder="1" applyAlignment="1">
      <alignment horizontal="right"/>
    </xf>
    <xf numFmtId="3" fontId="13" fillId="34" borderId="71" xfId="0" applyNumberFormat="1" applyFont="1" applyFill="1" applyBorder="1" applyAlignment="1">
      <alignment/>
    </xf>
    <xf numFmtId="179" fontId="21" fillId="0" borderId="33" xfId="0" applyNumberFormat="1" applyFont="1" applyFill="1" applyBorder="1" applyAlignment="1">
      <alignment horizontal="right"/>
    </xf>
    <xf numFmtId="179" fontId="21" fillId="0" borderId="28" xfId="0" applyNumberFormat="1" applyFont="1" applyFill="1" applyBorder="1" applyAlignment="1">
      <alignment horizontal="right"/>
    </xf>
    <xf numFmtId="179" fontId="21" fillId="0" borderId="26" xfId="0" applyNumberFormat="1" applyFont="1" applyFill="1" applyBorder="1" applyAlignment="1">
      <alignment horizontal="right"/>
    </xf>
    <xf numFmtId="179" fontId="21" fillId="34" borderId="30" xfId="0" applyNumberFormat="1" applyFont="1" applyFill="1" applyBorder="1" applyAlignment="1">
      <alignment horizontal="right"/>
    </xf>
    <xf numFmtId="179" fontId="21" fillId="34" borderId="28" xfId="0" applyNumberFormat="1" applyFont="1" applyFill="1" applyBorder="1" applyAlignment="1">
      <alignment horizontal="right"/>
    </xf>
    <xf numFmtId="179" fontId="21" fillId="34" borderId="26" xfId="0" applyNumberFormat="1" applyFont="1" applyFill="1" applyBorder="1" applyAlignment="1">
      <alignment horizontal="right"/>
    </xf>
    <xf numFmtId="179" fontId="21" fillId="33" borderId="28" xfId="0" applyNumberFormat="1" applyFont="1" applyFill="1" applyBorder="1" applyAlignment="1">
      <alignment horizontal="right"/>
    </xf>
    <xf numFmtId="179" fontId="21" fillId="33" borderId="27" xfId="0" applyNumberFormat="1" applyFont="1" applyFill="1" applyBorder="1" applyAlignment="1">
      <alignment horizontal="right"/>
    </xf>
    <xf numFmtId="3" fontId="13" fillId="34" borderId="33" xfId="0" applyNumberFormat="1" applyFont="1" applyFill="1" applyBorder="1" applyAlignment="1">
      <alignment/>
    </xf>
    <xf numFmtId="182" fontId="13" fillId="34" borderId="26" xfId="0" applyNumberFormat="1" applyFont="1" applyFill="1" applyBorder="1" applyAlignment="1">
      <alignment/>
    </xf>
    <xf numFmtId="0" fontId="21" fillId="39" borderId="28" xfId="0" applyFont="1" applyFill="1" applyBorder="1" applyAlignment="1">
      <alignment/>
    </xf>
    <xf numFmtId="0" fontId="13" fillId="39" borderId="27" xfId="0" applyFont="1" applyFill="1" applyBorder="1" applyAlignment="1">
      <alignment/>
    </xf>
    <xf numFmtId="3" fontId="20" fillId="0" borderId="0" xfId="0" applyNumberFormat="1" applyFont="1" applyFill="1" applyBorder="1" applyAlignment="1">
      <alignment horizontal="right"/>
    </xf>
    <xf numFmtId="3" fontId="20" fillId="34" borderId="0" xfId="0" applyNumberFormat="1" applyFont="1" applyFill="1" applyBorder="1" applyAlignment="1">
      <alignment horizontal="right"/>
    </xf>
    <xf numFmtId="3" fontId="21" fillId="0" borderId="33" xfId="0" applyNumberFormat="1" applyFont="1" applyFill="1" applyBorder="1" applyAlignment="1">
      <alignment horizontal="right"/>
    </xf>
    <xf numFmtId="3" fontId="21" fillId="0" borderId="28" xfId="0" applyNumberFormat="1" applyFont="1" applyFill="1" applyBorder="1" applyAlignment="1">
      <alignment horizontal="right"/>
    </xf>
    <xf numFmtId="3" fontId="21" fillId="34" borderId="30" xfId="0" applyNumberFormat="1" applyFont="1" applyFill="1" applyBorder="1" applyAlignment="1">
      <alignment horizontal="right"/>
    </xf>
    <xf numFmtId="3" fontId="21" fillId="34" borderId="28" xfId="0" applyNumberFormat="1" applyFont="1" applyFill="1" applyBorder="1" applyAlignment="1">
      <alignment horizontal="right"/>
    </xf>
    <xf numFmtId="3" fontId="21" fillId="34" borderId="26" xfId="0" applyNumberFormat="1" applyFont="1" applyFill="1" applyBorder="1" applyAlignment="1">
      <alignment horizontal="right"/>
    </xf>
    <xf numFmtId="3" fontId="21" fillId="33" borderId="28" xfId="0" applyNumberFormat="1" applyFont="1" applyFill="1" applyBorder="1" applyAlignment="1">
      <alignment horizontal="right"/>
    </xf>
    <xf numFmtId="3" fontId="21" fillId="33" borderId="27" xfId="0" applyNumberFormat="1" applyFont="1" applyFill="1" applyBorder="1" applyAlignment="1">
      <alignment horizontal="right"/>
    </xf>
    <xf numFmtId="0" fontId="19" fillId="0" borderId="0" xfId="0" applyFont="1" applyAlignment="1">
      <alignment/>
    </xf>
    <xf numFmtId="182" fontId="2" fillId="36" borderId="22" xfId="0" applyNumberFormat="1" applyFont="1" applyFill="1" applyBorder="1" applyAlignment="1">
      <alignment horizontal="right"/>
    </xf>
    <xf numFmtId="3" fontId="7" fillId="34" borderId="76" xfId="0" applyNumberFormat="1" applyFont="1" applyFill="1" applyBorder="1" applyAlignment="1">
      <alignment/>
    </xf>
    <xf numFmtId="3" fontId="2" fillId="34" borderId="77" xfId="0" applyNumberFormat="1" applyFont="1" applyFill="1" applyBorder="1" applyAlignment="1">
      <alignment/>
    </xf>
    <xf numFmtId="3" fontId="7" fillId="34" borderId="77" xfId="0" applyNumberFormat="1" applyFont="1" applyFill="1" applyBorder="1" applyAlignment="1">
      <alignment/>
    </xf>
    <xf numFmtId="3" fontId="1" fillId="34" borderId="77" xfId="0" applyNumberFormat="1" applyFont="1" applyFill="1" applyBorder="1" applyAlignment="1">
      <alignment/>
    </xf>
    <xf numFmtId="3" fontId="2" fillId="34" borderId="78" xfId="0" applyNumberFormat="1" applyFont="1" applyFill="1" applyBorder="1" applyAlignment="1">
      <alignment/>
    </xf>
    <xf numFmtId="0" fontId="7" fillId="34" borderId="79" xfId="0" applyFont="1" applyFill="1" applyBorder="1" applyAlignment="1">
      <alignment horizontal="left"/>
    </xf>
    <xf numFmtId="0" fontId="7" fillId="36" borderId="80" xfId="0" applyFont="1" applyFill="1" applyBorder="1" applyAlignment="1">
      <alignment horizontal="left"/>
    </xf>
    <xf numFmtId="0" fontId="7" fillId="34" borderId="81" xfId="0" applyFont="1" applyFill="1" applyBorder="1" applyAlignment="1">
      <alignment horizontal="left"/>
    </xf>
    <xf numFmtId="0" fontId="7" fillId="36" borderId="82" xfId="0" applyFont="1" applyFill="1" applyBorder="1" applyAlignment="1">
      <alignment horizontal="left"/>
    </xf>
    <xf numFmtId="182" fontId="7" fillId="36" borderId="83" xfId="0" applyNumberFormat="1" applyFont="1" applyFill="1" applyBorder="1" applyAlignment="1">
      <alignment horizontal="right"/>
    </xf>
    <xf numFmtId="182" fontId="2" fillId="36" borderId="84" xfId="0" applyNumberFormat="1" applyFont="1" applyFill="1" applyBorder="1" applyAlignment="1">
      <alignment horizontal="right"/>
    </xf>
    <xf numFmtId="182" fontId="7" fillId="36" borderId="84" xfId="0" applyNumberFormat="1" applyFont="1" applyFill="1" applyBorder="1" applyAlignment="1">
      <alignment horizontal="right"/>
    </xf>
    <xf numFmtId="182" fontId="5" fillId="36" borderId="84" xfId="0" applyNumberFormat="1" applyFont="1" applyFill="1" applyBorder="1" applyAlignment="1">
      <alignment horizontal="right"/>
    </xf>
    <xf numFmtId="182" fontId="1" fillId="36" borderId="84" xfId="0" applyNumberFormat="1" applyFont="1" applyFill="1" applyBorder="1" applyAlignment="1">
      <alignment horizontal="right"/>
    </xf>
    <xf numFmtId="0" fontId="0" fillId="0" borderId="0" xfId="0" applyFont="1" applyFill="1" applyBorder="1" applyAlignment="1">
      <alignment/>
    </xf>
    <xf numFmtId="0" fontId="50" fillId="0" borderId="0" xfId="0" applyFont="1" applyAlignment="1">
      <alignment/>
    </xf>
    <xf numFmtId="0" fontId="1" fillId="0" borderId="0" xfId="0" applyFont="1" applyAlignment="1">
      <alignment/>
    </xf>
    <xf numFmtId="0" fontId="6" fillId="0" borderId="0" xfId="0" applyFont="1" applyFill="1" applyBorder="1" applyAlignment="1">
      <alignment vertical="center"/>
    </xf>
    <xf numFmtId="3" fontId="2" fillId="0" borderId="0" xfId="0" applyNumberFormat="1" applyFont="1" applyFill="1" applyBorder="1" applyAlignment="1">
      <alignment horizontal="right" indent="1"/>
    </xf>
    <xf numFmtId="0" fontId="21" fillId="37" borderId="53" xfId="0" applyFont="1" applyFill="1" applyBorder="1" applyAlignment="1">
      <alignment vertical="center"/>
    </xf>
    <xf numFmtId="0" fontId="21" fillId="37" borderId="55" xfId="0" applyFont="1" applyFill="1" applyBorder="1" applyAlignment="1">
      <alignment vertical="center"/>
    </xf>
    <xf numFmtId="0" fontId="0" fillId="0" borderId="0" xfId="0" applyFont="1" applyFill="1" applyAlignment="1">
      <alignment/>
    </xf>
    <xf numFmtId="0" fontId="14" fillId="37" borderId="55" xfId="0" applyFont="1" applyFill="1" applyBorder="1" applyAlignment="1" quotePrefix="1">
      <alignment horizontal="left" vertical="center"/>
    </xf>
    <xf numFmtId="0" fontId="14" fillId="37" borderId="54" xfId="0" applyFont="1" applyFill="1" applyBorder="1" applyAlignment="1">
      <alignment vertical="center"/>
    </xf>
    <xf numFmtId="3" fontId="21" fillId="34" borderId="0" xfId="0" applyNumberFormat="1" applyFont="1" applyFill="1" applyBorder="1" applyAlignment="1">
      <alignment horizontal="right" indent="1"/>
    </xf>
    <xf numFmtId="3" fontId="0" fillId="34" borderId="0" xfId="0" applyNumberFormat="1" applyFont="1" applyFill="1" applyBorder="1" applyAlignment="1">
      <alignment horizontal="right" indent="1"/>
    </xf>
    <xf numFmtId="3" fontId="0" fillId="34" borderId="28" xfId="0" applyNumberFormat="1" applyFont="1" applyFill="1" applyBorder="1" applyAlignment="1">
      <alignment horizontal="right" indent="1"/>
    </xf>
    <xf numFmtId="3" fontId="0" fillId="34" borderId="0" xfId="0" applyNumberFormat="1" applyFont="1" applyFill="1" applyBorder="1" applyAlignment="1">
      <alignment horizontal="right"/>
    </xf>
    <xf numFmtId="3" fontId="0" fillId="34" borderId="25" xfId="0" applyNumberFormat="1" applyFont="1" applyFill="1" applyBorder="1" applyAlignment="1">
      <alignment horizontal="right"/>
    </xf>
    <xf numFmtId="3" fontId="21" fillId="34" borderId="25" xfId="0" applyNumberFormat="1" applyFont="1" applyFill="1" applyBorder="1" applyAlignment="1">
      <alignment horizontal="right"/>
    </xf>
    <xf numFmtId="3" fontId="0" fillId="34" borderId="28" xfId="0" applyNumberFormat="1" applyFont="1" applyFill="1" applyBorder="1" applyAlignment="1">
      <alignment horizontal="right"/>
    </xf>
    <xf numFmtId="3" fontId="0" fillId="34" borderId="27" xfId="0" applyNumberFormat="1" applyFont="1" applyFill="1" applyBorder="1" applyAlignment="1">
      <alignment horizontal="right"/>
    </xf>
    <xf numFmtId="3" fontId="21" fillId="34" borderId="49" xfId="0" applyNumberFormat="1" applyFont="1" applyFill="1" applyBorder="1" applyAlignment="1">
      <alignment horizontal="right"/>
    </xf>
    <xf numFmtId="3" fontId="21" fillId="34" borderId="48" xfId="0" applyNumberFormat="1" applyFont="1" applyFill="1" applyBorder="1" applyAlignment="1">
      <alignment horizontal="right"/>
    </xf>
    <xf numFmtId="0" fontId="6" fillId="39" borderId="69" xfId="0" applyNumberFormat="1" applyFont="1" applyFill="1" applyBorder="1" applyAlignment="1">
      <alignment horizontal="center" vertical="center" wrapText="1"/>
    </xf>
    <xf numFmtId="0" fontId="6" fillId="39" borderId="70" xfId="0" applyNumberFormat="1" applyFont="1" applyFill="1" applyBorder="1" applyAlignment="1">
      <alignment horizontal="center" vertical="center" wrapText="1"/>
    </xf>
    <xf numFmtId="3" fontId="21" fillId="39" borderId="0" xfId="0" applyNumberFormat="1" applyFont="1" applyFill="1" applyBorder="1" applyAlignment="1">
      <alignment horizontal="right" indent="1"/>
    </xf>
    <xf numFmtId="3" fontId="21" fillId="39" borderId="25" xfId="0" applyNumberFormat="1" applyFont="1" applyFill="1" applyBorder="1" applyAlignment="1">
      <alignment horizontal="right" indent="1"/>
    </xf>
    <xf numFmtId="3" fontId="0" fillId="39" borderId="0" xfId="0" applyNumberFormat="1" applyFont="1" applyFill="1" applyBorder="1" applyAlignment="1">
      <alignment horizontal="right" indent="1"/>
    </xf>
    <xf numFmtId="3" fontId="0" fillId="39" borderId="25" xfId="0" applyNumberFormat="1" applyFont="1" applyFill="1" applyBorder="1" applyAlignment="1">
      <alignment horizontal="right" indent="1"/>
    </xf>
    <xf numFmtId="3" fontId="0" fillId="39" borderId="28" xfId="0" applyNumberFormat="1" applyFont="1" applyFill="1" applyBorder="1" applyAlignment="1">
      <alignment horizontal="right" indent="1"/>
    </xf>
    <xf numFmtId="3" fontId="0" fillId="39" borderId="27" xfId="0" applyNumberFormat="1" applyFont="1" applyFill="1" applyBorder="1" applyAlignment="1">
      <alignment horizontal="right" indent="1"/>
    </xf>
    <xf numFmtId="0" fontId="6" fillId="39" borderId="49" xfId="0" applyNumberFormat="1" applyFont="1" applyFill="1" applyBorder="1" applyAlignment="1">
      <alignment horizontal="center" vertical="center" wrapText="1"/>
    </xf>
    <xf numFmtId="0" fontId="6" fillId="39" borderId="48" xfId="0" applyNumberFormat="1" applyFont="1" applyFill="1" applyBorder="1" applyAlignment="1">
      <alignment horizontal="center" vertical="center" wrapText="1"/>
    </xf>
    <xf numFmtId="3" fontId="21" fillId="39" borderId="0" xfId="0" applyNumberFormat="1" applyFont="1" applyFill="1" applyBorder="1" applyAlignment="1">
      <alignment horizontal="right"/>
    </xf>
    <xf numFmtId="3" fontId="0" fillId="39" borderId="0" xfId="0" applyNumberFormat="1" applyFont="1" applyFill="1" applyBorder="1" applyAlignment="1">
      <alignment horizontal="right"/>
    </xf>
    <xf numFmtId="3" fontId="21" fillId="39" borderId="49" xfId="0" applyNumberFormat="1" applyFont="1" applyFill="1" applyBorder="1" applyAlignment="1">
      <alignment horizontal="right"/>
    </xf>
    <xf numFmtId="3" fontId="21" fillId="39" borderId="48" xfId="0" applyNumberFormat="1" applyFont="1" applyFill="1" applyBorder="1" applyAlignment="1">
      <alignment horizontal="right"/>
    </xf>
    <xf numFmtId="3" fontId="21" fillId="39" borderId="25" xfId="0" applyNumberFormat="1" applyFont="1" applyFill="1" applyBorder="1" applyAlignment="1">
      <alignment horizontal="right"/>
    </xf>
    <xf numFmtId="3" fontId="0" fillId="39" borderId="25" xfId="0" applyNumberFormat="1" applyFont="1" applyFill="1" applyBorder="1" applyAlignment="1">
      <alignment horizontal="right"/>
    </xf>
    <xf numFmtId="3" fontId="0" fillId="39" borderId="28" xfId="0" applyNumberFormat="1" applyFont="1" applyFill="1" applyBorder="1" applyAlignment="1">
      <alignment horizontal="right"/>
    </xf>
    <xf numFmtId="3" fontId="0" fillId="39" borderId="27" xfId="0" applyNumberFormat="1" applyFont="1" applyFill="1" applyBorder="1" applyAlignment="1">
      <alignment horizontal="right"/>
    </xf>
    <xf numFmtId="3" fontId="21" fillId="39" borderId="47" xfId="0" applyNumberFormat="1" applyFont="1" applyFill="1" applyBorder="1" applyAlignment="1">
      <alignment horizontal="right"/>
    </xf>
    <xf numFmtId="3" fontId="21" fillId="39" borderId="37" xfId="0" applyNumberFormat="1" applyFont="1" applyFill="1" applyBorder="1" applyAlignment="1">
      <alignment horizontal="right"/>
    </xf>
    <xf numFmtId="0" fontId="12" fillId="40" borderId="0" xfId="0" applyFont="1" applyFill="1" applyAlignment="1">
      <alignment horizontal="left"/>
    </xf>
    <xf numFmtId="0" fontId="11" fillId="0" borderId="0" xfId="0" applyFont="1" applyAlignment="1">
      <alignment/>
    </xf>
    <xf numFmtId="0" fontId="15" fillId="40" borderId="0" xfId="0" applyFont="1" applyFill="1" applyAlignment="1">
      <alignment horizontal="left"/>
    </xf>
    <xf numFmtId="0" fontId="11" fillId="40" borderId="0" xfId="0" applyFont="1" applyFill="1" applyAlignment="1">
      <alignment horizontal="left"/>
    </xf>
    <xf numFmtId="0" fontId="10" fillId="38" borderId="32" xfId="0" applyFont="1" applyFill="1" applyBorder="1" applyAlignment="1">
      <alignment horizontal="left"/>
    </xf>
    <xf numFmtId="3" fontId="10" fillId="34" borderId="45" xfId="0" applyNumberFormat="1" applyFont="1" applyFill="1" applyBorder="1" applyAlignment="1">
      <alignment/>
    </xf>
    <xf numFmtId="182" fontId="10" fillId="34" borderId="52" xfId="0" applyNumberFormat="1" applyFont="1" applyFill="1" applyBorder="1" applyAlignment="1">
      <alignment/>
    </xf>
    <xf numFmtId="3" fontId="10" fillId="34" borderId="32" xfId="0" applyNumberFormat="1" applyFont="1" applyFill="1" applyBorder="1" applyAlignment="1">
      <alignment/>
    </xf>
    <xf numFmtId="182" fontId="10" fillId="34" borderId="20" xfId="0" applyNumberFormat="1" applyFont="1" applyFill="1" applyBorder="1" applyAlignment="1">
      <alignment/>
    </xf>
    <xf numFmtId="3" fontId="10" fillId="39" borderId="16" xfId="0" applyNumberFormat="1" applyFont="1" applyFill="1" applyBorder="1" applyAlignment="1">
      <alignment/>
    </xf>
    <xf numFmtId="182" fontId="10" fillId="39" borderId="31" xfId="0" applyNumberFormat="1" applyFont="1" applyFill="1" applyBorder="1" applyAlignment="1">
      <alignment/>
    </xf>
    <xf numFmtId="182" fontId="10" fillId="34" borderId="24" xfId="0" applyNumberFormat="1" applyFont="1" applyFill="1" applyBorder="1" applyAlignment="1">
      <alignment/>
    </xf>
    <xf numFmtId="3" fontId="20" fillId="0" borderId="32" xfId="0" applyNumberFormat="1" applyFont="1" applyFill="1" applyBorder="1" applyAlignment="1">
      <alignment horizontal="right"/>
    </xf>
    <xf numFmtId="3" fontId="20" fillId="34" borderId="19" xfId="0" applyNumberFormat="1" applyFont="1" applyFill="1" applyBorder="1" applyAlignment="1">
      <alignment horizontal="right"/>
    </xf>
    <xf numFmtId="176" fontId="6" fillId="37" borderId="53" xfId="0" applyNumberFormat="1" applyFont="1" applyFill="1" applyBorder="1" applyAlignment="1">
      <alignment horizontal="center"/>
    </xf>
    <xf numFmtId="0" fontId="21" fillId="0" borderId="0" xfId="0" applyFont="1" applyAlignment="1">
      <alignment/>
    </xf>
    <xf numFmtId="3" fontId="0" fillId="0" borderId="0" xfId="0" applyNumberFormat="1" applyFont="1" applyFill="1" applyBorder="1" applyAlignment="1">
      <alignment horizontal="right"/>
    </xf>
    <xf numFmtId="0" fontId="13" fillId="0" borderId="0" xfId="0" applyFont="1" applyAlignment="1">
      <alignment/>
    </xf>
    <xf numFmtId="0" fontId="21" fillId="34" borderId="68" xfId="0" applyNumberFormat="1" applyFont="1" applyFill="1" applyBorder="1" applyAlignment="1">
      <alignment horizontal="center" vertical="center" wrapText="1"/>
    </xf>
    <xf numFmtId="3" fontId="21" fillId="34" borderId="37" xfId="0" applyNumberFormat="1" applyFont="1" applyFill="1" applyBorder="1" applyAlignment="1">
      <alignment horizontal="right" indent="1"/>
    </xf>
    <xf numFmtId="3" fontId="21" fillId="0" borderId="0" xfId="0" applyNumberFormat="1" applyFont="1" applyFill="1" applyBorder="1" applyAlignment="1">
      <alignment horizontal="right" indent="1"/>
    </xf>
    <xf numFmtId="3" fontId="21" fillId="34" borderId="47" xfId="0" applyNumberFormat="1" applyFont="1" applyFill="1" applyBorder="1" applyAlignment="1">
      <alignment horizontal="right"/>
    </xf>
    <xf numFmtId="3" fontId="21" fillId="34" borderId="37" xfId="0" applyNumberFormat="1" applyFont="1" applyFill="1" applyBorder="1" applyAlignment="1">
      <alignment horizontal="right"/>
    </xf>
    <xf numFmtId="3" fontId="13" fillId="34" borderId="32" xfId="0" applyNumberFormat="1" applyFont="1" applyFill="1" applyBorder="1" applyAlignment="1">
      <alignment horizontal="right"/>
    </xf>
    <xf numFmtId="3" fontId="21" fillId="34" borderId="32" xfId="0" applyNumberFormat="1" applyFont="1" applyFill="1" applyBorder="1" applyAlignment="1">
      <alignment horizontal="right"/>
    </xf>
    <xf numFmtId="3" fontId="13" fillId="34" borderId="33" xfId="0" applyNumberFormat="1" applyFont="1" applyFill="1" applyBorder="1" applyAlignment="1">
      <alignment horizontal="right"/>
    </xf>
    <xf numFmtId="3" fontId="21" fillId="34" borderId="47" xfId="0" applyNumberFormat="1" applyFont="1" applyFill="1" applyBorder="1" applyAlignment="1">
      <alignment horizontal="right" indent="1"/>
    </xf>
    <xf numFmtId="3" fontId="21" fillId="34" borderId="49" xfId="0" applyNumberFormat="1" applyFont="1" applyFill="1" applyBorder="1" applyAlignment="1">
      <alignment horizontal="right" indent="1"/>
    </xf>
    <xf numFmtId="3" fontId="21" fillId="34" borderId="48" xfId="0" applyNumberFormat="1" applyFont="1" applyFill="1" applyBorder="1" applyAlignment="1">
      <alignment horizontal="right" indent="1"/>
    </xf>
    <xf numFmtId="3" fontId="0" fillId="34" borderId="25" xfId="0" applyNumberFormat="1" applyFont="1" applyFill="1" applyBorder="1" applyAlignment="1">
      <alignment horizontal="right" indent="1"/>
    </xf>
    <xf numFmtId="3" fontId="21" fillId="34" borderId="25" xfId="0" applyNumberFormat="1" applyFont="1" applyFill="1" applyBorder="1" applyAlignment="1">
      <alignment horizontal="right" indent="1"/>
    </xf>
    <xf numFmtId="3" fontId="0" fillId="34" borderId="27" xfId="0" applyNumberFormat="1" applyFont="1" applyFill="1" applyBorder="1" applyAlignment="1">
      <alignment horizontal="right" indent="1"/>
    </xf>
    <xf numFmtId="3" fontId="21" fillId="34" borderId="52" xfId="0" applyNumberFormat="1" applyFont="1" applyFill="1" applyBorder="1" applyAlignment="1">
      <alignment horizontal="right"/>
    </xf>
    <xf numFmtId="3" fontId="21" fillId="39" borderId="45" xfId="0" applyNumberFormat="1" applyFont="1" applyFill="1" applyBorder="1" applyAlignment="1">
      <alignment horizontal="right"/>
    </xf>
    <xf numFmtId="3" fontId="13" fillId="39" borderId="32" xfId="0" applyNumberFormat="1" applyFont="1" applyFill="1" applyBorder="1" applyAlignment="1">
      <alignment horizontal="right"/>
    </xf>
    <xf numFmtId="3" fontId="21" fillId="39" borderId="32" xfId="0" applyNumberFormat="1" applyFont="1" applyFill="1" applyBorder="1" applyAlignment="1">
      <alignment horizontal="right"/>
    </xf>
    <xf numFmtId="3" fontId="13" fillId="39" borderId="33" xfId="0" applyNumberFormat="1" applyFont="1" applyFill="1" applyBorder="1" applyAlignment="1">
      <alignment horizontal="right"/>
    </xf>
    <xf numFmtId="176" fontId="7" fillId="34" borderId="85" xfId="0" applyNumberFormat="1" applyFont="1" applyFill="1" applyBorder="1" applyAlignment="1">
      <alignment/>
    </xf>
    <xf numFmtId="176" fontId="7" fillId="34" borderId="69" xfId="0" applyNumberFormat="1" applyFont="1" applyFill="1" applyBorder="1" applyAlignment="1">
      <alignment/>
    </xf>
    <xf numFmtId="0" fontId="0" fillId="0" borderId="0" xfId="0" applyFill="1" applyBorder="1" applyAlignment="1">
      <alignment/>
    </xf>
    <xf numFmtId="3" fontId="21" fillId="0" borderId="0" xfId="0" applyNumberFormat="1" applyFont="1" applyFill="1" applyBorder="1" applyAlignment="1">
      <alignment horizontal="right" indent="1"/>
    </xf>
    <xf numFmtId="0" fontId="0" fillId="0" borderId="0" xfId="0" applyBorder="1" applyAlignment="1">
      <alignment/>
    </xf>
    <xf numFmtId="0" fontId="5" fillId="0" borderId="0" xfId="54" applyFont="1" applyFill="1" applyBorder="1" applyAlignment="1">
      <alignment/>
      <protection/>
    </xf>
    <xf numFmtId="0" fontId="6" fillId="34" borderId="45" xfId="0" applyNumberFormat="1" applyFont="1" applyFill="1" applyBorder="1" applyAlignment="1">
      <alignment horizontal="center" vertical="center" wrapText="1"/>
    </xf>
    <xf numFmtId="0" fontId="7" fillId="34" borderId="52" xfId="0" applyNumberFormat="1" applyFont="1" applyFill="1" applyBorder="1" applyAlignment="1">
      <alignment horizontal="center" vertical="center" wrapText="1"/>
    </xf>
    <xf numFmtId="0" fontId="6" fillId="39" borderId="85" xfId="0" applyNumberFormat="1" applyFont="1" applyFill="1" applyBorder="1" applyAlignment="1">
      <alignment horizontal="center" vertical="center" wrapText="1"/>
    </xf>
    <xf numFmtId="0" fontId="6" fillId="39" borderId="86" xfId="0" applyNumberFormat="1" applyFont="1" applyFill="1" applyBorder="1" applyAlignment="1">
      <alignment horizontal="center" vertical="center" wrapText="1"/>
    </xf>
    <xf numFmtId="3" fontId="7" fillId="39" borderId="45" xfId="0" applyNumberFormat="1" applyFont="1" applyFill="1" applyBorder="1" applyAlignment="1">
      <alignment horizontal="right"/>
    </xf>
    <xf numFmtId="3" fontId="7" fillId="39" borderId="49" xfId="0" applyNumberFormat="1" applyFont="1" applyFill="1" applyBorder="1" applyAlignment="1">
      <alignment horizontal="right"/>
    </xf>
    <xf numFmtId="3" fontId="7" fillId="39" borderId="48" xfId="0" applyNumberFormat="1" applyFont="1" applyFill="1" applyBorder="1" applyAlignment="1">
      <alignment horizontal="right"/>
    </xf>
    <xf numFmtId="0" fontId="6" fillId="37" borderId="32" xfId="0" applyFont="1" applyFill="1" applyBorder="1" applyAlignment="1">
      <alignment vertical="center"/>
    </xf>
    <xf numFmtId="3" fontId="7" fillId="39" borderId="32" xfId="0" applyNumberFormat="1" applyFont="1" applyFill="1" applyBorder="1" applyAlignment="1">
      <alignment horizontal="right"/>
    </xf>
    <xf numFmtId="0" fontId="6" fillId="37" borderId="32" xfId="0" applyFont="1" applyFill="1" applyBorder="1" applyAlignment="1" quotePrefix="1">
      <alignment horizontal="left" vertical="center"/>
    </xf>
    <xf numFmtId="0" fontId="6" fillId="37" borderId="33" xfId="0" applyFont="1" applyFill="1" applyBorder="1" applyAlignment="1">
      <alignment vertical="center"/>
    </xf>
    <xf numFmtId="3" fontId="7" fillId="34" borderId="33" xfId="0" applyNumberFormat="1" applyFont="1" applyFill="1" applyBorder="1" applyAlignment="1">
      <alignment horizontal="right"/>
    </xf>
    <xf numFmtId="3" fontId="7" fillId="34" borderId="27" xfId="0" applyNumberFormat="1" applyFont="1" applyFill="1" applyBorder="1" applyAlignment="1">
      <alignment horizontal="right"/>
    </xf>
    <xf numFmtId="3" fontId="7" fillId="39" borderId="33" xfId="0" applyNumberFormat="1" applyFont="1" applyFill="1" applyBorder="1" applyAlignment="1">
      <alignment horizontal="right"/>
    </xf>
    <xf numFmtId="3" fontId="7" fillId="39" borderId="28" xfId="0" applyNumberFormat="1" applyFont="1" applyFill="1" applyBorder="1" applyAlignment="1">
      <alignment horizontal="right"/>
    </xf>
    <xf numFmtId="3" fontId="7" fillId="39" borderId="27" xfId="0" applyNumberFormat="1" applyFont="1" applyFill="1" applyBorder="1" applyAlignment="1">
      <alignment horizontal="right"/>
    </xf>
    <xf numFmtId="0" fontId="7" fillId="34" borderId="67" xfId="0" applyNumberFormat="1" applyFont="1" applyFill="1" applyBorder="1" applyAlignment="1">
      <alignment horizontal="center" vertical="center" wrapText="1"/>
    </xf>
    <xf numFmtId="3" fontId="21" fillId="34" borderId="53" xfId="0" applyNumberFormat="1" applyFont="1" applyFill="1" applyBorder="1" applyAlignment="1">
      <alignment horizontal="right"/>
    </xf>
    <xf numFmtId="3" fontId="21" fillId="34" borderId="55" xfId="0" applyNumberFormat="1" applyFont="1" applyFill="1" applyBorder="1" applyAlignment="1">
      <alignment horizontal="right"/>
    </xf>
    <xf numFmtId="3" fontId="21" fillId="34" borderId="54" xfId="0" applyNumberFormat="1" applyFont="1" applyFill="1" applyBorder="1" applyAlignment="1">
      <alignment horizontal="right"/>
    </xf>
    <xf numFmtId="0" fontId="6" fillId="34" borderId="47" xfId="0" applyNumberFormat="1" applyFont="1" applyFill="1" applyBorder="1" applyAlignment="1">
      <alignment horizontal="center" vertical="center" wrapText="1"/>
    </xf>
    <xf numFmtId="0" fontId="7" fillId="34" borderId="53" xfId="0" applyNumberFormat="1" applyFont="1" applyFill="1" applyBorder="1" applyAlignment="1">
      <alignment horizontal="center" vertical="center" wrapText="1"/>
    </xf>
    <xf numFmtId="3" fontId="7" fillId="39" borderId="75" xfId="0" applyNumberFormat="1" applyFont="1" applyFill="1" applyBorder="1" applyAlignment="1">
      <alignment horizontal="right"/>
    </xf>
    <xf numFmtId="3" fontId="7" fillId="39" borderId="19" xfId="0" applyNumberFormat="1" applyFont="1" applyFill="1" applyBorder="1" applyAlignment="1">
      <alignment horizontal="right"/>
    </xf>
    <xf numFmtId="3" fontId="7" fillId="39" borderId="30" xfId="0" applyNumberFormat="1" applyFont="1" applyFill="1" applyBorder="1" applyAlignment="1">
      <alignment horizontal="right"/>
    </xf>
    <xf numFmtId="0" fontId="6" fillId="39" borderId="52" xfId="0" applyNumberFormat="1" applyFont="1" applyFill="1" applyBorder="1" applyAlignment="1">
      <alignment horizontal="center" vertical="center" wrapText="1"/>
    </xf>
    <xf numFmtId="3" fontId="21" fillId="39" borderId="38" xfId="0" applyNumberFormat="1" applyFont="1" applyFill="1" applyBorder="1" applyAlignment="1">
      <alignment horizontal="right"/>
    </xf>
    <xf numFmtId="0" fontId="6" fillId="39" borderId="87" xfId="0" applyNumberFormat="1" applyFont="1" applyFill="1" applyBorder="1" applyAlignment="1">
      <alignment horizontal="center" vertical="center" wrapText="1"/>
    </xf>
    <xf numFmtId="0" fontId="6" fillId="39" borderId="68" xfId="0" applyNumberFormat="1" applyFont="1" applyFill="1" applyBorder="1" applyAlignment="1">
      <alignment horizontal="center" vertical="center" wrapText="1"/>
    </xf>
    <xf numFmtId="0" fontId="6" fillId="39" borderId="47" xfId="0" applyNumberFormat="1" applyFont="1" applyFill="1" applyBorder="1" applyAlignment="1">
      <alignment horizontal="center" vertical="center" wrapText="1"/>
    </xf>
    <xf numFmtId="0" fontId="6" fillId="39" borderId="67" xfId="0" applyNumberFormat="1" applyFont="1" applyFill="1" applyBorder="1" applyAlignment="1">
      <alignment horizontal="center" vertical="center" wrapText="1"/>
    </xf>
    <xf numFmtId="3" fontId="7" fillId="39" borderId="53" xfId="0" applyNumberFormat="1" applyFont="1" applyFill="1" applyBorder="1" applyAlignment="1">
      <alignment horizontal="right"/>
    </xf>
    <xf numFmtId="3" fontId="7" fillId="39" borderId="55" xfId="0" applyNumberFormat="1" applyFont="1" applyFill="1" applyBorder="1" applyAlignment="1">
      <alignment horizontal="right"/>
    </xf>
    <xf numFmtId="3" fontId="7" fillId="39" borderId="54" xfId="0" applyNumberFormat="1" applyFont="1" applyFill="1" applyBorder="1" applyAlignment="1">
      <alignment horizontal="right"/>
    </xf>
    <xf numFmtId="3" fontId="13" fillId="34" borderId="37" xfId="0" applyNumberFormat="1" applyFont="1" applyFill="1" applyBorder="1" applyAlignment="1">
      <alignment horizontal="right" indent="1"/>
    </xf>
    <xf numFmtId="3" fontId="13" fillId="34" borderId="38" xfId="0" applyNumberFormat="1" applyFont="1" applyFill="1" applyBorder="1" applyAlignment="1">
      <alignment horizontal="right" indent="1"/>
    </xf>
    <xf numFmtId="0" fontId="21" fillId="34" borderId="67" xfId="0" applyNumberFormat="1" applyFont="1" applyFill="1" applyBorder="1" applyAlignment="1">
      <alignment horizontal="center" vertical="center" wrapText="1"/>
    </xf>
    <xf numFmtId="3" fontId="21" fillId="34" borderId="53" xfId="0" applyNumberFormat="1" applyFont="1" applyFill="1" applyBorder="1" applyAlignment="1">
      <alignment horizontal="right" indent="1"/>
    </xf>
    <xf numFmtId="3" fontId="13" fillId="34" borderId="55" xfId="0" applyNumberFormat="1" applyFont="1" applyFill="1" applyBorder="1" applyAlignment="1">
      <alignment horizontal="right" indent="1"/>
    </xf>
    <xf numFmtId="3" fontId="21" fillId="34" borderId="55" xfId="0" applyNumberFormat="1" applyFont="1" applyFill="1" applyBorder="1" applyAlignment="1">
      <alignment horizontal="right" indent="1"/>
    </xf>
    <xf numFmtId="3" fontId="13" fillId="34" borderId="54" xfId="0" applyNumberFormat="1" applyFont="1" applyFill="1" applyBorder="1" applyAlignment="1">
      <alignment horizontal="right" indent="1"/>
    </xf>
    <xf numFmtId="3" fontId="13" fillId="34" borderId="37" xfId="0" applyNumberFormat="1" applyFont="1" applyFill="1" applyBorder="1" applyAlignment="1">
      <alignment horizontal="right"/>
    </xf>
    <xf numFmtId="3" fontId="13" fillId="34" borderId="38" xfId="0" applyNumberFormat="1" applyFont="1" applyFill="1" applyBorder="1" applyAlignment="1">
      <alignment horizontal="right"/>
    </xf>
    <xf numFmtId="3" fontId="21" fillId="39" borderId="55" xfId="0" applyNumberFormat="1" applyFont="1" applyFill="1" applyBorder="1" applyAlignment="1">
      <alignment horizontal="right" indent="1"/>
    </xf>
    <xf numFmtId="3" fontId="13" fillId="39" borderId="55" xfId="0" applyNumberFormat="1" applyFont="1" applyFill="1" applyBorder="1" applyAlignment="1">
      <alignment horizontal="right" indent="1"/>
    </xf>
    <xf numFmtId="3" fontId="13" fillId="39" borderId="54" xfId="0" applyNumberFormat="1" applyFont="1" applyFill="1" applyBorder="1" applyAlignment="1">
      <alignment horizontal="right" indent="1"/>
    </xf>
    <xf numFmtId="3" fontId="21" fillId="39" borderId="53" xfId="0" applyNumberFormat="1" applyFont="1" applyFill="1" applyBorder="1" applyAlignment="1">
      <alignment horizontal="right" indent="1"/>
    </xf>
    <xf numFmtId="3" fontId="0" fillId="39" borderId="55" xfId="0" applyNumberFormat="1" applyFont="1" applyFill="1" applyBorder="1" applyAlignment="1">
      <alignment horizontal="right" indent="1"/>
    </xf>
    <xf numFmtId="3" fontId="21" fillId="39" borderId="55" xfId="0" applyNumberFormat="1" applyFont="1" applyFill="1" applyBorder="1" applyAlignment="1">
      <alignment horizontal="right" indent="1"/>
    </xf>
    <xf numFmtId="3" fontId="0" fillId="39" borderId="54" xfId="0" applyNumberFormat="1" applyFont="1" applyFill="1" applyBorder="1" applyAlignment="1">
      <alignment horizontal="right" indent="1"/>
    </xf>
    <xf numFmtId="0" fontId="21" fillId="39" borderId="53" xfId="0" applyNumberFormat="1" applyFont="1" applyFill="1" applyBorder="1" applyAlignment="1">
      <alignment horizontal="center" vertical="center" wrapText="1"/>
    </xf>
    <xf numFmtId="3" fontId="21" fillId="39" borderId="53" xfId="0" applyNumberFormat="1" applyFont="1" applyFill="1" applyBorder="1" applyAlignment="1">
      <alignment horizontal="right"/>
    </xf>
    <xf numFmtId="3" fontId="13" fillId="39" borderId="55" xfId="0" applyNumberFormat="1" applyFont="1" applyFill="1" applyBorder="1" applyAlignment="1">
      <alignment horizontal="right"/>
    </xf>
    <xf numFmtId="3" fontId="21" fillId="39" borderId="55" xfId="0" applyNumberFormat="1" applyFont="1" applyFill="1" applyBorder="1" applyAlignment="1">
      <alignment horizontal="right"/>
    </xf>
    <xf numFmtId="3" fontId="13" fillId="39" borderId="54" xfId="0" applyNumberFormat="1" applyFont="1" applyFill="1" applyBorder="1" applyAlignment="1">
      <alignment horizontal="right"/>
    </xf>
    <xf numFmtId="0" fontId="6" fillId="39" borderId="53" xfId="0" applyNumberFormat="1" applyFont="1" applyFill="1" applyBorder="1" applyAlignment="1">
      <alignment horizontal="center" vertical="center" wrapText="1"/>
    </xf>
    <xf numFmtId="3" fontId="21" fillId="39" borderId="53" xfId="0" applyNumberFormat="1" applyFont="1" applyFill="1" applyBorder="1" applyAlignment="1">
      <alignment horizontal="right"/>
    </xf>
    <xf numFmtId="3" fontId="0" fillId="39" borderId="55" xfId="0" applyNumberFormat="1" applyFont="1" applyFill="1" applyBorder="1" applyAlignment="1">
      <alignment horizontal="right"/>
    </xf>
    <xf numFmtId="3" fontId="21" fillId="39" borderId="55" xfId="0" applyNumberFormat="1" applyFont="1" applyFill="1" applyBorder="1" applyAlignment="1">
      <alignment horizontal="right"/>
    </xf>
    <xf numFmtId="3" fontId="0" fillId="39" borderId="54" xfId="0" applyNumberFormat="1" applyFont="1" applyFill="1" applyBorder="1" applyAlignment="1">
      <alignment horizontal="right"/>
    </xf>
    <xf numFmtId="0" fontId="21" fillId="39" borderId="45" xfId="0" applyNumberFormat="1" applyFont="1" applyFill="1" applyBorder="1" applyAlignment="1">
      <alignment horizontal="center" vertical="center" wrapText="1"/>
    </xf>
    <xf numFmtId="3" fontId="21" fillId="39" borderId="49" xfId="0" applyNumberFormat="1" applyFont="1" applyFill="1" applyBorder="1" applyAlignment="1">
      <alignment horizontal="right"/>
    </xf>
    <xf numFmtId="3" fontId="13" fillId="39" borderId="0" xfId="0" applyNumberFormat="1" applyFont="1" applyFill="1" applyBorder="1" applyAlignment="1">
      <alignment horizontal="right"/>
    </xf>
    <xf numFmtId="3" fontId="21" fillId="39" borderId="0" xfId="0" applyNumberFormat="1" applyFont="1" applyFill="1" applyBorder="1" applyAlignment="1">
      <alignment horizontal="right"/>
    </xf>
    <xf numFmtId="3" fontId="13" fillId="39" borderId="28" xfId="0" applyNumberFormat="1" applyFont="1" applyFill="1" applyBorder="1" applyAlignment="1">
      <alignment horizontal="right"/>
    </xf>
    <xf numFmtId="0" fontId="21" fillId="34" borderId="45" xfId="0" applyNumberFormat="1" applyFont="1" applyFill="1" applyBorder="1" applyAlignment="1">
      <alignment horizontal="center" vertical="center" wrapText="1"/>
    </xf>
    <xf numFmtId="3" fontId="21" fillId="34" borderId="45" xfId="0" applyNumberFormat="1" applyFont="1" applyFill="1" applyBorder="1" applyAlignment="1">
      <alignment horizontal="right"/>
    </xf>
    <xf numFmtId="0" fontId="6" fillId="34" borderId="53" xfId="0" applyNumberFormat="1" applyFont="1" applyFill="1" applyBorder="1" applyAlignment="1">
      <alignment horizontal="center" vertical="center" wrapText="1"/>
    </xf>
    <xf numFmtId="3" fontId="0" fillId="34" borderId="55" xfId="0" applyNumberFormat="1" applyFont="1" applyFill="1" applyBorder="1" applyAlignment="1">
      <alignment horizontal="right"/>
    </xf>
    <xf numFmtId="3" fontId="0" fillId="34" borderId="54" xfId="0" applyNumberFormat="1" applyFont="1" applyFill="1" applyBorder="1" applyAlignment="1">
      <alignment horizontal="right"/>
    </xf>
    <xf numFmtId="3" fontId="7" fillId="34" borderId="55" xfId="0" applyNumberFormat="1" applyFont="1" applyFill="1" applyBorder="1" applyAlignment="1">
      <alignment horizontal="right"/>
    </xf>
    <xf numFmtId="176" fontId="24" fillId="41" borderId="0" xfId="0" applyNumberFormat="1" applyFont="1" applyFill="1" applyAlignment="1">
      <alignment/>
    </xf>
    <xf numFmtId="176" fontId="25" fillId="41" borderId="0" xfId="0" applyNumberFormat="1" applyFont="1" applyFill="1" applyAlignment="1">
      <alignment/>
    </xf>
    <xf numFmtId="0" fontId="11" fillId="41" borderId="0" xfId="0" applyFont="1" applyFill="1" applyAlignment="1">
      <alignment/>
    </xf>
    <xf numFmtId="0" fontId="11" fillId="0" borderId="0" xfId="0" applyFont="1" applyFill="1" applyAlignment="1">
      <alignment/>
    </xf>
    <xf numFmtId="176" fontId="26" fillId="41" borderId="0" xfId="0" applyNumberFormat="1" applyFont="1" applyFill="1" applyAlignment="1">
      <alignment/>
    </xf>
    <xf numFmtId="176" fontId="26" fillId="41" borderId="0" xfId="0" applyNumberFormat="1" applyFont="1" applyFill="1" applyAlignment="1">
      <alignment/>
    </xf>
    <xf numFmtId="176" fontId="27" fillId="41" borderId="0" xfId="0" applyNumberFormat="1" applyFont="1" applyFill="1" applyAlignment="1">
      <alignment/>
    </xf>
    <xf numFmtId="3" fontId="49" fillId="34" borderId="32" xfId="0" applyNumberFormat="1" applyFont="1" applyFill="1" applyBorder="1" applyAlignment="1">
      <alignment horizontal="right"/>
    </xf>
    <xf numFmtId="3" fontId="16" fillId="34" borderId="55" xfId="0" applyNumberFormat="1" applyFont="1" applyFill="1" applyBorder="1" applyAlignment="1">
      <alignment horizontal="right"/>
    </xf>
    <xf numFmtId="3" fontId="49" fillId="34" borderId="37" xfId="0" applyNumberFormat="1" applyFont="1" applyFill="1" applyBorder="1" applyAlignment="1">
      <alignment horizontal="right"/>
    </xf>
    <xf numFmtId="3" fontId="16" fillId="34" borderId="0" xfId="0" applyNumberFormat="1" applyFont="1" applyFill="1" applyBorder="1" applyAlignment="1">
      <alignment horizontal="right"/>
    </xf>
    <xf numFmtId="3" fontId="16" fillId="34" borderId="25" xfId="0" applyNumberFormat="1" applyFont="1" applyFill="1" applyBorder="1" applyAlignment="1">
      <alignment horizontal="right"/>
    </xf>
    <xf numFmtId="3" fontId="49" fillId="39" borderId="0" xfId="0" applyNumberFormat="1" applyFont="1" applyFill="1" applyBorder="1" applyAlignment="1">
      <alignment horizontal="right"/>
    </xf>
    <xf numFmtId="3" fontId="16" fillId="39" borderId="55" xfId="0" applyNumberFormat="1" applyFont="1" applyFill="1" applyBorder="1" applyAlignment="1">
      <alignment horizontal="right"/>
    </xf>
    <xf numFmtId="3" fontId="16" fillId="39" borderId="0" xfId="0" applyNumberFormat="1" applyFont="1" applyFill="1" applyBorder="1" applyAlignment="1">
      <alignment horizontal="right"/>
    </xf>
    <xf numFmtId="3" fontId="16" fillId="39" borderId="25" xfId="0" applyNumberFormat="1" applyFont="1" applyFill="1" applyBorder="1" applyAlignment="1">
      <alignment horizontal="right"/>
    </xf>
    <xf numFmtId="0" fontId="16" fillId="0" borderId="0" xfId="0" applyFont="1" applyAlignment="1">
      <alignment/>
    </xf>
    <xf numFmtId="3" fontId="48" fillId="34" borderId="32" xfId="0" applyNumberFormat="1" applyFont="1" applyFill="1" applyBorder="1" applyAlignment="1">
      <alignment horizontal="right"/>
    </xf>
    <xf numFmtId="3" fontId="48" fillId="39" borderId="0" xfId="0" applyNumberFormat="1" applyFont="1" applyFill="1" applyBorder="1" applyAlignment="1">
      <alignment horizontal="right"/>
    </xf>
    <xf numFmtId="3" fontId="48" fillId="34" borderId="49" xfId="0" applyNumberFormat="1" applyFont="1" applyFill="1" applyBorder="1" applyAlignment="1">
      <alignment horizontal="right"/>
    </xf>
    <xf numFmtId="3" fontId="48" fillId="34" borderId="48" xfId="0" applyNumberFormat="1" applyFont="1" applyFill="1" applyBorder="1" applyAlignment="1">
      <alignment horizontal="right"/>
    </xf>
    <xf numFmtId="3" fontId="49" fillId="39" borderId="32" xfId="0" applyNumberFormat="1" applyFont="1" applyFill="1" applyBorder="1" applyAlignment="1">
      <alignment horizontal="right"/>
    </xf>
    <xf numFmtId="0" fontId="21" fillId="34" borderId="69" xfId="0" applyNumberFormat="1" applyFont="1" applyFill="1" applyBorder="1" applyAlignment="1">
      <alignment horizontal="center" vertical="center" wrapText="1"/>
    </xf>
    <xf numFmtId="3" fontId="21" fillId="34" borderId="49" xfId="0" applyNumberFormat="1" applyFont="1" applyFill="1" applyBorder="1" applyAlignment="1">
      <alignment horizontal="right" indent="1"/>
    </xf>
    <xf numFmtId="3" fontId="13" fillId="34" borderId="0" xfId="0" applyNumberFormat="1" applyFont="1" applyFill="1" applyBorder="1" applyAlignment="1">
      <alignment horizontal="right" indent="1"/>
    </xf>
    <xf numFmtId="3" fontId="21" fillId="34" borderId="0" xfId="0" applyNumberFormat="1" applyFont="1" applyFill="1" applyBorder="1" applyAlignment="1">
      <alignment horizontal="right" indent="1"/>
    </xf>
    <xf numFmtId="3" fontId="13" fillId="34" borderId="28" xfId="0" applyNumberFormat="1" applyFont="1" applyFill="1" applyBorder="1" applyAlignment="1">
      <alignment horizontal="right" indent="1"/>
    </xf>
    <xf numFmtId="3" fontId="21" fillId="34" borderId="49" xfId="0" applyNumberFormat="1" applyFont="1" applyFill="1" applyBorder="1" applyAlignment="1">
      <alignment horizontal="right"/>
    </xf>
    <xf numFmtId="3" fontId="13" fillId="34" borderId="0" xfId="0" applyNumberFormat="1" applyFont="1" applyFill="1" applyBorder="1" applyAlignment="1">
      <alignment horizontal="right"/>
    </xf>
    <xf numFmtId="3" fontId="21" fillId="34" borderId="0" xfId="0" applyNumberFormat="1" applyFont="1" applyFill="1" applyBorder="1" applyAlignment="1">
      <alignment horizontal="right"/>
    </xf>
    <xf numFmtId="3" fontId="13" fillId="34" borderId="28" xfId="0" applyNumberFormat="1" applyFont="1" applyFill="1" applyBorder="1" applyAlignment="1">
      <alignment horizontal="right"/>
    </xf>
    <xf numFmtId="0" fontId="21" fillId="34" borderId="49" xfId="0" applyNumberFormat="1" applyFont="1" applyFill="1" applyBorder="1" applyAlignment="1">
      <alignment horizontal="center" vertical="center" wrapText="1"/>
    </xf>
    <xf numFmtId="3" fontId="13" fillId="34" borderId="32" xfId="0" applyNumberFormat="1" applyFont="1" applyFill="1" applyBorder="1" applyAlignment="1">
      <alignment horizontal="right"/>
    </xf>
    <xf numFmtId="179" fontId="21" fillId="34" borderId="25" xfId="0" applyNumberFormat="1" applyFont="1" applyFill="1" applyBorder="1" applyAlignment="1">
      <alignment horizontal="right"/>
    </xf>
    <xf numFmtId="179" fontId="48" fillId="34" borderId="25" xfId="0" applyNumberFormat="1" applyFont="1" applyFill="1" applyBorder="1" applyAlignment="1">
      <alignment horizontal="right"/>
    </xf>
    <xf numFmtId="179" fontId="48" fillId="34" borderId="27" xfId="0" applyNumberFormat="1" applyFont="1" applyFill="1" applyBorder="1" applyAlignment="1">
      <alignment horizontal="right"/>
    </xf>
    <xf numFmtId="179" fontId="13" fillId="34" borderId="25" xfId="0" applyNumberFormat="1" applyFont="1" applyFill="1" applyBorder="1" applyAlignment="1">
      <alignment horizontal="right"/>
    </xf>
    <xf numFmtId="179" fontId="49" fillId="34" borderId="25" xfId="0" applyNumberFormat="1" applyFont="1" applyFill="1" applyBorder="1" applyAlignment="1">
      <alignment horizontal="right"/>
    </xf>
    <xf numFmtId="179" fontId="13" fillId="34" borderId="27" xfId="0" applyNumberFormat="1" applyFont="1" applyFill="1" applyBorder="1" applyAlignment="1">
      <alignment horizontal="right"/>
    </xf>
    <xf numFmtId="3" fontId="51" fillId="34" borderId="32" xfId="0" applyNumberFormat="1" applyFont="1" applyFill="1" applyBorder="1" applyAlignment="1">
      <alignment horizontal="right"/>
    </xf>
    <xf numFmtId="3" fontId="51" fillId="34" borderId="33" xfId="0" applyNumberFormat="1" applyFont="1" applyFill="1" applyBorder="1" applyAlignment="1">
      <alignment horizontal="right"/>
    </xf>
    <xf numFmtId="3" fontId="52" fillId="34" borderId="32" xfId="0" applyNumberFormat="1" applyFont="1" applyFill="1" applyBorder="1" applyAlignment="1">
      <alignment horizontal="right"/>
    </xf>
    <xf numFmtId="0" fontId="53" fillId="0" borderId="0" xfId="0" applyFont="1" applyAlignment="1">
      <alignment/>
    </xf>
    <xf numFmtId="0" fontId="53" fillId="0" borderId="0" xfId="0" applyFont="1" applyAlignment="1">
      <alignment/>
    </xf>
    <xf numFmtId="3" fontId="13" fillId="39" borderId="0" xfId="0" applyNumberFormat="1" applyFont="1" applyFill="1" applyBorder="1" applyAlignment="1">
      <alignment horizontal="right"/>
    </xf>
    <xf numFmtId="3" fontId="13" fillId="0" borderId="0" xfId="0" applyNumberFormat="1" applyFont="1" applyFill="1" applyBorder="1" applyAlignment="1">
      <alignment horizontal="right"/>
    </xf>
    <xf numFmtId="0" fontId="36" fillId="0" borderId="0" xfId="0" applyFont="1" applyAlignment="1">
      <alignment/>
    </xf>
    <xf numFmtId="0" fontId="14" fillId="34" borderId="45" xfId="0" applyNumberFormat="1" applyFont="1" applyFill="1" applyBorder="1" applyAlignment="1">
      <alignment horizontal="center" vertical="center" wrapText="1"/>
    </xf>
    <xf numFmtId="3" fontId="0" fillId="34" borderId="88" xfId="0" applyNumberFormat="1" applyFont="1" applyFill="1" applyBorder="1" applyAlignment="1">
      <alignment horizontal="right"/>
    </xf>
    <xf numFmtId="3" fontId="16" fillId="34" borderId="88" xfId="0" applyNumberFormat="1" applyFont="1" applyFill="1" applyBorder="1" applyAlignment="1">
      <alignment horizontal="right"/>
    </xf>
    <xf numFmtId="3" fontId="0" fillId="34" borderId="89" xfId="0" applyNumberFormat="1" applyFont="1" applyFill="1" applyBorder="1" applyAlignment="1">
      <alignment horizontal="right"/>
    </xf>
    <xf numFmtId="3" fontId="0" fillId="34" borderId="90" xfId="0" applyNumberFormat="1" applyFont="1" applyFill="1" applyBorder="1" applyAlignment="1">
      <alignment horizontal="right"/>
    </xf>
    <xf numFmtId="3" fontId="16" fillId="34" borderId="90" xfId="0" applyNumberFormat="1" applyFont="1" applyFill="1" applyBorder="1" applyAlignment="1">
      <alignment horizontal="right"/>
    </xf>
    <xf numFmtId="3" fontId="0" fillId="34" borderId="91" xfId="0" applyNumberFormat="1" applyFont="1" applyFill="1" applyBorder="1" applyAlignment="1">
      <alignment horizontal="right"/>
    </xf>
    <xf numFmtId="3" fontId="0" fillId="34" borderId="92" xfId="0" applyNumberFormat="1" applyFont="1" applyFill="1" applyBorder="1" applyAlignment="1">
      <alignment horizontal="right"/>
    </xf>
    <xf numFmtId="3" fontId="21" fillId="34" borderId="92" xfId="0" applyNumberFormat="1" applyFont="1" applyFill="1" applyBorder="1" applyAlignment="1">
      <alignment horizontal="right"/>
    </xf>
    <xf numFmtId="3" fontId="0" fillId="34" borderId="93" xfId="0" applyNumberFormat="1" applyFont="1" applyFill="1" applyBorder="1" applyAlignment="1">
      <alignment horizontal="right"/>
    </xf>
    <xf numFmtId="3" fontId="16" fillId="34" borderId="92" xfId="0" applyNumberFormat="1" applyFont="1" applyFill="1" applyBorder="1" applyAlignment="1">
      <alignment horizontal="right"/>
    </xf>
    <xf numFmtId="3" fontId="36" fillId="34" borderId="92" xfId="0" applyNumberFormat="1" applyFont="1" applyFill="1" applyBorder="1" applyAlignment="1">
      <alignment horizontal="right"/>
    </xf>
    <xf numFmtId="3" fontId="36" fillId="34" borderId="25" xfId="0" applyNumberFormat="1" applyFont="1" applyFill="1" applyBorder="1" applyAlignment="1">
      <alignment horizontal="right"/>
    </xf>
    <xf numFmtId="3" fontId="16" fillId="34" borderId="27" xfId="0" applyNumberFormat="1" applyFont="1" applyFill="1" applyBorder="1" applyAlignment="1">
      <alignment horizontal="right"/>
    </xf>
    <xf numFmtId="3" fontId="16" fillId="0" borderId="0" xfId="0" applyNumberFormat="1" applyFont="1" applyAlignment="1">
      <alignment/>
    </xf>
    <xf numFmtId="3" fontId="16" fillId="34" borderId="32" xfId="0" applyNumberFormat="1" applyFont="1" applyFill="1" applyBorder="1" applyAlignment="1">
      <alignment horizontal="right"/>
    </xf>
    <xf numFmtId="3" fontId="0" fillId="34" borderId="32" xfId="0" applyNumberFormat="1" applyFont="1" applyFill="1" applyBorder="1" applyAlignment="1">
      <alignment horizontal="right"/>
    </xf>
    <xf numFmtId="3" fontId="0" fillId="34" borderId="33" xfId="0" applyNumberFormat="1" applyFont="1" applyFill="1" applyBorder="1" applyAlignment="1">
      <alignment horizontal="right"/>
    </xf>
    <xf numFmtId="3" fontId="16" fillId="34" borderId="28" xfId="0" applyNumberFormat="1" applyFont="1" applyFill="1" applyBorder="1" applyAlignment="1">
      <alignment horizontal="right"/>
    </xf>
    <xf numFmtId="3" fontId="48" fillId="34" borderId="94" xfId="0" applyNumberFormat="1" applyFont="1" applyFill="1" applyBorder="1" applyAlignment="1">
      <alignment horizontal="right"/>
    </xf>
    <xf numFmtId="3" fontId="49" fillId="34" borderId="25" xfId="0" applyNumberFormat="1" applyFont="1" applyFill="1" applyBorder="1" applyAlignment="1">
      <alignment horizontal="right"/>
    </xf>
    <xf numFmtId="3" fontId="16" fillId="34" borderId="93" xfId="0" applyNumberFormat="1" applyFont="1" applyFill="1" applyBorder="1" applyAlignment="1">
      <alignment horizontal="right"/>
    </xf>
    <xf numFmtId="3" fontId="13" fillId="39" borderId="0" xfId="0" applyNumberFormat="1" applyFont="1" applyFill="1" applyBorder="1" applyAlignment="1">
      <alignment horizontal="right" indent="1"/>
    </xf>
    <xf numFmtId="0" fontId="54" fillId="0" borderId="0" xfId="0" applyFont="1" applyAlignment="1">
      <alignment/>
    </xf>
    <xf numFmtId="3" fontId="21" fillId="39" borderId="49" xfId="0" applyNumberFormat="1" applyFont="1" applyFill="1" applyBorder="1" applyAlignment="1">
      <alignment horizontal="right" indent="1"/>
    </xf>
    <xf numFmtId="3" fontId="21" fillId="39" borderId="0" xfId="0" applyNumberFormat="1" applyFont="1" applyFill="1" applyBorder="1" applyAlignment="1">
      <alignment horizontal="right" indent="1"/>
    </xf>
    <xf numFmtId="3" fontId="13" fillId="39" borderId="28" xfId="0" applyNumberFormat="1" applyFont="1" applyFill="1" applyBorder="1" applyAlignment="1">
      <alignment horizontal="right" indent="1"/>
    </xf>
    <xf numFmtId="3" fontId="0" fillId="39" borderId="32" xfId="0" applyNumberFormat="1" applyFont="1" applyFill="1" applyBorder="1" applyAlignment="1">
      <alignment horizontal="right" indent="1"/>
    </xf>
    <xf numFmtId="3" fontId="21" fillId="39" borderId="32" xfId="0" applyNumberFormat="1" applyFont="1" applyFill="1" applyBorder="1" applyAlignment="1">
      <alignment horizontal="right" indent="1"/>
    </xf>
    <xf numFmtId="3" fontId="0" fillId="39" borderId="33" xfId="0" applyNumberFormat="1" applyFont="1" applyFill="1" applyBorder="1" applyAlignment="1">
      <alignment horizontal="right" indent="1"/>
    </xf>
    <xf numFmtId="3" fontId="13" fillId="39" borderId="28" xfId="0" applyNumberFormat="1" applyFont="1" applyFill="1" applyBorder="1" applyAlignment="1">
      <alignment horizontal="right"/>
    </xf>
    <xf numFmtId="3" fontId="21" fillId="39" borderId="45" xfId="0" applyNumberFormat="1" applyFont="1" applyFill="1" applyBorder="1" applyAlignment="1">
      <alignment horizontal="right"/>
    </xf>
    <xf numFmtId="3" fontId="0" fillId="39" borderId="32" xfId="0" applyNumberFormat="1" applyFont="1" applyFill="1" applyBorder="1" applyAlignment="1">
      <alignment horizontal="right"/>
    </xf>
    <xf numFmtId="3" fontId="21" fillId="39" borderId="32" xfId="0" applyNumberFormat="1" applyFont="1" applyFill="1" applyBorder="1" applyAlignment="1">
      <alignment horizontal="right"/>
    </xf>
    <xf numFmtId="3" fontId="0" fillId="39" borderId="33" xfId="0" applyNumberFormat="1" applyFont="1" applyFill="1" applyBorder="1" applyAlignment="1">
      <alignment horizontal="right"/>
    </xf>
    <xf numFmtId="3" fontId="16" fillId="39" borderId="32" xfId="0" applyNumberFormat="1" applyFont="1" applyFill="1" applyBorder="1" applyAlignment="1">
      <alignment horizontal="right"/>
    </xf>
    <xf numFmtId="176" fontId="26" fillId="41" borderId="0" xfId="0" applyNumberFormat="1" applyFont="1" applyFill="1" applyAlignment="1">
      <alignment horizontal="center"/>
    </xf>
    <xf numFmtId="3" fontId="49" fillId="39" borderId="49" xfId="0" applyNumberFormat="1" applyFont="1" applyFill="1" applyBorder="1" applyAlignment="1">
      <alignment horizontal="right"/>
    </xf>
    <xf numFmtId="3" fontId="13" fillId="39" borderId="49" xfId="0" applyNumberFormat="1" applyFont="1" applyFill="1" applyBorder="1" applyAlignment="1">
      <alignment horizontal="right"/>
    </xf>
    <xf numFmtId="3" fontId="13" fillId="39" borderId="48" xfId="0" applyNumberFormat="1" applyFont="1" applyFill="1" applyBorder="1" applyAlignment="1">
      <alignment horizontal="right"/>
    </xf>
    <xf numFmtId="3" fontId="13" fillId="39" borderId="25" xfId="0" applyNumberFormat="1" applyFont="1" applyFill="1" applyBorder="1" applyAlignment="1">
      <alignment horizontal="right"/>
    </xf>
    <xf numFmtId="3" fontId="36" fillId="39" borderId="55" xfId="0" applyNumberFormat="1" applyFont="1" applyFill="1" applyBorder="1" applyAlignment="1">
      <alignment horizontal="right"/>
    </xf>
    <xf numFmtId="3" fontId="13" fillId="39" borderId="32" xfId="0" applyNumberFormat="1" applyFont="1" applyFill="1" applyBorder="1" applyAlignment="1">
      <alignment horizontal="right"/>
    </xf>
    <xf numFmtId="3" fontId="13" fillId="39" borderId="33" xfId="0" applyNumberFormat="1" applyFont="1" applyFill="1" applyBorder="1" applyAlignment="1">
      <alignment horizontal="right"/>
    </xf>
    <xf numFmtId="3" fontId="52" fillId="39" borderId="32" xfId="0" applyNumberFormat="1" applyFont="1" applyFill="1" applyBorder="1" applyAlignment="1">
      <alignment horizontal="right"/>
    </xf>
    <xf numFmtId="176" fontId="7" fillId="39" borderId="85" xfId="0" applyNumberFormat="1" applyFont="1" applyFill="1" applyBorder="1" applyAlignment="1">
      <alignment/>
    </xf>
    <xf numFmtId="176" fontId="7" fillId="39" borderId="69" xfId="0" applyNumberFormat="1" applyFont="1" applyFill="1" applyBorder="1" applyAlignment="1">
      <alignment/>
    </xf>
    <xf numFmtId="3" fontId="21" fillId="39" borderId="95" xfId="0" applyNumberFormat="1" applyFont="1" applyFill="1" applyBorder="1" applyAlignment="1">
      <alignment horizontal="right"/>
    </xf>
    <xf numFmtId="3" fontId="21" fillId="39" borderId="96" xfId="0" applyNumberFormat="1" applyFont="1" applyFill="1" applyBorder="1" applyAlignment="1">
      <alignment horizontal="right"/>
    </xf>
    <xf numFmtId="3" fontId="0" fillId="39" borderId="97" xfId="0" applyNumberFormat="1" applyFont="1" applyFill="1" applyBorder="1" applyAlignment="1">
      <alignment horizontal="right"/>
    </xf>
    <xf numFmtId="3" fontId="0" fillId="39" borderId="98" xfId="0" applyNumberFormat="1" applyFont="1" applyFill="1" applyBorder="1" applyAlignment="1">
      <alignment horizontal="right"/>
    </xf>
    <xf numFmtId="3" fontId="16" fillId="39" borderId="97" xfId="0" applyNumberFormat="1" applyFont="1" applyFill="1" applyBorder="1" applyAlignment="1">
      <alignment horizontal="right"/>
    </xf>
    <xf numFmtId="3" fontId="16" fillId="39" borderId="98" xfId="0" applyNumberFormat="1" applyFont="1" applyFill="1" applyBorder="1" applyAlignment="1">
      <alignment horizontal="right"/>
    </xf>
    <xf numFmtId="3" fontId="48" fillId="39" borderId="97" xfId="0" applyNumberFormat="1" applyFont="1" applyFill="1" applyBorder="1" applyAlignment="1">
      <alignment horizontal="right"/>
    </xf>
    <xf numFmtId="3" fontId="21" fillId="39" borderId="97" xfId="0" applyNumberFormat="1" applyFont="1" applyFill="1" applyBorder="1" applyAlignment="1">
      <alignment horizontal="right"/>
    </xf>
    <xf numFmtId="3" fontId="48" fillId="39" borderId="98" xfId="0" applyNumberFormat="1" applyFont="1" applyFill="1" applyBorder="1" applyAlignment="1">
      <alignment horizontal="right"/>
    </xf>
    <xf numFmtId="3" fontId="0" fillId="39" borderId="99" xfId="0" applyNumberFormat="1" applyFont="1" applyFill="1" applyBorder="1" applyAlignment="1">
      <alignment horizontal="right"/>
    </xf>
    <xf numFmtId="3" fontId="0" fillId="39" borderId="100" xfId="0" applyNumberFormat="1" applyFont="1" applyFill="1" applyBorder="1" applyAlignment="1">
      <alignment horizontal="right"/>
    </xf>
    <xf numFmtId="0" fontId="7" fillId="39" borderId="53" xfId="0" applyNumberFormat="1" applyFont="1" applyFill="1" applyBorder="1" applyAlignment="1">
      <alignment horizontal="center" vertical="center" wrapText="1"/>
    </xf>
    <xf numFmtId="0" fontId="2" fillId="39" borderId="49" xfId="0" applyNumberFormat="1" applyFont="1" applyFill="1" applyBorder="1" applyAlignment="1">
      <alignment horizontal="center" vertical="center" wrapText="1"/>
    </xf>
    <xf numFmtId="0" fontId="2" fillId="39" borderId="48" xfId="0" applyNumberFormat="1" applyFont="1" applyFill="1" applyBorder="1" applyAlignment="1">
      <alignment horizontal="center" vertical="center" wrapText="1"/>
    </xf>
    <xf numFmtId="176" fontId="26" fillId="41" borderId="0" xfId="0" applyNumberFormat="1" applyFont="1" applyFill="1" applyAlignment="1">
      <alignment/>
    </xf>
    <xf numFmtId="179" fontId="13" fillId="39" borderId="25" xfId="0" applyNumberFormat="1" applyFont="1" applyFill="1" applyBorder="1" applyAlignment="1">
      <alignment horizontal="right"/>
    </xf>
    <xf numFmtId="179" fontId="21" fillId="39" borderId="48" xfId="0" applyNumberFormat="1" applyFont="1" applyFill="1" applyBorder="1" applyAlignment="1">
      <alignment horizontal="right"/>
    </xf>
    <xf numFmtId="179" fontId="52" fillId="39" borderId="25" xfId="0" applyNumberFormat="1" applyFont="1" applyFill="1" applyBorder="1" applyAlignment="1">
      <alignment horizontal="right"/>
    </xf>
    <xf numFmtId="179" fontId="49" fillId="39" borderId="25" xfId="0" applyNumberFormat="1" applyFont="1" applyFill="1" applyBorder="1" applyAlignment="1">
      <alignment horizontal="right"/>
    </xf>
    <xf numFmtId="179" fontId="0" fillId="39" borderId="25" xfId="0" applyNumberFormat="1" applyFont="1" applyFill="1" applyBorder="1" applyAlignment="1">
      <alignment horizontal="right"/>
    </xf>
    <xf numFmtId="179" fontId="16" fillId="39" borderId="25" xfId="0" applyNumberFormat="1" applyFont="1" applyFill="1" applyBorder="1" applyAlignment="1">
      <alignment horizontal="right"/>
    </xf>
    <xf numFmtId="179" fontId="0" fillId="39" borderId="27" xfId="0" applyNumberFormat="1" applyFont="1" applyFill="1" applyBorder="1" applyAlignment="1">
      <alignment horizontal="right"/>
    </xf>
    <xf numFmtId="0" fontId="21" fillId="39" borderId="54" xfId="0" applyNumberFormat="1" applyFont="1" applyFill="1" applyBorder="1" applyAlignment="1">
      <alignment horizontal="center" vertical="center" wrapText="1"/>
    </xf>
    <xf numFmtId="0" fontId="6" fillId="39" borderId="54" xfId="0" applyNumberFormat="1" applyFont="1" applyFill="1" applyBorder="1" applyAlignment="1">
      <alignment horizontal="center" vertical="center" wrapText="1"/>
    </xf>
    <xf numFmtId="0" fontId="6" fillId="39" borderId="0" xfId="0" applyNumberFormat="1" applyFont="1" applyFill="1" applyBorder="1" applyAlignment="1">
      <alignment horizontal="center" vertical="center" wrapText="1"/>
    </xf>
    <xf numFmtId="176" fontId="7" fillId="39" borderId="101" xfId="0" applyNumberFormat="1" applyFont="1" applyFill="1" applyBorder="1" applyAlignment="1">
      <alignment/>
    </xf>
    <xf numFmtId="176" fontId="7" fillId="39" borderId="29" xfId="0" applyNumberFormat="1" applyFont="1" applyFill="1" applyBorder="1" applyAlignment="1">
      <alignment/>
    </xf>
    <xf numFmtId="176" fontId="7" fillId="39" borderId="102" xfId="0" applyNumberFormat="1" applyFont="1" applyFill="1" applyBorder="1" applyAlignment="1">
      <alignment/>
    </xf>
    <xf numFmtId="176" fontId="7" fillId="39" borderId="15" xfId="0" applyNumberFormat="1" applyFont="1" applyFill="1" applyBorder="1" applyAlignment="1">
      <alignment/>
    </xf>
    <xf numFmtId="176" fontId="7" fillId="39" borderId="16" xfId="0" applyNumberFormat="1" applyFont="1" applyFill="1" applyBorder="1" applyAlignment="1">
      <alignment/>
    </xf>
    <xf numFmtId="176" fontId="7" fillId="39" borderId="20" xfId="0" applyNumberFormat="1" applyFont="1" applyFill="1" applyBorder="1" applyAlignment="1">
      <alignment/>
    </xf>
    <xf numFmtId="0" fontId="6" fillId="39" borderId="12" xfId="0" applyNumberFormat="1" applyFont="1" applyFill="1" applyBorder="1" applyAlignment="1">
      <alignment horizontal="center" vertical="center" wrapText="1"/>
    </xf>
    <xf numFmtId="0" fontId="6" fillId="39" borderId="24" xfId="0" applyNumberFormat="1" applyFont="1" applyFill="1" applyBorder="1" applyAlignment="1">
      <alignment horizontal="center" vertical="center" wrapText="1"/>
    </xf>
    <xf numFmtId="176" fontId="24" fillId="41" borderId="28" xfId="0" applyNumberFormat="1" applyFont="1" applyFill="1" applyBorder="1" applyAlignment="1">
      <alignment/>
    </xf>
    <xf numFmtId="3" fontId="21" fillId="39" borderId="103" xfId="0" applyNumberFormat="1" applyFont="1" applyFill="1" applyBorder="1" applyAlignment="1">
      <alignment horizontal="right"/>
    </xf>
    <xf numFmtId="3" fontId="0" fillId="39" borderId="104" xfId="0" applyNumberFormat="1" applyFont="1" applyFill="1" applyBorder="1" applyAlignment="1">
      <alignment horizontal="right"/>
    </xf>
    <xf numFmtId="3" fontId="16" fillId="39" borderId="104" xfId="0" applyNumberFormat="1" applyFont="1" applyFill="1" applyBorder="1" applyAlignment="1">
      <alignment horizontal="right"/>
    </xf>
    <xf numFmtId="3" fontId="48" fillId="39" borderId="104" xfId="0" applyNumberFormat="1" applyFont="1" applyFill="1" applyBorder="1" applyAlignment="1">
      <alignment horizontal="right"/>
    </xf>
    <xf numFmtId="3" fontId="0" fillId="39" borderId="105" xfId="0" applyNumberFormat="1" applyFont="1" applyFill="1" applyBorder="1" applyAlignment="1">
      <alignment horizontal="right"/>
    </xf>
    <xf numFmtId="3" fontId="36" fillId="34" borderId="32" xfId="0" applyNumberFormat="1" applyFont="1" applyFill="1" applyBorder="1" applyAlignment="1">
      <alignment horizontal="right"/>
    </xf>
    <xf numFmtId="3" fontId="14" fillId="34" borderId="55" xfId="0" applyNumberFormat="1" applyFont="1" applyFill="1" applyBorder="1" applyAlignment="1">
      <alignment horizontal="right"/>
    </xf>
    <xf numFmtId="3" fontId="36" fillId="39" borderId="104" xfId="0" applyNumberFormat="1" applyFont="1" applyFill="1" applyBorder="1" applyAlignment="1">
      <alignment horizontal="right"/>
    </xf>
    <xf numFmtId="3" fontId="36" fillId="39" borderId="97" xfId="0" applyNumberFormat="1" applyFont="1" applyFill="1" applyBorder="1" applyAlignment="1">
      <alignment horizontal="right"/>
    </xf>
    <xf numFmtId="3" fontId="14" fillId="39" borderId="97" xfId="0" applyNumberFormat="1" applyFont="1" applyFill="1" applyBorder="1" applyAlignment="1">
      <alignment horizontal="right"/>
    </xf>
    <xf numFmtId="3" fontId="36" fillId="39" borderId="98" xfId="0" applyNumberFormat="1" applyFont="1" applyFill="1" applyBorder="1" applyAlignment="1">
      <alignment horizontal="right"/>
    </xf>
    <xf numFmtId="3" fontId="10" fillId="34" borderId="45" xfId="0" applyNumberFormat="1" applyFont="1" applyFill="1" applyBorder="1" applyAlignment="1">
      <alignment horizontal="right"/>
    </xf>
    <xf numFmtId="3" fontId="10" fillId="34" borderId="53" xfId="0" applyNumberFormat="1" applyFont="1" applyFill="1" applyBorder="1" applyAlignment="1">
      <alignment horizontal="right"/>
    </xf>
    <xf numFmtId="3" fontId="20" fillId="34" borderId="45" xfId="0" applyNumberFormat="1" applyFont="1" applyFill="1" applyBorder="1" applyAlignment="1">
      <alignment horizontal="right"/>
    </xf>
    <xf numFmtId="179" fontId="20" fillId="34" borderId="48" xfId="0" applyNumberFormat="1" applyFont="1" applyFill="1" applyBorder="1" applyAlignment="1">
      <alignment horizontal="right"/>
    </xf>
    <xf numFmtId="3" fontId="20" fillId="34" borderId="49" xfId="0" applyNumberFormat="1" applyFont="1" applyFill="1" applyBorder="1" applyAlignment="1">
      <alignment horizontal="right"/>
    </xf>
    <xf numFmtId="3" fontId="10" fillId="34" borderId="94" xfId="0" applyNumberFormat="1" applyFont="1" applyFill="1" applyBorder="1" applyAlignment="1">
      <alignment horizontal="right"/>
    </xf>
    <xf numFmtId="3" fontId="20" fillId="34" borderId="48" xfId="0" applyNumberFormat="1" applyFont="1" applyFill="1" applyBorder="1" applyAlignment="1">
      <alignment horizontal="right"/>
    </xf>
    <xf numFmtId="3" fontId="10" fillId="39" borderId="49" xfId="0" applyNumberFormat="1" applyFont="1" applyFill="1" applyBorder="1" applyAlignment="1">
      <alignment horizontal="right"/>
    </xf>
    <xf numFmtId="3" fontId="10" fillId="39" borderId="53" xfId="0" applyNumberFormat="1" applyFont="1" applyFill="1" applyBorder="1" applyAlignment="1">
      <alignment horizontal="right"/>
    </xf>
    <xf numFmtId="3" fontId="10" fillId="39" borderId="45" xfId="0" applyNumberFormat="1" applyFont="1" applyFill="1" applyBorder="1" applyAlignment="1">
      <alignment horizontal="right"/>
    </xf>
    <xf numFmtId="179" fontId="10" fillId="39" borderId="48" xfId="0" applyNumberFormat="1" applyFont="1" applyFill="1" applyBorder="1" applyAlignment="1">
      <alignment horizontal="right"/>
    </xf>
    <xf numFmtId="0" fontId="10" fillId="37" borderId="53" xfId="0" applyFont="1" applyFill="1" applyBorder="1" applyAlignment="1">
      <alignment vertical="center"/>
    </xf>
    <xf numFmtId="0" fontId="10" fillId="37" borderId="55" xfId="0" applyFont="1" applyFill="1" applyBorder="1" applyAlignment="1">
      <alignment vertical="center"/>
    </xf>
    <xf numFmtId="3" fontId="20" fillId="34" borderId="32" xfId="0" applyNumberFormat="1" applyFont="1" applyFill="1" applyBorder="1" applyAlignment="1">
      <alignment horizontal="right"/>
    </xf>
    <xf numFmtId="3" fontId="10" fillId="34" borderId="55" xfId="0" applyNumberFormat="1" applyFont="1" applyFill="1" applyBorder="1" applyAlignment="1">
      <alignment horizontal="right"/>
    </xf>
    <xf numFmtId="3" fontId="10" fillId="34" borderId="92" xfId="0" applyNumberFormat="1" applyFont="1" applyFill="1" applyBorder="1" applyAlignment="1">
      <alignment horizontal="right"/>
    </xf>
    <xf numFmtId="3" fontId="20" fillId="34" borderId="25" xfId="0" applyNumberFormat="1" applyFont="1" applyFill="1" applyBorder="1" applyAlignment="1">
      <alignment horizontal="right"/>
    </xf>
    <xf numFmtId="3" fontId="20" fillId="39" borderId="0" xfId="0" applyNumberFormat="1" applyFont="1" applyFill="1" applyBorder="1" applyAlignment="1">
      <alignment horizontal="right"/>
    </xf>
    <xf numFmtId="3" fontId="20" fillId="39" borderId="55" xfId="0" applyNumberFormat="1" applyFont="1" applyFill="1" applyBorder="1" applyAlignment="1">
      <alignment horizontal="right"/>
    </xf>
    <xf numFmtId="3" fontId="10" fillId="39" borderId="32" xfId="0" applyNumberFormat="1" applyFont="1" applyFill="1" applyBorder="1" applyAlignment="1">
      <alignment horizontal="right"/>
    </xf>
    <xf numFmtId="3" fontId="10" fillId="34" borderId="53" xfId="0" applyNumberFormat="1" applyFont="1" applyFill="1" applyBorder="1" applyAlignment="1">
      <alignment horizontal="right"/>
    </xf>
    <xf numFmtId="3" fontId="20" fillId="34" borderId="47" xfId="0" applyNumberFormat="1" applyFont="1" applyFill="1" applyBorder="1" applyAlignment="1">
      <alignment horizontal="right"/>
    </xf>
    <xf numFmtId="179" fontId="20" fillId="34" borderId="48" xfId="0" applyNumberFormat="1" applyFont="1" applyFill="1" applyBorder="1" applyAlignment="1">
      <alignment horizontal="right"/>
    </xf>
    <xf numFmtId="3" fontId="20" fillId="34" borderId="106" xfId="0" applyNumberFormat="1" applyFont="1" applyFill="1" applyBorder="1" applyAlignment="1">
      <alignment horizontal="right"/>
    </xf>
    <xf numFmtId="3" fontId="10" fillId="34" borderId="107" xfId="0" applyNumberFormat="1" applyFont="1" applyFill="1" applyBorder="1" applyAlignment="1">
      <alignment horizontal="right"/>
    </xf>
    <xf numFmtId="3" fontId="10" fillId="39" borderId="45" xfId="0" applyNumberFormat="1" applyFont="1" applyFill="1" applyBorder="1" applyAlignment="1">
      <alignment horizontal="right"/>
    </xf>
    <xf numFmtId="3" fontId="10" fillId="39" borderId="53" xfId="0" applyNumberFormat="1" applyFont="1" applyFill="1" applyBorder="1" applyAlignment="1">
      <alignment horizontal="right"/>
    </xf>
    <xf numFmtId="3" fontId="45" fillId="39" borderId="49" xfId="0" applyNumberFormat="1" applyFont="1" applyFill="1" applyBorder="1" applyAlignment="1">
      <alignment horizontal="right"/>
    </xf>
    <xf numFmtId="3" fontId="11" fillId="39" borderId="49" xfId="0" applyNumberFormat="1" applyFont="1" applyFill="1" applyBorder="1" applyAlignment="1">
      <alignment horizontal="right"/>
    </xf>
    <xf numFmtId="3" fontId="11" fillId="39" borderId="48" xfId="0" applyNumberFormat="1" applyFont="1" applyFill="1" applyBorder="1" applyAlignment="1">
      <alignment horizontal="right"/>
    </xf>
    <xf numFmtId="3" fontId="10" fillId="34" borderId="32" xfId="0" applyNumberFormat="1" applyFont="1" applyFill="1" applyBorder="1" applyAlignment="1">
      <alignment horizontal="right"/>
    </xf>
    <xf numFmtId="3" fontId="10" fillId="34" borderId="37" xfId="0" applyNumberFormat="1" applyFont="1" applyFill="1" applyBorder="1" applyAlignment="1">
      <alignment horizontal="right"/>
    </xf>
    <xf numFmtId="179" fontId="10" fillId="34" borderId="25" xfId="0" applyNumberFormat="1" applyFont="1" applyFill="1" applyBorder="1" applyAlignment="1">
      <alignment horizontal="right"/>
    </xf>
    <xf numFmtId="3" fontId="10" fillId="34" borderId="90" xfId="0" applyNumberFormat="1" applyFont="1" applyFill="1" applyBorder="1" applyAlignment="1">
      <alignment horizontal="right"/>
    </xf>
    <xf numFmtId="3" fontId="10" fillId="34" borderId="88" xfId="0" applyNumberFormat="1" applyFont="1" applyFill="1" applyBorder="1" applyAlignment="1">
      <alignment horizontal="right"/>
    </xf>
    <xf numFmtId="3" fontId="10" fillId="39" borderId="55" xfId="0" applyNumberFormat="1" applyFont="1" applyFill="1" applyBorder="1" applyAlignment="1">
      <alignment horizontal="right"/>
    </xf>
    <xf numFmtId="3" fontId="11" fillId="39" borderId="0" xfId="0" applyNumberFormat="1" applyFont="1" applyFill="1" applyBorder="1" applyAlignment="1">
      <alignment horizontal="right"/>
    </xf>
    <xf numFmtId="3" fontId="11" fillId="39" borderId="0" xfId="0" applyNumberFormat="1" applyFont="1" applyFill="1" applyBorder="1" applyAlignment="1">
      <alignment/>
    </xf>
    <xf numFmtId="3" fontId="11" fillId="39" borderId="25" xfId="0" applyNumberFormat="1" applyFont="1" applyFill="1" applyBorder="1" applyAlignment="1">
      <alignment horizontal="right"/>
    </xf>
    <xf numFmtId="3" fontId="0" fillId="39" borderId="32" xfId="0" applyNumberFormat="1" applyFont="1" applyFill="1" applyBorder="1" applyAlignment="1">
      <alignment horizontal="right"/>
    </xf>
    <xf numFmtId="3" fontId="0" fillId="39" borderId="55" xfId="0" applyNumberFormat="1" applyFont="1" applyFill="1" applyBorder="1" applyAlignment="1">
      <alignment horizontal="right"/>
    </xf>
    <xf numFmtId="3" fontId="16" fillId="39" borderId="55" xfId="0" applyNumberFormat="1" applyFont="1" applyFill="1" applyBorder="1" applyAlignment="1">
      <alignment horizontal="right"/>
    </xf>
    <xf numFmtId="3" fontId="0" fillId="39" borderId="32" xfId="0" applyNumberFormat="1" applyFont="1" applyFill="1" applyBorder="1" applyAlignment="1">
      <alignment horizontal="right"/>
    </xf>
    <xf numFmtId="179" fontId="0" fillId="39" borderId="25" xfId="0" applyNumberFormat="1" applyFont="1" applyFill="1" applyBorder="1" applyAlignment="1">
      <alignment horizontal="right"/>
    </xf>
    <xf numFmtId="3" fontId="16" fillId="39" borderId="32" xfId="0" applyNumberFormat="1" applyFont="1" applyFill="1" applyBorder="1" applyAlignment="1">
      <alignment horizontal="right"/>
    </xf>
    <xf numFmtId="3" fontId="0" fillId="39" borderId="55" xfId="0" applyNumberFormat="1" applyFont="1" applyFill="1" applyBorder="1" applyAlignment="1">
      <alignment horizontal="right"/>
    </xf>
    <xf numFmtId="179" fontId="45" fillId="34" borderId="25" xfId="0" applyNumberFormat="1" applyFont="1" applyFill="1" applyBorder="1" applyAlignment="1">
      <alignment horizontal="right"/>
    </xf>
    <xf numFmtId="3" fontId="45" fillId="34" borderId="32" xfId="0" applyNumberFormat="1" applyFont="1" applyFill="1" applyBorder="1" applyAlignment="1">
      <alignment horizontal="right"/>
    </xf>
    <xf numFmtId="179" fontId="49" fillId="34" borderId="27" xfId="0" applyNumberFormat="1" applyFont="1" applyFill="1" applyBorder="1" applyAlignment="1">
      <alignment horizontal="right"/>
    </xf>
    <xf numFmtId="3" fontId="21" fillId="34" borderId="32" xfId="0" applyNumberFormat="1" applyFont="1" applyFill="1" applyBorder="1" applyAlignment="1">
      <alignment horizontal="right"/>
    </xf>
    <xf numFmtId="3" fontId="20" fillId="38" borderId="28" xfId="0" applyNumberFormat="1" applyFont="1" applyFill="1" applyBorder="1" applyAlignment="1">
      <alignment/>
    </xf>
    <xf numFmtId="176" fontId="0" fillId="0" borderId="0" xfId="0" applyNumberFormat="1" applyAlignment="1">
      <alignment/>
    </xf>
    <xf numFmtId="3" fontId="14" fillId="0" borderId="49" xfId="0" applyNumberFormat="1" applyFont="1" applyBorder="1" applyAlignment="1">
      <alignment horizontal="right"/>
    </xf>
    <xf numFmtId="3" fontId="14" fillId="34" borderId="45" xfId="0" applyNumberFormat="1" applyFont="1" applyFill="1" applyBorder="1" applyAlignment="1">
      <alignment horizontal="right"/>
    </xf>
    <xf numFmtId="3" fontId="14" fillId="34" borderId="49" xfId="0" applyNumberFormat="1" applyFont="1" applyFill="1" applyBorder="1" applyAlignment="1">
      <alignment horizontal="right"/>
    </xf>
    <xf numFmtId="3" fontId="14" fillId="0" borderId="0" xfId="0" applyNumberFormat="1" applyFont="1" applyBorder="1" applyAlignment="1">
      <alignment horizontal="right"/>
    </xf>
    <xf numFmtId="3" fontId="14" fillId="34" borderId="32" xfId="0" applyNumberFormat="1" applyFont="1" applyFill="1" applyBorder="1" applyAlignment="1">
      <alignment horizontal="right"/>
    </xf>
    <xf numFmtId="3" fontId="8" fillId="34" borderId="32" xfId="0" applyNumberFormat="1" applyFont="1" applyFill="1" applyBorder="1" applyAlignment="1">
      <alignment horizontal="right"/>
    </xf>
    <xf numFmtId="3" fontId="8" fillId="34" borderId="0" xfId="0" applyNumberFormat="1" applyFont="1" applyFill="1" applyBorder="1" applyAlignment="1">
      <alignment horizontal="right"/>
    </xf>
    <xf numFmtId="3" fontId="8" fillId="0" borderId="28" xfId="0" applyNumberFormat="1" applyFont="1" applyBorder="1" applyAlignment="1">
      <alignment horizontal="right"/>
    </xf>
    <xf numFmtId="3" fontId="8" fillId="34" borderId="33" xfId="0" applyNumberFormat="1" applyFont="1" applyFill="1" applyBorder="1" applyAlignment="1">
      <alignment horizontal="right"/>
    </xf>
    <xf numFmtId="3" fontId="8" fillId="34" borderId="28" xfId="0" applyNumberFormat="1" applyFont="1" applyFill="1" applyBorder="1" applyAlignment="1">
      <alignment horizontal="right"/>
    </xf>
    <xf numFmtId="0" fontId="1" fillId="42" borderId="0" xfId="0" applyFont="1" applyFill="1" applyAlignment="1">
      <alignment/>
    </xf>
    <xf numFmtId="0" fontId="1" fillId="42" borderId="0" xfId="0" applyFont="1" applyFill="1" applyAlignment="1">
      <alignment/>
    </xf>
    <xf numFmtId="0" fontId="8" fillId="42" borderId="0" xfId="0" applyFont="1" applyFill="1" applyAlignment="1">
      <alignment/>
    </xf>
    <xf numFmtId="0" fontId="8" fillId="42" borderId="0" xfId="0" applyFont="1" applyFill="1" applyAlignment="1">
      <alignment/>
    </xf>
    <xf numFmtId="0" fontId="0" fillId="42" borderId="0" xfId="0" applyFill="1" applyAlignment="1">
      <alignment/>
    </xf>
    <xf numFmtId="0" fontId="14" fillId="42" borderId="0" xfId="0" applyFont="1" applyFill="1" applyAlignment="1">
      <alignment/>
    </xf>
    <xf numFmtId="0" fontId="8" fillId="35" borderId="0" xfId="0" applyFont="1" applyFill="1" applyAlignment="1">
      <alignment/>
    </xf>
    <xf numFmtId="0" fontId="55" fillId="35" borderId="0" xfId="0" applyFont="1" applyFill="1" applyAlignment="1">
      <alignment/>
    </xf>
    <xf numFmtId="3" fontId="14" fillId="0" borderId="48" xfId="0" applyNumberFormat="1" applyFont="1" applyBorder="1" applyAlignment="1">
      <alignment horizontal="right"/>
    </xf>
    <xf numFmtId="3" fontId="8" fillId="0" borderId="25" xfId="0" applyNumberFormat="1" applyFont="1" applyBorder="1" applyAlignment="1">
      <alignment horizontal="right"/>
    </xf>
    <xf numFmtId="3" fontId="8" fillId="0" borderId="27" xfId="0" applyNumberFormat="1" applyFont="1" applyBorder="1" applyAlignment="1">
      <alignment horizontal="right"/>
    </xf>
    <xf numFmtId="0" fontId="5" fillId="42" borderId="0" xfId="0" applyFont="1" applyFill="1" applyAlignment="1">
      <alignment/>
    </xf>
    <xf numFmtId="0" fontId="5" fillId="42" borderId="0" xfId="0" applyFont="1" applyFill="1" applyAlignment="1">
      <alignment/>
    </xf>
    <xf numFmtId="0" fontId="1" fillId="0" borderId="0" xfId="0" applyFont="1" applyFill="1" applyAlignment="1">
      <alignment horizontal="center"/>
    </xf>
    <xf numFmtId="0" fontId="5" fillId="0" borderId="0" xfId="0" applyFont="1" applyFill="1" applyAlignment="1">
      <alignment/>
    </xf>
    <xf numFmtId="0" fontId="1" fillId="42" borderId="49" xfId="0" applyFont="1" applyFill="1" applyBorder="1" applyAlignment="1">
      <alignment/>
    </xf>
    <xf numFmtId="0" fontId="21" fillId="35" borderId="0" xfId="0" applyFont="1" applyFill="1" applyAlignment="1">
      <alignment/>
    </xf>
    <xf numFmtId="189" fontId="21" fillId="35" borderId="0" xfId="0" applyNumberFormat="1" applyFont="1" applyFill="1" applyBorder="1" applyAlignment="1">
      <alignment/>
    </xf>
    <xf numFmtId="0" fontId="13" fillId="35" borderId="0" xfId="0" applyFont="1" applyFill="1" applyAlignment="1">
      <alignment/>
    </xf>
    <xf numFmtId="0" fontId="21" fillId="35" borderId="0" xfId="0" applyFont="1" applyFill="1" applyBorder="1" applyAlignment="1">
      <alignment horizontal="center"/>
    </xf>
    <xf numFmtId="0" fontId="6" fillId="34" borderId="85" xfId="0" applyFont="1" applyFill="1" applyBorder="1" applyAlignment="1">
      <alignment horizontal="center" vertical="center" wrapText="1"/>
    </xf>
    <xf numFmtId="0" fontId="6" fillId="34" borderId="69" xfId="0" applyFont="1" applyFill="1" applyBorder="1" applyAlignment="1">
      <alignment horizontal="center" vertical="center" wrapText="1"/>
    </xf>
    <xf numFmtId="0" fontId="2" fillId="42" borderId="0" xfId="0" applyFont="1" applyFill="1" applyAlignment="1">
      <alignment wrapText="1"/>
    </xf>
    <xf numFmtId="0" fontId="0" fillId="42" borderId="0" xfId="0" applyFont="1" applyFill="1" applyAlignment="1">
      <alignment/>
    </xf>
    <xf numFmtId="0" fontId="10" fillId="37" borderId="45" xfId="0" applyFont="1" applyFill="1" applyBorder="1" applyAlignment="1">
      <alignment/>
    </xf>
    <xf numFmtId="0" fontId="10" fillId="37" borderId="32" xfId="0" applyFont="1" applyFill="1" applyBorder="1" applyAlignment="1">
      <alignment/>
    </xf>
    <xf numFmtId="0" fontId="0" fillId="37" borderId="32" xfId="0" applyFont="1" applyFill="1" applyBorder="1" applyAlignment="1">
      <alignment/>
    </xf>
    <xf numFmtId="0" fontId="0" fillId="37" borderId="33" xfId="0" applyFont="1" applyFill="1" applyBorder="1" applyAlignment="1">
      <alignment/>
    </xf>
    <xf numFmtId="3" fontId="49" fillId="34" borderId="0" xfId="0" applyNumberFormat="1" applyFont="1" applyFill="1" applyBorder="1" applyAlignment="1">
      <alignment horizontal="right"/>
    </xf>
    <xf numFmtId="3" fontId="13" fillId="34" borderId="25" xfId="0" applyNumberFormat="1" applyFont="1" applyFill="1" applyBorder="1" applyAlignment="1">
      <alignment horizontal="right"/>
    </xf>
    <xf numFmtId="0" fontId="10" fillId="37" borderId="55" xfId="0" applyFont="1" applyFill="1" applyBorder="1" applyAlignment="1">
      <alignment/>
    </xf>
    <xf numFmtId="0" fontId="0" fillId="37" borderId="55" xfId="0" applyFont="1" applyFill="1" applyBorder="1" applyAlignment="1">
      <alignment/>
    </xf>
    <xf numFmtId="0" fontId="10" fillId="0" borderId="0" xfId="0" applyFont="1" applyAlignment="1">
      <alignment/>
    </xf>
    <xf numFmtId="0" fontId="13" fillId="37" borderId="32" xfId="0" applyFont="1" applyFill="1" applyBorder="1" applyAlignment="1">
      <alignment/>
    </xf>
    <xf numFmtId="0" fontId="13" fillId="37" borderId="33" xfId="0" applyFont="1" applyFill="1" applyBorder="1" applyAlignment="1">
      <alignment/>
    </xf>
    <xf numFmtId="176" fontId="14" fillId="34" borderId="45" xfId="0" applyNumberFormat="1" applyFont="1" applyFill="1" applyBorder="1" applyAlignment="1">
      <alignment horizontal="right"/>
    </xf>
    <xf numFmtId="176" fontId="14" fillId="34" borderId="49" xfId="0" applyNumberFormat="1" applyFont="1" applyFill="1" applyBorder="1" applyAlignment="1">
      <alignment horizontal="right"/>
    </xf>
    <xf numFmtId="176" fontId="14" fillId="0" borderId="32" xfId="0" applyNumberFormat="1" applyFont="1" applyBorder="1" applyAlignment="1">
      <alignment horizontal="right"/>
    </xf>
    <xf numFmtId="0" fontId="14" fillId="37" borderId="55" xfId="0" applyFont="1" applyFill="1" applyBorder="1" applyAlignment="1">
      <alignment/>
    </xf>
    <xf numFmtId="176" fontId="14" fillId="34" borderId="32" xfId="0" applyNumberFormat="1" applyFont="1" applyFill="1" applyBorder="1" applyAlignment="1">
      <alignment horizontal="right"/>
    </xf>
    <xf numFmtId="176" fontId="14" fillId="34" borderId="0" xfId="0" applyNumberFormat="1" applyFont="1" applyFill="1" applyBorder="1" applyAlignment="1">
      <alignment horizontal="right"/>
    </xf>
    <xf numFmtId="176" fontId="8" fillId="34" borderId="32" xfId="0" applyNumberFormat="1" applyFont="1" applyFill="1" applyBorder="1" applyAlignment="1">
      <alignment horizontal="right"/>
    </xf>
    <xf numFmtId="176" fontId="8" fillId="34" borderId="0" xfId="0" applyNumberFormat="1" applyFont="1" applyFill="1" applyBorder="1" applyAlignment="1">
      <alignment horizontal="right"/>
    </xf>
    <xf numFmtId="176" fontId="8" fillId="0" borderId="32" xfId="0" applyNumberFormat="1" applyFont="1" applyBorder="1" applyAlignment="1">
      <alignment horizontal="right"/>
    </xf>
    <xf numFmtId="181" fontId="8" fillId="34" borderId="0" xfId="0" applyNumberFormat="1" applyFont="1" applyFill="1" applyBorder="1" applyAlignment="1">
      <alignment horizontal="right"/>
    </xf>
    <xf numFmtId="176" fontId="8" fillId="34" borderId="33" xfId="0" applyNumberFormat="1" applyFont="1" applyFill="1" applyBorder="1" applyAlignment="1">
      <alignment horizontal="right"/>
    </xf>
    <xf numFmtId="176" fontId="8" fillId="34" borderId="28" xfId="0" applyNumberFormat="1" applyFont="1" applyFill="1" applyBorder="1" applyAlignment="1">
      <alignment horizontal="right"/>
    </xf>
    <xf numFmtId="176" fontId="8" fillId="0" borderId="33" xfId="0" applyNumberFormat="1" applyFont="1" applyBorder="1" applyAlignment="1">
      <alignment horizontal="right"/>
    </xf>
    <xf numFmtId="3" fontId="14" fillId="34" borderId="45" xfId="0" applyNumberFormat="1" applyFont="1" applyFill="1" applyBorder="1" applyAlignment="1">
      <alignment/>
    </xf>
    <xf numFmtId="3" fontId="8" fillId="34" borderId="32" xfId="0" applyNumberFormat="1" applyFont="1" applyFill="1" applyBorder="1" applyAlignment="1">
      <alignment/>
    </xf>
    <xf numFmtId="3" fontId="8" fillId="34" borderId="33" xfId="0" applyNumberFormat="1" applyFont="1" applyFill="1" applyBorder="1" applyAlignment="1">
      <alignment/>
    </xf>
    <xf numFmtId="3" fontId="8" fillId="39" borderId="0" xfId="0" applyNumberFormat="1" applyFont="1" applyFill="1" applyBorder="1" applyAlignment="1">
      <alignment/>
    </xf>
    <xf numFmtId="3" fontId="8" fillId="39" borderId="33" xfId="0" applyNumberFormat="1" applyFont="1" applyFill="1" applyBorder="1" applyAlignment="1">
      <alignment/>
    </xf>
    <xf numFmtId="3" fontId="8" fillId="39" borderId="28" xfId="0" applyNumberFormat="1" applyFont="1" applyFill="1" applyBorder="1" applyAlignment="1">
      <alignment/>
    </xf>
    <xf numFmtId="0" fontId="6" fillId="39" borderId="0" xfId="0" applyFont="1" applyFill="1" applyBorder="1" applyAlignment="1">
      <alignment horizontal="center" vertical="center" wrapText="1"/>
    </xf>
    <xf numFmtId="3" fontId="14" fillId="39" borderId="49" xfId="0" applyNumberFormat="1" applyFont="1" applyFill="1" applyBorder="1" applyAlignment="1">
      <alignment horizontal="right"/>
    </xf>
    <xf numFmtId="3" fontId="8" fillId="39" borderId="0" xfId="0" applyNumberFormat="1" applyFont="1" applyFill="1" applyBorder="1" applyAlignment="1">
      <alignment horizontal="right"/>
    </xf>
    <xf numFmtId="3" fontId="8" fillId="39" borderId="28" xfId="0" applyNumberFormat="1" applyFont="1" applyFill="1" applyBorder="1" applyAlignment="1">
      <alignment horizontal="right"/>
    </xf>
    <xf numFmtId="176" fontId="14" fillId="39" borderId="0" xfId="0" applyNumberFormat="1" applyFont="1" applyFill="1" applyBorder="1" applyAlignment="1">
      <alignment horizontal="right"/>
    </xf>
    <xf numFmtId="176" fontId="8" fillId="39" borderId="0" xfId="0" applyNumberFormat="1" applyFont="1" applyFill="1" applyBorder="1" applyAlignment="1">
      <alignment horizontal="right"/>
    </xf>
    <xf numFmtId="181" fontId="8" fillId="39" borderId="0" xfId="0" applyNumberFormat="1" applyFont="1" applyFill="1" applyBorder="1" applyAlignment="1">
      <alignment horizontal="right"/>
    </xf>
    <xf numFmtId="176" fontId="8" fillId="39" borderId="28" xfId="0" applyNumberFormat="1" applyFont="1" applyFill="1" applyBorder="1" applyAlignment="1">
      <alignment horizontal="right"/>
    </xf>
    <xf numFmtId="0" fontId="8" fillId="37" borderId="32" xfId="0" applyFont="1" applyFill="1" applyBorder="1" applyAlignment="1">
      <alignment/>
    </xf>
    <xf numFmtId="0" fontId="21" fillId="37" borderId="45" xfId="0" applyFont="1" applyFill="1" applyBorder="1" applyAlignment="1">
      <alignment/>
    </xf>
    <xf numFmtId="0" fontId="21" fillId="37" borderId="32" xfId="0" applyFont="1" applyFill="1" applyBorder="1" applyAlignment="1">
      <alignment/>
    </xf>
    <xf numFmtId="0" fontId="8" fillId="37" borderId="33" xfId="0" applyFont="1" applyFill="1" applyBorder="1" applyAlignment="1">
      <alignment/>
    </xf>
    <xf numFmtId="0" fontId="0" fillId="42" borderId="0" xfId="0" applyFont="1" applyFill="1" applyBorder="1" applyAlignment="1">
      <alignment/>
    </xf>
    <xf numFmtId="3" fontId="14" fillId="0" borderId="49" xfId="0" applyNumberFormat="1" applyFont="1" applyFill="1" applyBorder="1" applyAlignment="1">
      <alignment horizontal="right"/>
    </xf>
    <xf numFmtId="3" fontId="0" fillId="34" borderId="32" xfId="0" applyNumberFormat="1" applyFont="1" applyFill="1" applyBorder="1" applyAlignment="1">
      <alignment horizontal="right"/>
    </xf>
    <xf numFmtId="3" fontId="0" fillId="34" borderId="33" xfId="0" applyNumberFormat="1" applyFont="1" applyFill="1" applyBorder="1" applyAlignment="1">
      <alignment horizontal="right"/>
    </xf>
    <xf numFmtId="3" fontId="0" fillId="0" borderId="28" xfId="0" applyNumberFormat="1" applyFont="1" applyFill="1" applyBorder="1" applyAlignment="1">
      <alignment horizontal="right"/>
    </xf>
    <xf numFmtId="3" fontId="16" fillId="34" borderId="32" xfId="0" applyNumberFormat="1" applyFont="1" applyFill="1" applyBorder="1" applyAlignment="1">
      <alignment horizontal="right"/>
    </xf>
    <xf numFmtId="3" fontId="36" fillId="34" borderId="45" xfId="0" applyNumberFormat="1" applyFont="1" applyFill="1" applyBorder="1" applyAlignment="1">
      <alignment horizontal="right"/>
    </xf>
    <xf numFmtId="3" fontId="36" fillId="34" borderId="49" xfId="0" applyNumberFormat="1" applyFont="1" applyFill="1" applyBorder="1" applyAlignment="1">
      <alignment horizontal="right"/>
    </xf>
    <xf numFmtId="3" fontId="36" fillId="39" borderId="49" xfId="0" applyNumberFormat="1" applyFont="1" applyFill="1" applyBorder="1" applyAlignment="1">
      <alignment horizontal="right"/>
    </xf>
    <xf numFmtId="3" fontId="8" fillId="0" borderId="0" xfId="0" applyNumberFormat="1" applyFont="1" applyFill="1" applyBorder="1" applyAlignment="1">
      <alignment horizontal="right"/>
    </xf>
    <xf numFmtId="3" fontId="55" fillId="34" borderId="32" xfId="0" applyNumberFormat="1" applyFont="1" applyFill="1" applyBorder="1" applyAlignment="1">
      <alignment horizontal="right"/>
    </xf>
    <xf numFmtId="3" fontId="55" fillId="34" borderId="0" xfId="0" applyNumberFormat="1" applyFont="1" applyFill="1" applyBorder="1" applyAlignment="1">
      <alignment horizontal="right"/>
    </xf>
    <xf numFmtId="3" fontId="55" fillId="39" borderId="0" xfId="0" applyNumberFormat="1" applyFont="1" applyFill="1" applyBorder="1" applyAlignment="1">
      <alignment horizontal="right"/>
    </xf>
    <xf numFmtId="3" fontId="55" fillId="39" borderId="28" xfId="0" applyNumberFormat="1" applyFont="1" applyFill="1" applyBorder="1" applyAlignment="1">
      <alignment horizontal="right"/>
    </xf>
    <xf numFmtId="0" fontId="2" fillId="34" borderId="70" xfId="0" applyFont="1" applyFill="1" applyBorder="1" applyAlignment="1">
      <alignment horizontal="center" vertical="center" wrapText="1"/>
    </xf>
    <xf numFmtId="0" fontId="6" fillId="39" borderId="85" xfId="0" applyFont="1" applyFill="1" applyBorder="1" applyAlignment="1">
      <alignment horizontal="center" vertical="center" wrapText="1"/>
    </xf>
    <xf numFmtId="0" fontId="2" fillId="34" borderId="69"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49" xfId="0" applyFont="1" applyFill="1" applyBorder="1" applyAlignment="1">
      <alignment horizontal="center" vertical="center" wrapText="1"/>
    </xf>
    <xf numFmtId="181" fontId="8" fillId="34" borderId="32" xfId="0" applyNumberFormat="1" applyFont="1" applyFill="1" applyBorder="1" applyAlignment="1">
      <alignment horizontal="right"/>
    </xf>
    <xf numFmtId="182" fontId="14" fillId="34" borderId="48" xfId="0" applyNumberFormat="1" applyFont="1" applyFill="1" applyBorder="1" applyAlignment="1">
      <alignment horizontal="right"/>
    </xf>
    <xf numFmtId="182" fontId="8" fillId="34" borderId="25" xfId="0" applyNumberFormat="1" applyFont="1" applyFill="1" applyBorder="1" applyAlignment="1">
      <alignment horizontal="right"/>
    </xf>
    <xf numFmtId="182" fontId="8" fillId="34" borderId="0" xfId="0" applyNumberFormat="1" applyFont="1" applyFill="1" applyBorder="1" applyAlignment="1">
      <alignment horizontal="right"/>
    </xf>
    <xf numFmtId="182" fontId="14" fillId="34" borderId="49" xfId="0" applyNumberFormat="1" applyFont="1" applyFill="1" applyBorder="1" applyAlignment="1">
      <alignment horizontal="right"/>
    </xf>
    <xf numFmtId="182" fontId="8" fillId="34" borderId="27" xfId="0" applyNumberFormat="1" applyFont="1" applyFill="1" applyBorder="1" applyAlignment="1">
      <alignment horizontal="right"/>
    </xf>
    <xf numFmtId="182" fontId="14" fillId="34" borderId="25" xfId="0" applyNumberFormat="1" applyFont="1" applyFill="1" applyBorder="1" applyAlignment="1">
      <alignment horizontal="right"/>
    </xf>
    <xf numFmtId="182" fontId="8" fillId="34" borderId="28" xfId="0" applyNumberFormat="1" applyFont="1" applyFill="1" applyBorder="1" applyAlignment="1">
      <alignment horizontal="right"/>
    </xf>
    <xf numFmtId="176" fontId="14" fillId="39" borderId="45" xfId="0" applyNumberFormat="1" applyFont="1" applyFill="1" applyBorder="1" applyAlignment="1">
      <alignment horizontal="right"/>
    </xf>
    <xf numFmtId="182" fontId="14" fillId="39" borderId="48" xfId="0" applyNumberFormat="1" applyFont="1" applyFill="1" applyBorder="1" applyAlignment="1">
      <alignment horizontal="right"/>
    </xf>
    <xf numFmtId="176" fontId="8" fillId="39" borderId="32" xfId="0" applyNumberFormat="1" applyFont="1" applyFill="1" applyBorder="1" applyAlignment="1">
      <alignment horizontal="right"/>
    </xf>
    <xf numFmtId="176" fontId="14" fillId="39" borderId="32" xfId="0" applyNumberFormat="1" applyFont="1" applyFill="1" applyBorder="1" applyAlignment="1">
      <alignment horizontal="right"/>
    </xf>
    <xf numFmtId="176" fontId="8" fillId="39" borderId="33" xfId="0" applyNumberFormat="1" applyFont="1" applyFill="1" applyBorder="1" applyAlignment="1">
      <alignment horizontal="right"/>
    </xf>
    <xf numFmtId="0" fontId="6" fillId="39" borderId="45" xfId="0" applyFont="1" applyFill="1" applyBorder="1" applyAlignment="1">
      <alignment horizontal="center" vertical="center" wrapText="1"/>
    </xf>
    <xf numFmtId="182" fontId="8" fillId="39" borderId="25" xfId="0" applyNumberFormat="1" applyFont="1" applyFill="1" applyBorder="1" applyAlignment="1">
      <alignment horizontal="right"/>
    </xf>
    <xf numFmtId="181" fontId="8" fillId="39" borderId="32" xfId="0" applyNumberFormat="1" applyFont="1" applyFill="1" applyBorder="1" applyAlignment="1">
      <alignment horizontal="right"/>
    </xf>
    <xf numFmtId="182" fontId="8" fillId="39" borderId="27" xfId="0" applyNumberFormat="1" applyFont="1" applyFill="1" applyBorder="1" applyAlignment="1">
      <alignment horizontal="right"/>
    </xf>
    <xf numFmtId="0" fontId="2" fillId="39" borderId="49" xfId="0" applyFont="1" applyFill="1" applyBorder="1" applyAlignment="1">
      <alignment horizontal="center" vertical="center" wrapText="1"/>
    </xf>
    <xf numFmtId="0" fontId="2" fillId="39" borderId="70" xfId="0" applyFont="1" applyFill="1" applyBorder="1" applyAlignment="1">
      <alignment horizontal="center" vertical="center" wrapText="1"/>
    </xf>
    <xf numFmtId="179" fontId="14" fillId="34" borderId="48" xfId="0" applyNumberFormat="1" applyFont="1" applyFill="1" applyBorder="1" applyAlignment="1">
      <alignment horizontal="right"/>
    </xf>
    <xf numFmtId="179" fontId="8" fillId="34" borderId="25" xfId="0" applyNumberFormat="1" applyFont="1" applyFill="1" applyBorder="1" applyAlignment="1">
      <alignment horizontal="right"/>
    </xf>
    <xf numFmtId="179" fontId="8" fillId="34" borderId="27" xfId="0" applyNumberFormat="1" applyFont="1" applyFill="1" applyBorder="1" applyAlignment="1">
      <alignment horizontal="right"/>
    </xf>
    <xf numFmtId="179" fontId="8" fillId="39" borderId="0" xfId="0" applyNumberFormat="1" applyFont="1" applyFill="1" applyBorder="1" applyAlignment="1">
      <alignment horizontal="right"/>
    </xf>
    <xf numFmtId="179" fontId="8" fillId="34" borderId="0" xfId="0" applyNumberFormat="1" applyFont="1" applyFill="1" applyBorder="1" applyAlignment="1">
      <alignment/>
    </xf>
    <xf numFmtId="3" fontId="21" fillId="34" borderId="0" xfId="0" applyNumberFormat="1" applyFont="1" applyFill="1" applyBorder="1" applyAlignment="1">
      <alignment/>
    </xf>
    <xf numFmtId="179" fontId="21" fillId="34" borderId="0" xfId="0" applyNumberFormat="1" applyFont="1" applyFill="1" applyBorder="1" applyAlignment="1">
      <alignment/>
    </xf>
    <xf numFmtId="179" fontId="14" fillId="34" borderId="0" xfId="0" applyNumberFormat="1" applyFont="1" applyFill="1" applyBorder="1" applyAlignment="1">
      <alignment/>
    </xf>
    <xf numFmtId="0" fontId="2" fillId="34" borderId="108" xfId="0" applyFont="1" applyFill="1" applyBorder="1" applyAlignment="1">
      <alignment horizontal="right"/>
    </xf>
    <xf numFmtId="0" fontId="2" fillId="34" borderId="109" xfId="0" applyFont="1" applyFill="1" applyBorder="1" applyAlignment="1">
      <alignment horizontal="right"/>
    </xf>
    <xf numFmtId="0" fontId="2" fillId="34" borderId="108" xfId="0" applyFont="1" applyFill="1" applyBorder="1" applyAlignment="1">
      <alignment horizontal="center"/>
    </xf>
    <xf numFmtId="0" fontId="2" fillId="34" borderId="109" xfId="0" applyFont="1" applyFill="1" applyBorder="1" applyAlignment="1">
      <alignment horizontal="center"/>
    </xf>
    <xf numFmtId="0" fontId="10" fillId="37" borderId="53" xfId="0" applyFont="1" applyFill="1" applyBorder="1" applyAlignment="1">
      <alignment horizontal="center" vertical="center"/>
    </xf>
    <xf numFmtId="0" fontId="2" fillId="34" borderId="110" xfId="0" applyFont="1" applyFill="1" applyBorder="1" applyAlignment="1">
      <alignment horizontal="center"/>
    </xf>
    <xf numFmtId="3" fontId="1" fillId="34" borderId="0" xfId="0" applyNumberFormat="1" applyFont="1" applyFill="1" applyBorder="1" applyAlignment="1">
      <alignment horizontal="right"/>
    </xf>
    <xf numFmtId="3" fontId="1" fillId="34" borderId="25" xfId="0" applyNumberFormat="1" applyFont="1" applyFill="1" applyBorder="1" applyAlignment="1">
      <alignment horizontal="right"/>
    </xf>
    <xf numFmtId="3" fontId="1" fillId="34" borderId="28" xfId="0" applyNumberFormat="1" applyFont="1" applyFill="1" applyBorder="1" applyAlignment="1">
      <alignment horizontal="right"/>
    </xf>
    <xf numFmtId="3" fontId="1" fillId="34" borderId="27" xfId="0" applyNumberFormat="1" applyFont="1" applyFill="1" applyBorder="1" applyAlignment="1">
      <alignment horizontal="right"/>
    </xf>
    <xf numFmtId="3" fontId="8" fillId="34" borderId="0" xfId="0" applyNumberFormat="1" applyFont="1" applyFill="1" applyBorder="1" applyAlignment="1">
      <alignment horizontal="right" indent="1"/>
    </xf>
    <xf numFmtId="3" fontId="8" fillId="34" borderId="25" xfId="0" applyNumberFormat="1" applyFont="1" applyFill="1" applyBorder="1" applyAlignment="1">
      <alignment horizontal="right" indent="1"/>
    </xf>
    <xf numFmtId="176" fontId="8" fillId="34" borderId="0" xfId="0" applyNumberFormat="1" applyFont="1" applyFill="1" applyBorder="1" applyAlignment="1">
      <alignment/>
    </xf>
    <xf numFmtId="176" fontId="8" fillId="34" borderId="25" xfId="0" applyNumberFormat="1" applyFont="1" applyFill="1" applyBorder="1" applyAlignment="1">
      <alignment/>
    </xf>
    <xf numFmtId="3" fontId="8" fillId="34" borderId="0" xfId="0" applyNumberFormat="1" applyFont="1" applyFill="1" applyBorder="1" applyAlignment="1">
      <alignment horizontal="right" indent="2"/>
    </xf>
    <xf numFmtId="3" fontId="8" fillId="34" borderId="25" xfId="0" applyNumberFormat="1" applyFont="1" applyFill="1" applyBorder="1" applyAlignment="1">
      <alignment horizontal="right" indent="2"/>
    </xf>
    <xf numFmtId="176" fontId="8" fillId="34" borderId="0" xfId="0" applyNumberFormat="1" applyFont="1" applyFill="1" applyBorder="1" applyAlignment="1">
      <alignment horizontal="right" vertical="center"/>
    </xf>
    <xf numFmtId="3" fontId="8" fillId="34" borderId="0" xfId="0" applyNumberFormat="1" applyFont="1" applyFill="1" applyBorder="1" applyAlignment="1">
      <alignment horizontal="right" vertical="center" indent="1"/>
    </xf>
    <xf numFmtId="3" fontId="8" fillId="34" borderId="25" xfId="0" applyNumberFormat="1" applyFont="1" applyFill="1" applyBorder="1" applyAlignment="1">
      <alignment horizontal="right" vertical="center" indent="1"/>
    </xf>
    <xf numFmtId="3" fontId="8" fillId="34" borderId="0" xfId="0" applyNumberFormat="1" applyFont="1" applyFill="1" applyBorder="1" applyAlignment="1">
      <alignment horizontal="right" vertical="center" indent="2"/>
    </xf>
    <xf numFmtId="3" fontId="8" fillId="34" borderId="25" xfId="0" applyNumberFormat="1" applyFont="1" applyFill="1" applyBorder="1" applyAlignment="1">
      <alignment horizontal="right" vertical="center" indent="2"/>
    </xf>
    <xf numFmtId="3" fontId="8" fillId="34" borderId="0" xfId="0" applyNumberFormat="1" applyFont="1" applyFill="1" applyBorder="1" applyAlignment="1">
      <alignment horizontal="right" vertical="top" indent="2"/>
    </xf>
    <xf numFmtId="3" fontId="8" fillId="34" borderId="25" xfId="0" applyNumberFormat="1" applyFont="1" applyFill="1" applyBorder="1" applyAlignment="1">
      <alignment horizontal="right" vertical="top" indent="2"/>
    </xf>
    <xf numFmtId="3" fontId="8" fillId="34" borderId="0" xfId="0" applyNumberFormat="1" applyFont="1" applyFill="1" applyBorder="1" applyAlignment="1">
      <alignment horizontal="right" vertical="top" indent="1"/>
    </xf>
    <xf numFmtId="3" fontId="8" fillId="34" borderId="25" xfId="0" applyNumberFormat="1" applyFont="1" applyFill="1" applyBorder="1" applyAlignment="1">
      <alignment horizontal="right" vertical="top" indent="1"/>
    </xf>
    <xf numFmtId="176" fontId="8" fillId="34" borderId="0" xfId="0" applyNumberFormat="1" applyFont="1" applyFill="1" applyBorder="1" applyAlignment="1">
      <alignment horizontal="right" vertical="top"/>
    </xf>
    <xf numFmtId="3" fontId="7" fillId="34" borderId="33" xfId="0" applyNumberFormat="1" applyFont="1" applyFill="1" applyBorder="1" applyAlignment="1">
      <alignment horizontal="right" indent="1"/>
    </xf>
    <xf numFmtId="3" fontId="8" fillId="34" borderId="28" xfId="0" applyNumberFormat="1" applyFont="1" applyFill="1" applyBorder="1" applyAlignment="1">
      <alignment horizontal="right" indent="1"/>
    </xf>
    <xf numFmtId="176" fontId="8" fillId="34" borderId="28" xfId="0" applyNumberFormat="1" applyFont="1" applyFill="1" applyBorder="1" applyAlignment="1">
      <alignment horizontal="right" vertical="top"/>
    </xf>
    <xf numFmtId="3" fontId="8" fillId="34" borderId="28" xfId="0" applyNumberFormat="1" applyFont="1" applyFill="1" applyBorder="1" applyAlignment="1">
      <alignment horizontal="right" vertical="top" indent="1"/>
    </xf>
    <xf numFmtId="3" fontId="8" fillId="34" borderId="27" xfId="0" applyNumberFormat="1" applyFont="1" applyFill="1" applyBorder="1" applyAlignment="1">
      <alignment horizontal="right" vertical="top" indent="1"/>
    </xf>
    <xf numFmtId="3" fontId="8" fillId="34" borderId="28" xfId="0" applyNumberFormat="1" applyFont="1" applyFill="1" applyBorder="1" applyAlignment="1">
      <alignment horizontal="right" indent="2"/>
    </xf>
    <xf numFmtId="3" fontId="8" fillId="34" borderId="28" xfId="0" applyNumberFormat="1" applyFont="1" applyFill="1" applyBorder="1" applyAlignment="1">
      <alignment horizontal="right" vertical="top" indent="2"/>
    </xf>
    <xf numFmtId="3" fontId="8" fillId="34" borderId="27" xfId="0" applyNumberFormat="1" applyFont="1" applyFill="1" applyBorder="1" applyAlignment="1">
      <alignment horizontal="right" vertical="top" indent="2"/>
    </xf>
    <xf numFmtId="3" fontId="8" fillId="34" borderId="27" xfId="0" applyNumberFormat="1" applyFont="1" applyFill="1" applyBorder="1" applyAlignment="1">
      <alignment horizontal="right" indent="1"/>
    </xf>
    <xf numFmtId="3" fontId="8" fillId="34" borderId="25" xfId="0" applyNumberFormat="1" applyFont="1" applyFill="1" applyBorder="1" applyAlignment="1">
      <alignment horizontal="right"/>
    </xf>
    <xf numFmtId="0" fontId="8" fillId="34" borderId="25" xfId="0" applyFont="1" applyFill="1" applyBorder="1" applyAlignment="1">
      <alignment horizontal="right"/>
    </xf>
    <xf numFmtId="0" fontId="14" fillId="37" borderId="32" xfId="0" applyFont="1" applyFill="1" applyBorder="1" applyAlignment="1">
      <alignment/>
    </xf>
    <xf numFmtId="3" fontId="13" fillId="34" borderId="0" xfId="0" applyNumberFormat="1" applyFont="1" applyFill="1" applyBorder="1" applyAlignment="1">
      <alignment horizontal="right"/>
    </xf>
    <xf numFmtId="3" fontId="13" fillId="34" borderId="25" xfId="0" applyNumberFormat="1" applyFont="1" applyFill="1" applyBorder="1" applyAlignment="1">
      <alignment horizontal="right"/>
    </xf>
    <xf numFmtId="3" fontId="13" fillId="0" borderId="0" xfId="0" applyNumberFormat="1" applyFont="1" applyAlignment="1">
      <alignment/>
    </xf>
    <xf numFmtId="0" fontId="13" fillId="35" borderId="0" xfId="0" applyFont="1" applyFill="1" applyBorder="1" applyAlignment="1">
      <alignment/>
    </xf>
    <xf numFmtId="3" fontId="13" fillId="34" borderId="0" xfId="0" applyNumberFormat="1" applyFont="1" applyFill="1" applyBorder="1" applyAlignment="1">
      <alignment horizontal="right" indent="1"/>
    </xf>
    <xf numFmtId="3" fontId="13" fillId="34" borderId="25" xfId="0" applyNumberFormat="1" applyFont="1" applyFill="1" applyBorder="1" applyAlignment="1">
      <alignment horizontal="right" indent="1"/>
    </xf>
    <xf numFmtId="3" fontId="13" fillId="34" borderId="28" xfId="0" applyNumberFormat="1" applyFont="1" applyFill="1" applyBorder="1" applyAlignment="1">
      <alignment horizontal="right" indent="1"/>
    </xf>
    <xf numFmtId="3" fontId="13" fillId="34" borderId="27" xfId="0" applyNumberFormat="1" applyFont="1" applyFill="1" applyBorder="1" applyAlignment="1">
      <alignment horizontal="right" indent="1"/>
    </xf>
    <xf numFmtId="3" fontId="13" fillId="0" borderId="0" xfId="0" applyNumberFormat="1" applyFont="1" applyFill="1" applyBorder="1" applyAlignment="1">
      <alignment/>
    </xf>
    <xf numFmtId="0" fontId="21" fillId="34" borderId="108" xfId="0" applyFont="1" applyFill="1" applyBorder="1" applyAlignment="1">
      <alignment horizontal="right"/>
    </xf>
    <xf numFmtId="0" fontId="21" fillId="34" borderId="109" xfId="0" applyFont="1" applyFill="1" applyBorder="1" applyAlignment="1">
      <alignment horizontal="right"/>
    </xf>
    <xf numFmtId="3" fontId="13" fillId="34" borderId="28" xfId="0" applyNumberFormat="1" applyFont="1" applyFill="1" applyBorder="1" applyAlignment="1">
      <alignment horizontal="right"/>
    </xf>
    <xf numFmtId="3" fontId="13" fillId="34" borderId="27" xfId="0" applyNumberFormat="1" applyFont="1" applyFill="1" applyBorder="1" applyAlignment="1">
      <alignment horizontal="right"/>
    </xf>
    <xf numFmtId="3" fontId="51" fillId="0" borderId="0" xfId="0" applyNumberFormat="1" applyFont="1" applyAlignment="1">
      <alignment/>
    </xf>
    <xf numFmtId="3" fontId="21" fillId="34" borderId="28" xfId="0" applyNumberFormat="1" applyFont="1" applyFill="1" applyBorder="1" applyAlignment="1">
      <alignment horizontal="right"/>
    </xf>
    <xf numFmtId="3" fontId="13" fillId="34" borderId="25" xfId="0" applyNumberFormat="1" applyFont="1" applyFill="1" applyBorder="1" applyAlignment="1">
      <alignment horizontal="right" indent="1"/>
    </xf>
    <xf numFmtId="0" fontId="0" fillId="37" borderId="54" xfId="0" applyFont="1" applyFill="1" applyBorder="1" applyAlignment="1">
      <alignment/>
    </xf>
    <xf numFmtId="179" fontId="0" fillId="34" borderId="0" xfId="0" applyNumberFormat="1" applyFont="1" applyFill="1" applyBorder="1" applyAlignment="1">
      <alignment/>
    </xf>
    <xf numFmtId="0" fontId="13" fillId="37" borderId="55" xfId="0" applyFont="1" applyFill="1" applyBorder="1" applyAlignment="1">
      <alignment/>
    </xf>
    <xf numFmtId="0" fontId="21" fillId="37" borderId="55" xfId="0" applyFont="1" applyFill="1" applyBorder="1" applyAlignment="1">
      <alignment/>
    </xf>
    <xf numFmtId="179" fontId="0" fillId="34" borderId="0" xfId="0" applyNumberFormat="1" applyFont="1" applyFill="1" applyBorder="1" applyAlignment="1">
      <alignment horizontal="right"/>
    </xf>
    <xf numFmtId="179" fontId="13" fillId="34" borderId="0" xfId="0" applyNumberFormat="1" applyFont="1" applyFill="1" applyBorder="1" applyAlignment="1">
      <alignment/>
    </xf>
    <xf numFmtId="179" fontId="0" fillId="34" borderId="25" xfId="0" applyNumberFormat="1" applyFont="1" applyFill="1" applyBorder="1" applyAlignment="1">
      <alignment/>
    </xf>
    <xf numFmtId="179" fontId="0" fillId="34" borderId="25" xfId="0" applyNumberFormat="1" applyFont="1" applyFill="1" applyBorder="1" applyAlignment="1">
      <alignment horizontal="right"/>
    </xf>
    <xf numFmtId="179" fontId="0" fillId="34" borderId="28" xfId="0" applyNumberFormat="1" applyFont="1" applyFill="1" applyBorder="1" applyAlignment="1">
      <alignment/>
    </xf>
    <xf numFmtId="179" fontId="0" fillId="34" borderId="27" xfId="0" applyNumberFormat="1" applyFont="1" applyFill="1" applyBorder="1" applyAlignment="1">
      <alignment/>
    </xf>
    <xf numFmtId="179" fontId="0" fillId="0" borderId="0" xfId="0" applyNumberFormat="1" applyFont="1" applyFill="1" applyBorder="1" applyAlignment="1">
      <alignment/>
    </xf>
    <xf numFmtId="0" fontId="0" fillId="0" borderId="0" xfId="0" applyFill="1" applyBorder="1" applyAlignment="1">
      <alignment/>
    </xf>
    <xf numFmtId="0" fontId="21" fillId="0" borderId="0" xfId="0" applyFont="1" applyFill="1" applyBorder="1" applyAlignment="1">
      <alignment/>
    </xf>
    <xf numFmtId="0" fontId="13" fillId="0" borderId="0" xfId="0" applyFont="1" applyFill="1" applyBorder="1" applyAlignment="1">
      <alignment/>
    </xf>
    <xf numFmtId="0" fontId="37" fillId="0" borderId="0" xfId="0" applyFont="1" applyAlignment="1">
      <alignment/>
    </xf>
    <xf numFmtId="0" fontId="2" fillId="34" borderId="110" xfId="0" applyFont="1" applyFill="1" applyBorder="1" applyAlignment="1">
      <alignment horizontal="right"/>
    </xf>
    <xf numFmtId="0" fontId="7" fillId="34" borderId="108" xfId="0" applyFont="1" applyFill="1" applyBorder="1" applyAlignment="1">
      <alignment horizontal="right"/>
    </xf>
    <xf numFmtId="0" fontId="7" fillId="34" borderId="110" xfId="0" applyFont="1" applyFill="1" applyBorder="1" applyAlignment="1">
      <alignment horizontal="center"/>
    </xf>
    <xf numFmtId="0" fontId="7" fillId="34" borderId="108" xfId="0" applyFont="1" applyFill="1" applyBorder="1" applyAlignment="1">
      <alignment horizontal="center"/>
    </xf>
    <xf numFmtId="0" fontId="7" fillId="34" borderId="109" xfId="0" applyFont="1" applyFill="1" applyBorder="1" applyAlignment="1">
      <alignment horizontal="center"/>
    </xf>
    <xf numFmtId="3" fontId="8" fillId="34" borderId="67" xfId="0" applyNumberFormat="1" applyFont="1" applyFill="1" applyBorder="1" applyAlignment="1">
      <alignment horizontal="right"/>
    </xf>
    <xf numFmtId="3" fontId="8" fillId="34" borderId="27" xfId="0" applyNumberFormat="1" applyFont="1" applyFill="1" applyBorder="1" applyAlignment="1">
      <alignment horizontal="right"/>
    </xf>
    <xf numFmtId="0" fontId="8" fillId="34" borderId="27" xfId="0" applyFont="1" applyFill="1" applyBorder="1" applyAlignment="1">
      <alignment horizontal="right"/>
    </xf>
    <xf numFmtId="3" fontId="21" fillId="34" borderId="33" xfId="0" applyNumberFormat="1" applyFont="1" applyFill="1" applyBorder="1" applyAlignment="1">
      <alignment/>
    </xf>
    <xf numFmtId="3" fontId="21" fillId="34" borderId="28" xfId="0" applyNumberFormat="1" applyFont="1" applyFill="1" applyBorder="1" applyAlignment="1">
      <alignment/>
    </xf>
    <xf numFmtId="3" fontId="13" fillId="34" borderId="0" xfId="0" applyNumberFormat="1" applyFont="1" applyFill="1" applyBorder="1" applyAlignment="1">
      <alignment/>
    </xf>
    <xf numFmtId="3" fontId="21" fillId="34" borderId="27" xfId="0" applyNumberFormat="1" applyFont="1" applyFill="1" applyBorder="1" applyAlignment="1">
      <alignment horizontal="right"/>
    </xf>
    <xf numFmtId="3" fontId="10" fillId="34" borderId="0" xfId="0" applyNumberFormat="1" applyFont="1" applyFill="1" applyBorder="1" applyAlignment="1">
      <alignment/>
    </xf>
    <xf numFmtId="0" fontId="10" fillId="0" borderId="0" xfId="0" applyFont="1" applyFill="1" applyBorder="1" applyAlignment="1">
      <alignment/>
    </xf>
    <xf numFmtId="3" fontId="0" fillId="0" borderId="0" xfId="0" applyNumberFormat="1" applyFont="1" applyFill="1" applyBorder="1" applyAlignment="1">
      <alignment/>
    </xf>
    <xf numFmtId="3" fontId="21" fillId="0" borderId="0" xfId="0" applyNumberFormat="1" applyFont="1" applyFill="1" applyBorder="1" applyAlignment="1">
      <alignment horizontal="right"/>
    </xf>
    <xf numFmtId="0" fontId="1" fillId="0" borderId="0" xfId="0" applyFont="1" applyFill="1" applyBorder="1" applyAlignment="1">
      <alignment horizontal="right"/>
    </xf>
    <xf numFmtId="0" fontId="1" fillId="42" borderId="0" xfId="0" applyFont="1" applyFill="1" applyBorder="1" applyAlignment="1">
      <alignment horizontal="right"/>
    </xf>
    <xf numFmtId="3" fontId="2" fillId="42" borderId="0" xfId="0" applyNumberFormat="1" applyFont="1" applyFill="1" applyBorder="1" applyAlignment="1">
      <alignment horizontal="right"/>
    </xf>
    <xf numFmtId="179" fontId="14" fillId="34" borderId="25" xfId="0" applyNumberFormat="1" applyFont="1" applyFill="1" applyBorder="1" applyAlignment="1">
      <alignment/>
    </xf>
    <xf numFmtId="3" fontId="21" fillId="34" borderId="28" xfId="0" applyNumberFormat="1" applyFont="1" applyFill="1" applyBorder="1" applyAlignment="1">
      <alignment horizontal="right" indent="1"/>
    </xf>
    <xf numFmtId="0" fontId="8" fillId="34" borderId="111" xfId="0" applyFont="1" applyFill="1" applyBorder="1" applyAlignment="1">
      <alignment horizontal="center" vertical="center"/>
    </xf>
    <xf numFmtId="3" fontId="0" fillId="34" borderId="37" xfId="0" applyNumberFormat="1" applyFont="1" applyFill="1" applyBorder="1" applyAlignment="1">
      <alignment/>
    </xf>
    <xf numFmtId="3" fontId="0" fillId="34" borderId="38" xfId="0" applyNumberFormat="1" applyFont="1" applyFill="1" applyBorder="1" applyAlignment="1">
      <alignment/>
    </xf>
    <xf numFmtId="179" fontId="14" fillId="34" borderId="37" xfId="0" applyNumberFormat="1" applyFont="1" applyFill="1" applyBorder="1" applyAlignment="1">
      <alignment/>
    </xf>
    <xf numFmtId="179" fontId="13" fillId="34" borderId="37" xfId="0" applyNumberFormat="1" applyFont="1" applyFill="1" applyBorder="1" applyAlignment="1">
      <alignment/>
    </xf>
    <xf numFmtId="179" fontId="0" fillId="34" borderId="37" xfId="0" applyNumberFormat="1" applyFont="1" applyFill="1" applyBorder="1" applyAlignment="1">
      <alignment/>
    </xf>
    <xf numFmtId="179" fontId="21" fillId="34" borderId="37" xfId="0" applyNumberFormat="1" applyFont="1" applyFill="1" applyBorder="1" applyAlignment="1">
      <alignment/>
    </xf>
    <xf numFmtId="179" fontId="0" fillId="34" borderId="38" xfId="0" applyNumberFormat="1" applyFont="1" applyFill="1" applyBorder="1" applyAlignment="1">
      <alignment/>
    </xf>
    <xf numFmtId="179" fontId="14" fillId="34" borderId="32" xfId="0" applyNumberFormat="1" applyFont="1" applyFill="1" applyBorder="1" applyAlignment="1">
      <alignment/>
    </xf>
    <xf numFmtId="179" fontId="0" fillId="34" borderId="32" xfId="0" applyNumberFormat="1" applyFont="1" applyFill="1" applyBorder="1" applyAlignment="1">
      <alignment/>
    </xf>
    <xf numFmtId="179" fontId="0" fillId="34" borderId="32" xfId="0" applyNumberFormat="1" applyFont="1" applyFill="1" applyBorder="1" applyAlignment="1">
      <alignment horizontal="right"/>
    </xf>
    <xf numFmtId="179" fontId="0" fillId="34" borderId="33" xfId="0" applyNumberFormat="1" applyFont="1" applyFill="1" applyBorder="1" applyAlignment="1">
      <alignment/>
    </xf>
    <xf numFmtId="0" fontId="18" fillId="35" borderId="0" xfId="0" applyFont="1" applyFill="1" applyBorder="1" applyAlignment="1">
      <alignment/>
    </xf>
    <xf numFmtId="0" fontId="19" fillId="35" borderId="0" xfId="0" applyFont="1" applyFill="1" applyBorder="1" applyAlignment="1">
      <alignment/>
    </xf>
    <xf numFmtId="0" fontId="56" fillId="35" borderId="0" xfId="0" applyFont="1" applyFill="1" applyBorder="1" applyAlignment="1">
      <alignment/>
    </xf>
    <xf numFmtId="0" fontId="19" fillId="35" borderId="0" xfId="0" applyFont="1" applyFill="1" applyAlignment="1">
      <alignment/>
    </xf>
    <xf numFmtId="3" fontId="19" fillId="35" borderId="0" xfId="0" applyNumberFormat="1" applyFont="1" applyFill="1" applyAlignment="1">
      <alignment/>
    </xf>
    <xf numFmtId="3" fontId="10" fillId="34" borderId="25" xfId="0" applyNumberFormat="1" applyFont="1" applyFill="1" applyBorder="1" applyAlignment="1">
      <alignment/>
    </xf>
    <xf numFmtId="179" fontId="21" fillId="34" borderId="25" xfId="0" applyNumberFormat="1" applyFont="1" applyFill="1" applyBorder="1" applyAlignment="1">
      <alignment/>
    </xf>
    <xf numFmtId="3" fontId="13" fillId="34" borderId="25" xfId="0" applyNumberFormat="1" applyFont="1" applyFill="1" applyBorder="1" applyAlignment="1">
      <alignment/>
    </xf>
    <xf numFmtId="0" fontId="10" fillId="37" borderId="72" xfId="0" applyFont="1" applyFill="1" applyBorder="1" applyAlignment="1">
      <alignment horizontal="center" vertical="center"/>
    </xf>
    <xf numFmtId="0" fontId="10" fillId="37" borderId="74" xfId="0" applyFont="1" applyFill="1" applyBorder="1" applyAlignment="1">
      <alignment horizontal="center" vertical="center"/>
    </xf>
    <xf numFmtId="0" fontId="2" fillId="34" borderId="12" xfId="0" applyFont="1" applyFill="1" applyBorder="1" applyAlignment="1">
      <alignment horizontal="right"/>
    </xf>
    <xf numFmtId="0" fontId="2" fillId="34" borderId="12" xfId="0" applyFont="1" applyFill="1" applyBorder="1" applyAlignment="1">
      <alignment horizontal="center"/>
    </xf>
    <xf numFmtId="0" fontId="2" fillId="34" borderId="14" xfId="0" applyFont="1" applyFill="1" applyBorder="1" applyAlignment="1">
      <alignment horizontal="center"/>
    </xf>
    <xf numFmtId="0" fontId="2" fillId="34" borderId="72" xfId="0" applyFont="1" applyFill="1" applyBorder="1" applyAlignment="1">
      <alignment horizontal="center"/>
    </xf>
    <xf numFmtId="179" fontId="21" fillId="34" borderId="32" xfId="0" applyNumberFormat="1" applyFont="1" applyFill="1" applyBorder="1" applyAlignment="1">
      <alignment/>
    </xf>
    <xf numFmtId="179" fontId="11" fillId="34" borderId="0" xfId="0" applyNumberFormat="1" applyFont="1" applyFill="1" applyBorder="1" applyAlignment="1">
      <alignment/>
    </xf>
    <xf numFmtId="3" fontId="10" fillId="34" borderId="33" xfId="0" applyNumberFormat="1" applyFont="1" applyFill="1" applyBorder="1" applyAlignment="1">
      <alignment/>
    </xf>
    <xf numFmtId="3" fontId="13" fillId="34" borderId="27" xfId="0" applyNumberFormat="1" applyFont="1" applyFill="1" applyBorder="1" applyAlignment="1">
      <alignment/>
    </xf>
    <xf numFmtId="179" fontId="13" fillId="34" borderId="28" xfId="0" applyNumberFormat="1" applyFont="1" applyFill="1" applyBorder="1" applyAlignment="1">
      <alignment/>
    </xf>
    <xf numFmtId="0" fontId="7" fillId="34" borderId="110" xfId="0" applyFont="1" applyFill="1" applyBorder="1" applyAlignment="1">
      <alignment horizontal="right"/>
    </xf>
    <xf numFmtId="0" fontId="7" fillId="34" borderId="109" xfId="0" applyFont="1" applyFill="1" applyBorder="1" applyAlignment="1">
      <alignment horizontal="right"/>
    </xf>
    <xf numFmtId="179" fontId="13" fillId="34" borderId="38" xfId="0" applyNumberFormat="1" applyFont="1" applyFill="1" applyBorder="1" applyAlignment="1">
      <alignment/>
    </xf>
    <xf numFmtId="3" fontId="20" fillId="34" borderId="0" xfId="0" applyNumberFormat="1" applyFont="1" applyFill="1" applyBorder="1" applyAlignment="1">
      <alignment/>
    </xf>
    <xf numFmtId="179" fontId="45" fillId="34" borderId="0" xfId="0" applyNumberFormat="1" applyFont="1" applyFill="1" applyBorder="1" applyAlignment="1">
      <alignment/>
    </xf>
    <xf numFmtId="3" fontId="49" fillId="34" borderId="25" xfId="0" applyNumberFormat="1" applyFont="1" applyFill="1" applyBorder="1" applyAlignment="1">
      <alignment/>
    </xf>
    <xf numFmtId="3" fontId="20" fillId="34" borderId="32" xfId="0" applyNumberFormat="1" applyFont="1" applyFill="1" applyBorder="1" applyAlignment="1">
      <alignment/>
    </xf>
    <xf numFmtId="179" fontId="49" fillId="34" borderId="0" xfId="0" applyNumberFormat="1" applyFont="1" applyFill="1" applyBorder="1" applyAlignment="1">
      <alignment/>
    </xf>
    <xf numFmtId="3" fontId="20" fillId="34" borderId="33" xfId="0" applyNumberFormat="1" applyFont="1" applyFill="1" applyBorder="1" applyAlignment="1">
      <alignment/>
    </xf>
    <xf numFmtId="179" fontId="49" fillId="34" borderId="28" xfId="0" applyNumberFormat="1" applyFont="1" applyFill="1" applyBorder="1" applyAlignment="1">
      <alignment/>
    </xf>
    <xf numFmtId="3" fontId="49" fillId="34" borderId="27" xfId="0" applyNumberFormat="1" applyFont="1" applyFill="1" applyBorder="1" applyAlignment="1">
      <alignment/>
    </xf>
    <xf numFmtId="179" fontId="48" fillId="34" borderId="0" xfId="0" applyNumberFormat="1" applyFont="1" applyFill="1" applyBorder="1" applyAlignment="1">
      <alignment/>
    </xf>
    <xf numFmtId="3" fontId="20" fillId="34" borderId="25" xfId="0" applyNumberFormat="1" applyFont="1" applyFill="1" applyBorder="1" applyAlignment="1">
      <alignment/>
    </xf>
    <xf numFmtId="179" fontId="57" fillId="34" borderId="37" xfId="0" applyNumberFormat="1" applyFont="1" applyFill="1" applyBorder="1" applyAlignment="1">
      <alignment/>
    </xf>
    <xf numFmtId="3" fontId="57" fillId="34" borderId="0" xfId="0" applyNumberFormat="1" applyFont="1" applyFill="1" applyBorder="1" applyAlignment="1">
      <alignment/>
    </xf>
    <xf numFmtId="3" fontId="57" fillId="34" borderId="25" xfId="0" applyNumberFormat="1" applyFont="1" applyFill="1" applyBorder="1" applyAlignment="1">
      <alignment/>
    </xf>
    <xf numFmtId="3" fontId="57" fillId="34" borderId="32" xfId="0" applyNumberFormat="1" applyFont="1" applyFill="1" applyBorder="1" applyAlignment="1">
      <alignment/>
    </xf>
    <xf numFmtId="3" fontId="58" fillId="34" borderId="32" xfId="0" applyNumberFormat="1" applyFont="1" applyFill="1" applyBorder="1" applyAlignment="1">
      <alignment/>
    </xf>
    <xf numFmtId="179" fontId="58" fillId="34" borderId="0" xfId="0" applyNumberFormat="1" applyFont="1" applyFill="1" applyBorder="1" applyAlignment="1">
      <alignment/>
    </xf>
    <xf numFmtId="3" fontId="58" fillId="34" borderId="25" xfId="0" applyNumberFormat="1" applyFont="1" applyFill="1" applyBorder="1" applyAlignment="1">
      <alignment/>
    </xf>
    <xf numFmtId="179" fontId="50" fillId="34" borderId="0" xfId="0" applyNumberFormat="1" applyFont="1" applyFill="1" applyBorder="1" applyAlignment="1">
      <alignment/>
    </xf>
    <xf numFmtId="179" fontId="59" fillId="34" borderId="0" xfId="0" applyNumberFormat="1" applyFont="1" applyFill="1" applyBorder="1" applyAlignment="1">
      <alignment/>
    </xf>
    <xf numFmtId="0" fontId="50" fillId="0" borderId="0" xfId="0" applyFont="1" applyFill="1" applyBorder="1" applyAlignment="1">
      <alignment/>
    </xf>
    <xf numFmtId="179" fontId="58" fillId="34" borderId="37" xfId="0" applyNumberFormat="1" applyFont="1" applyFill="1" applyBorder="1" applyAlignment="1">
      <alignment/>
    </xf>
    <xf numFmtId="3" fontId="58" fillId="34" borderId="0" xfId="0" applyNumberFormat="1" applyFont="1" applyFill="1" applyBorder="1" applyAlignment="1">
      <alignment/>
    </xf>
    <xf numFmtId="0" fontId="58" fillId="0" borderId="0" xfId="0" applyFont="1" applyFill="1" applyBorder="1" applyAlignment="1">
      <alignment/>
    </xf>
    <xf numFmtId="3" fontId="20" fillId="34" borderId="0" xfId="0" applyNumberFormat="1" applyFont="1" applyFill="1" applyBorder="1" applyAlignment="1">
      <alignment/>
    </xf>
    <xf numFmtId="3" fontId="20" fillId="34" borderId="28" xfId="0" applyNumberFormat="1" applyFont="1" applyFill="1" applyBorder="1" applyAlignment="1">
      <alignment/>
    </xf>
    <xf numFmtId="179" fontId="45" fillId="34" borderId="28" xfId="0" applyNumberFormat="1" applyFont="1" applyFill="1" applyBorder="1" applyAlignment="1">
      <alignment/>
    </xf>
    <xf numFmtId="179" fontId="20" fillId="34" borderId="37" xfId="0" applyNumberFormat="1" applyFont="1" applyFill="1" applyBorder="1" applyAlignment="1">
      <alignment/>
    </xf>
    <xf numFmtId="179" fontId="48" fillId="34" borderId="37" xfId="0" applyNumberFormat="1" applyFont="1" applyFill="1" applyBorder="1" applyAlignment="1">
      <alignment/>
    </xf>
    <xf numFmtId="179" fontId="48" fillId="34" borderId="25" xfId="0" applyNumberFormat="1" applyFont="1" applyFill="1" applyBorder="1" applyAlignment="1">
      <alignment/>
    </xf>
    <xf numFmtId="179" fontId="49" fillId="34" borderId="37" xfId="0" applyNumberFormat="1" applyFont="1" applyFill="1" applyBorder="1" applyAlignment="1">
      <alignment/>
    </xf>
    <xf numFmtId="3" fontId="49" fillId="34" borderId="0" xfId="0" applyNumberFormat="1" applyFont="1" applyFill="1" applyBorder="1" applyAlignment="1">
      <alignment/>
    </xf>
    <xf numFmtId="179" fontId="16" fillId="34" borderId="37" xfId="0" applyNumberFormat="1" applyFont="1" applyFill="1" applyBorder="1" applyAlignment="1">
      <alignment/>
    </xf>
    <xf numFmtId="179" fontId="16" fillId="34" borderId="0" xfId="0" applyNumberFormat="1" applyFont="1" applyFill="1" applyBorder="1" applyAlignment="1">
      <alignment/>
    </xf>
    <xf numFmtId="179" fontId="16" fillId="34" borderId="25" xfId="0" applyNumberFormat="1" applyFont="1" applyFill="1" applyBorder="1" applyAlignment="1">
      <alignment/>
    </xf>
    <xf numFmtId="179" fontId="16" fillId="34" borderId="38" xfId="0" applyNumberFormat="1" applyFont="1" applyFill="1" applyBorder="1" applyAlignment="1">
      <alignment/>
    </xf>
    <xf numFmtId="179" fontId="16" fillId="34" borderId="28" xfId="0" applyNumberFormat="1" applyFont="1" applyFill="1" applyBorder="1" applyAlignment="1">
      <alignment/>
    </xf>
    <xf numFmtId="179" fontId="16" fillId="34" borderId="32" xfId="0" applyNumberFormat="1" applyFont="1" applyFill="1" applyBorder="1" applyAlignment="1">
      <alignment/>
    </xf>
    <xf numFmtId="179" fontId="36" fillId="34" borderId="0" xfId="0" applyNumberFormat="1" applyFont="1" applyFill="1" applyBorder="1" applyAlignment="1">
      <alignment/>
    </xf>
    <xf numFmtId="179" fontId="57" fillId="34" borderId="0" xfId="0" applyNumberFormat="1" applyFont="1" applyFill="1" applyBorder="1" applyAlignment="1">
      <alignment/>
    </xf>
    <xf numFmtId="0" fontId="6" fillId="0" borderId="70" xfId="0" applyFont="1" applyFill="1" applyBorder="1" applyAlignment="1">
      <alignment horizontal="center" vertical="center"/>
    </xf>
    <xf numFmtId="0" fontId="6" fillId="39" borderId="67" xfId="0" applyFont="1" applyFill="1" applyBorder="1" applyAlignment="1">
      <alignment horizontal="center" vertical="center" wrapText="1"/>
    </xf>
    <xf numFmtId="0" fontId="6" fillId="39" borderId="69" xfId="0" applyFont="1" applyFill="1" applyBorder="1" applyAlignment="1">
      <alignment horizontal="center" vertical="center" wrapText="1"/>
    </xf>
    <xf numFmtId="0" fontId="2" fillId="39" borderId="69"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8" xfId="0" applyFont="1" applyBorder="1" applyAlignment="1">
      <alignment horizontal="center" vertical="center" wrapText="1"/>
    </xf>
    <xf numFmtId="176" fontId="8" fillId="0" borderId="32" xfId="0" applyNumberFormat="1" applyFont="1" applyFill="1" applyBorder="1" applyAlignment="1">
      <alignment horizontal="right"/>
    </xf>
    <xf numFmtId="176" fontId="8" fillId="0" borderId="33" xfId="0" applyNumberFormat="1" applyFont="1" applyFill="1" applyBorder="1" applyAlignment="1">
      <alignment horizontal="right"/>
    </xf>
    <xf numFmtId="0" fontId="6" fillId="0" borderId="85"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182" fontId="14" fillId="39" borderId="0" xfId="0" applyNumberFormat="1" applyFont="1" applyFill="1" applyBorder="1" applyAlignment="1">
      <alignment horizontal="right"/>
    </xf>
    <xf numFmtId="182" fontId="8" fillId="39" borderId="0" xfId="0" applyNumberFormat="1" applyFont="1" applyFill="1" applyBorder="1" applyAlignment="1">
      <alignment horizontal="right"/>
    </xf>
    <xf numFmtId="182" fontId="8" fillId="39" borderId="28" xfId="0" applyNumberFormat="1" applyFont="1" applyFill="1" applyBorder="1" applyAlignment="1">
      <alignment horizontal="right"/>
    </xf>
    <xf numFmtId="176" fontId="14" fillId="0" borderId="45" xfId="0" applyNumberFormat="1" applyFont="1" applyBorder="1" applyAlignment="1">
      <alignment horizontal="right"/>
    </xf>
    <xf numFmtId="0" fontId="6" fillId="0" borderId="49" xfId="0" applyFont="1" applyBorder="1" applyAlignment="1">
      <alignment horizontal="center" vertical="center" wrapText="1"/>
    </xf>
    <xf numFmtId="3" fontId="8" fillId="0" borderId="32" xfId="0" applyNumberFormat="1" applyFont="1" applyBorder="1" applyAlignment="1">
      <alignment/>
    </xf>
    <xf numFmtId="3" fontId="21" fillId="0" borderId="32" xfId="0" applyNumberFormat="1" applyFont="1" applyBorder="1" applyAlignment="1">
      <alignment/>
    </xf>
    <xf numFmtId="3" fontId="8" fillId="0" borderId="33" xfId="0" applyNumberFormat="1" applyFont="1" applyBorder="1" applyAlignment="1">
      <alignment/>
    </xf>
    <xf numFmtId="179" fontId="14" fillId="39" borderId="25" xfId="0" applyNumberFormat="1" applyFont="1" applyFill="1" applyBorder="1" applyAlignment="1">
      <alignment/>
    </xf>
    <xf numFmtId="3" fontId="8" fillId="39" borderId="32" xfId="0" applyNumberFormat="1" applyFont="1" applyFill="1" applyBorder="1" applyAlignment="1">
      <alignment/>
    </xf>
    <xf numFmtId="179" fontId="8" fillId="39" borderId="25" xfId="0" applyNumberFormat="1" applyFont="1" applyFill="1" applyBorder="1" applyAlignment="1">
      <alignment/>
    </xf>
    <xf numFmtId="3" fontId="21" fillId="39" borderId="32" xfId="0" applyNumberFormat="1" applyFont="1" applyFill="1" applyBorder="1" applyAlignment="1">
      <alignment/>
    </xf>
    <xf numFmtId="179" fontId="8" fillId="39" borderId="27" xfId="0" applyNumberFormat="1" applyFont="1" applyFill="1" applyBorder="1" applyAlignment="1">
      <alignment/>
    </xf>
    <xf numFmtId="3" fontId="14" fillId="0" borderId="32" xfId="0" applyNumberFormat="1" applyFont="1" applyBorder="1" applyAlignment="1">
      <alignment horizontal="right"/>
    </xf>
    <xf numFmtId="3" fontId="8" fillId="0" borderId="32" xfId="0" applyNumberFormat="1" applyFont="1" applyBorder="1" applyAlignment="1">
      <alignment horizontal="right"/>
    </xf>
    <xf numFmtId="3" fontId="8" fillId="0" borderId="33" xfId="0" applyNumberFormat="1" applyFont="1" applyBorder="1" applyAlignment="1">
      <alignment horizontal="right"/>
    </xf>
    <xf numFmtId="179" fontId="14" fillId="34" borderId="49" xfId="0" applyNumberFormat="1" applyFont="1" applyFill="1" applyBorder="1" applyAlignment="1">
      <alignment horizontal="right"/>
    </xf>
    <xf numFmtId="179" fontId="8" fillId="34" borderId="0" xfId="0" applyNumberFormat="1" applyFont="1" applyFill="1" applyBorder="1" applyAlignment="1">
      <alignment horizontal="right"/>
    </xf>
    <xf numFmtId="179" fontId="8" fillId="34" borderId="28" xfId="0" applyNumberFormat="1" applyFont="1" applyFill="1" applyBorder="1" applyAlignment="1">
      <alignment horizontal="right"/>
    </xf>
    <xf numFmtId="0" fontId="6" fillId="39" borderId="49" xfId="0" applyFont="1" applyFill="1" applyBorder="1" applyAlignment="1">
      <alignment horizontal="center" vertical="center" wrapText="1"/>
    </xf>
    <xf numFmtId="0" fontId="2" fillId="39" borderId="48" xfId="0" applyFont="1" applyFill="1" applyBorder="1" applyAlignment="1">
      <alignment horizontal="center" vertical="center" wrapText="1"/>
    </xf>
    <xf numFmtId="3" fontId="14" fillId="39" borderId="45" xfId="0" applyNumberFormat="1" applyFont="1" applyFill="1" applyBorder="1" applyAlignment="1">
      <alignment horizontal="right"/>
    </xf>
    <xf numFmtId="179" fontId="14" fillId="39" borderId="49" xfId="0" applyNumberFormat="1" applyFont="1" applyFill="1" applyBorder="1" applyAlignment="1">
      <alignment horizontal="right"/>
    </xf>
    <xf numFmtId="179" fontId="14" fillId="39" borderId="48" xfId="0" applyNumberFormat="1" applyFont="1" applyFill="1" applyBorder="1" applyAlignment="1">
      <alignment horizontal="right"/>
    </xf>
    <xf numFmtId="3" fontId="8" fillId="39" borderId="32" xfId="0" applyNumberFormat="1" applyFont="1" applyFill="1" applyBorder="1" applyAlignment="1">
      <alignment horizontal="right"/>
    </xf>
    <xf numFmtId="179" fontId="8" fillId="39" borderId="25" xfId="0" applyNumberFormat="1" applyFont="1" applyFill="1" applyBorder="1" applyAlignment="1">
      <alignment horizontal="right"/>
    </xf>
    <xf numFmtId="3" fontId="14" fillId="39" borderId="32" xfId="0" applyNumberFormat="1" applyFont="1" applyFill="1" applyBorder="1" applyAlignment="1">
      <alignment horizontal="right"/>
    </xf>
    <xf numFmtId="3" fontId="8" fillId="39" borderId="33" xfId="0" applyNumberFormat="1" applyFont="1" applyFill="1" applyBorder="1" applyAlignment="1">
      <alignment horizontal="right"/>
    </xf>
    <xf numFmtId="179" fontId="8" fillId="39" borderId="28" xfId="0" applyNumberFormat="1" applyFont="1" applyFill="1" applyBorder="1" applyAlignment="1">
      <alignment horizontal="right"/>
    </xf>
    <xf numFmtId="179" fontId="8" fillId="39" borderId="27" xfId="0" applyNumberFormat="1" applyFont="1" applyFill="1" applyBorder="1" applyAlignment="1">
      <alignment horizontal="right"/>
    </xf>
    <xf numFmtId="179" fontId="8" fillId="34" borderId="28" xfId="0" applyNumberFormat="1" applyFont="1" applyFill="1" applyBorder="1" applyAlignment="1">
      <alignment/>
    </xf>
    <xf numFmtId="179" fontId="14" fillId="34" borderId="48" xfId="0" applyNumberFormat="1" applyFont="1" applyFill="1" applyBorder="1" applyAlignment="1">
      <alignment/>
    </xf>
    <xf numFmtId="179" fontId="8" fillId="34" borderId="25" xfId="0" applyNumberFormat="1" applyFont="1" applyFill="1" applyBorder="1" applyAlignment="1">
      <alignment/>
    </xf>
    <xf numFmtId="179" fontId="8" fillId="34" borderId="27" xfId="0" applyNumberFormat="1" applyFont="1" applyFill="1" applyBorder="1" applyAlignment="1">
      <alignment/>
    </xf>
    <xf numFmtId="0" fontId="60" fillId="38" borderId="45" xfId="0" applyFont="1" applyFill="1" applyBorder="1" applyAlignment="1">
      <alignment horizontal="right"/>
    </xf>
    <xf numFmtId="0" fontId="61" fillId="38" borderId="32" xfId="0" applyFont="1" applyFill="1" applyBorder="1" applyAlignment="1">
      <alignment horizontal="right"/>
    </xf>
    <xf numFmtId="0" fontId="61" fillId="38" borderId="33" xfId="0" applyFont="1" applyFill="1" applyBorder="1" applyAlignment="1">
      <alignment horizontal="right"/>
    </xf>
    <xf numFmtId="3" fontId="14" fillId="0" borderId="45" xfId="0" applyNumberFormat="1" applyFont="1" applyBorder="1" applyAlignment="1">
      <alignment horizontal="right"/>
    </xf>
    <xf numFmtId="182" fontId="8" fillId="0" borderId="25" xfId="0" applyNumberFormat="1" applyFont="1" applyBorder="1" applyAlignment="1">
      <alignment horizontal="right"/>
    </xf>
    <xf numFmtId="182" fontId="8" fillId="0" borderId="48" xfId="0" applyNumberFormat="1" applyFont="1" applyBorder="1" applyAlignment="1">
      <alignment horizontal="right"/>
    </xf>
    <xf numFmtId="179" fontId="8" fillId="0" borderId="25" xfId="0" applyNumberFormat="1" applyFont="1" applyBorder="1" applyAlignment="1">
      <alignment horizontal="right"/>
    </xf>
    <xf numFmtId="179" fontId="8" fillId="0" borderId="27" xfId="0" applyNumberFormat="1" applyFont="1" applyBorder="1" applyAlignment="1">
      <alignment horizontal="right"/>
    </xf>
    <xf numFmtId="179" fontId="8" fillId="0" borderId="48" xfId="0" applyNumberFormat="1" applyFont="1" applyBorder="1" applyAlignment="1">
      <alignment horizontal="right"/>
    </xf>
    <xf numFmtId="179" fontId="8" fillId="0" borderId="25" xfId="0" applyNumberFormat="1" applyFont="1" applyBorder="1" applyAlignment="1">
      <alignment/>
    </xf>
    <xf numFmtId="179" fontId="8" fillId="0" borderId="27" xfId="0" applyNumberFormat="1" applyFont="1" applyBorder="1" applyAlignment="1">
      <alignment/>
    </xf>
    <xf numFmtId="179" fontId="8" fillId="0" borderId="48" xfId="0" applyNumberFormat="1" applyFont="1" applyBorder="1" applyAlignment="1">
      <alignment/>
    </xf>
    <xf numFmtId="176" fontId="14" fillId="0" borderId="32" xfId="0" applyNumberFormat="1" applyFont="1" applyFill="1" applyBorder="1" applyAlignment="1">
      <alignment horizontal="right"/>
    </xf>
    <xf numFmtId="181" fontId="8" fillId="0" borderId="32" xfId="0" applyNumberFormat="1" applyFont="1" applyFill="1" applyBorder="1" applyAlignment="1">
      <alignment horizontal="right"/>
    </xf>
    <xf numFmtId="182" fontId="8" fillId="0" borderId="27" xfId="0" applyNumberFormat="1" applyFont="1" applyBorder="1" applyAlignment="1">
      <alignment horizontal="right"/>
    </xf>
    <xf numFmtId="0" fontId="61" fillId="34" borderId="32" xfId="0" applyFont="1" applyFill="1" applyBorder="1" applyAlignment="1">
      <alignment horizontal="right"/>
    </xf>
    <xf numFmtId="0" fontId="61" fillId="34" borderId="33" xfId="0" applyFont="1" applyFill="1" applyBorder="1" applyAlignment="1">
      <alignment horizontal="right"/>
    </xf>
    <xf numFmtId="0" fontId="60" fillId="34" borderId="45" xfId="0" applyFont="1" applyFill="1" applyBorder="1" applyAlignment="1">
      <alignment horizontal="right"/>
    </xf>
    <xf numFmtId="0" fontId="62" fillId="34" borderId="32" xfId="0" applyFont="1" applyFill="1" applyBorder="1" applyAlignment="1">
      <alignment horizontal="right"/>
    </xf>
    <xf numFmtId="0" fontId="62" fillId="39" borderId="0" xfId="0" applyFont="1" applyFill="1" applyBorder="1" applyAlignment="1">
      <alignment horizontal="right"/>
    </xf>
    <xf numFmtId="179" fontId="21" fillId="39" borderId="0" xfId="0" applyNumberFormat="1" applyFont="1" applyFill="1" applyBorder="1" applyAlignment="1">
      <alignment horizontal="right"/>
    </xf>
    <xf numFmtId="0" fontId="62" fillId="38" borderId="32" xfId="0" applyFont="1" applyFill="1" applyBorder="1" applyAlignment="1">
      <alignment horizontal="right"/>
    </xf>
    <xf numFmtId="3" fontId="21" fillId="0" borderId="32" xfId="0" applyNumberFormat="1" applyFont="1" applyBorder="1" applyAlignment="1">
      <alignment horizontal="right"/>
    </xf>
    <xf numFmtId="3" fontId="21" fillId="0" borderId="25" xfId="0" applyNumberFormat="1" applyFont="1" applyBorder="1" applyAlignment="1">
      <alignment horizontal="right"/>
    </xf>
    <xf numFmtId="3" fontId="21" fillId="0" borderId="0" xfId="0" applyNumberFormat="1" applyFont="1" applyBorder="1" applyAlignment="1">
      <alignment horizontal="right"/>
    </xf>
    <xf numFmtId="0" fontId="61" fillId="39" borderId="49" xfId="0" applyFont="1" applyFill="1" applyBorder="1" applyAlignment="1">
      <alignment horizontal="right"/>
    </xf>
    <xf numFmtId="0" fontId="61" fillId="39" borderId="0" xfId="0" applyFont="1" applyFill="1" applyBorder="1" applyAlignment="1">
      <alignment horizontal="right"/>
    </xf>
    <xf numFmtId="0" fontId="61" fillId="39" borderId="28" xfId="0" applyFont="1" applyFill="1" applyBorder="1" applyAlignment="1">
      <alignment horizontal="right"/>
    </xf>
    <xf numFmtId="0" fontId="1" fillId="42" borderId="0" xfId="0" applyFont="1" applyFill="1" applyBorder="1" applyAlignment="1">
      <alignment/>
    </xf>
    <xf numFmtId="186" fontId="6" fillId="34" borderId="85" xfId="0" applyNumberFormat="1" applyFont="1" applyFill="1" applyBorder="1" applyAlignment="1">
      <alignment horizontal="center" vertical="center"/>
    </xf>
    <xf numFmtId="0" fontId="0" fillId="34" borderId="32" xfId="0" applyFont="1" applyFill="1" applyBorder="1" applyAlignment="1">
      <alignment/>
    </xf>
    <xf numFmtId="0" fontId="0" fillId="34" borderId="33" xfId="0" applyFont="1" applyFill="1" applyBorder="1" applyAlignment="1">
      <alignment/>
    </xf>
    <xf numFmtId="182" fontId="8" fillId="34" borderId="25" xfId="0" applyNumberFormat="1" applyFont="1" applyFill="1" applyBorder="1" applyAlignment="1">
      <alignment/>
    </xf>
    <xf numFmtId="182" fontId="8" fillId="34" borderId="27" xfId="0" applyNumberFormat="1" applyFont="1" applyFill="1" applyBorder="1" applyAlignment="1">
      <alignment/>
    </xf>
    <xf numFmtId="179" fontId="36" fillId="34" borderId="49" xfId="0" applyNumberFormat="1" applyFont="1" applyFill="1" applyBorder="1" applyAlignment="1">
      <alignment horizontal="right"/>
    </xf>
    <xf numFmtId="179" fontId="36" fillId="34" borderId="48" xfId="0" applyNumberFormat="1" applyFont="1" applyFill="1" applyBorder="1" applyAlignment="1">
      <alignment horizontal="right"/>
    </xf>
    <xf numFmtId="179" fontId="36" fillId="34" borderId="25" xfId="0" applyNumberFormat="1" applyFont="1" applyFill="1" applyBorder="1" applyAlignment="1">
      <alignment horizontal="right"/>
    </xf>
    <xf numFmtId="179" fontId="36" fillId="34" borderId="28" xfId="0" applyNumberFormat="1" applyFont="1" applyFill="1" applyBorder="1" applyAlignment="1">
      <alignment horizontal="right"/>
    </xf>
    <xf numFmtId="179" fontId="36" fillId="34" borderId="27" xfId="0" applyNumberFormat="1" applyFont="1" applyFill="1" applyBorder="1" applyAlignment="1">
      <alignment horizontal="right"/>
    </xf>
    <xf numFmtId="3" fontId="16" fillId="34" borderId="33" xfId="0" applyNumberFormat="1" applyFont="1" applyFill="1" applyBorder="1" applyAlignment="1">
      <alignment horizontal="right"/>
    </xf>
    <xf numFmtId="179" fontId="55" fillId="34" borderId="25" xfId="0" applyNumberFormat="1" applyFont="1" applyFill="1" applyBorder="1" applyAlignment="1">
      <alignment/>
    </xf>
    <xf numFmtId="179" fontId="35" fillId="34" borderId="25" xfId="0" applyNumberFormat="1" applyFont="1" applyFill="1" applyBorder="1" applyAlignment="1">
      <alignment horizontal="right"/>
    </xf>
    <xf numFmtId="179" fontId="7" fillId="34" borderId="25" xfId="0" applyNumberFormat="1" applyFont="1" applyFill="1" applyBorder="1" applyAlignment="1">
      <alignment horizontal="right"/>
    </xf>
    <xf numFmtId="179" fontId="7" fillId="34" borderId="27" xfId="0" applyNumberFormat="1" applyFont="1" applyFill="1" applyBorder="1" applyAlignment="1">
      <alignment horizontal="right"/>
    </xf>
    <xf numFmtId="179" fontId="55" fillId="34" borderId="49" xfId="0" applyNumberFormat="1" applyFont="1" applyFill="1" applyBorder="1" applyAlignment="1">
      <alignment horizontal="right"/>
    </xf>
    <xf numFmtId="179" fontId="55" fillId="34" borderId="0" xfId="0" applyNumberFormat="1" applyFont="1" applyFill="1" applyBorder="1" applyAlignment="1">
      <alignment horizontal="right"/>
    </xf>
    <xf numFmtId="179" fontId="55" fillId="34" borderId="28" xfId="0" applyNumberFormat="1" applyFont="1" applyFill="1" applyBorder="1" applyAlignment="1">
      <alignment horizontal="right"/>
    </xf>
    <xf numFmtId="179" fontId="55" fillId="34" borderId="48" xfId="0" applyNumberFormat="1" applyFont="1" applyFill="1" applyBorder="1" applyAlignment="1">
      <alignment horizontal="right"/>
    </xf>
    <xf numFmtId="179" fontId="55" fillId="34" borderId="25" xfId="0" applyNumberFormat="1" applyFont="1" applyFill="1" applyBorder="1" applyAlignment="1">
      <alignment horizontal="right"/>
    </xf>
    <xf numFmtId="179" fontId="55" fillId="34" borderId="27" xfId="0" applyNumberFormat="1" applyFont="1" applyFill="1" applyBorder="1" applyAlignment="1">
      <alignment horizontal="right"/>
    </xf>
    <xf numFmtId="179" fontId="36" fillId="39" borderId="28" xfId="0" applyNumberFormat="1" applyFont="1" applyFill="1" applyBorder="1" applyAlignment="1">
      <alignment horizontal="right"/>
    </xf>
    <xf numFmtId="179" fontId="55" fillId="39" borderId="49" xfId="0" applyNumberFormat="1" applyFont="1" applyFill="1" applyBorder="1" applyAlignment="1">
      <alignment horizontal="right"/>
    </xf>
    <xf numFmtId="179" fontId="55" fillId="39" borderId="0" xfId="0" applyNumberFormat="1" applyFont="1" applyFill="1" applyBorder="1" applyAlignment="1">
      <alignment horizontal="right"/>
    </xf>
    <xf numFmtId="179" fontId="55" fillId="39" borderId="28" xfId="0" applyNumberFormat="1" applyFont="1" applyFill="1" applyBorder="1" applyAlignment="1">
      <alignment horizontal="right"/>
    </xf>
    <xf numFmtId="0" fontId="2" fillId="39" borderId="85" xfId="0" applyFont="1" applyFill="1" applyBorder="1" applyAlignment="1">
      <alignment horizontal="center" vertical="center" wrapText="1"/>
    </xf>
    <xf numFmtId="179" fontId="0" fillId="39" borderId="32" xfId="0" applyNumberFormat="1" applyFont="1" applyFill="1" applyBorder="1" applyAlignment="1">
      <alignment horizontal="right"/>
    </xf>
    <xf numFmtId="179" fontId="0" fillId="39" borderId="33" xfId="0" applyNumberFormat="1" applyFont="1" applyFill="1" applyBorder="1" applyAlignment="1">
      <alignment horizontal="right"/>
    </xf>
    <xf numFmtId="179" fontId="36" fillId="39" borderId="49" xfId="0" applyNumberFormat="1" applyFont="1" applyFill="1" applyBorder="1" applyAlignment="1">
      <alignment horizontal="right"/>
    </xf>
    <xf numFmtId="0" fontId="2" fillId="39" borderId="45" xfId="0" applyFont="1" applyFill="1" applyBorder="1" applyAlignment="1">
      <alignment horizontal="center" vertical="center" wrapText="1"/>
    </xf>
    <xf numFmtId="179" fontId="0" fillId="39" borderId="45" xfId="0" applyNumberFormat="1" applyFont="1" applyFill="1" applyBorder="1" applyAlignment="1">
      <alignment horizontal="right"/>
    </xf>
    <xf numFmtId="179" fontId="7" fillId="34" borderId="28" xfId="0" applyNumberFormat="1" applyFont="1" applyFill="1" applyBorder="1" applyAlignment="1">
      <alignment horizontal="right"/>
    </xf>
    <xf numFmtId="3" fontId="55" fillId="39" borderId="32" xfId="0" applyNumberFormat="1" applyFont="1" applyFill="1" applyBorder="1" applyAlignment="1">
      <alignment horizontal="right"/>
    </xf>
    <xf numFmtId="3" fontId="55" fillId="39" borderId="33" xfId="0" applyNumberFormat="1" applyFont="1" applyFill="1" applyBorder="1" applyAlignment="1">
      <alignment horizontal="right"/>
    </xf>
    <xf numFmtId="3" fontId="16" fillId="39" borderId="45" xfId="0" applyNumberFormat="1" applyFont="1" applyFill="1" applyBorder="1" applyAlignment="1">
      <alignment horizontal="right"/>
    </xf>
    <xf numFmtId="179" fontId="16" fillId="39" borderId="48" xfId="0" applyNumberFormat="1" applyFont="1" applyFill="1" applyBorder="1" applyAlignment="1">
      <alignment horizontal="right"/>
    </xf>
    <xf numFmtId="179" fontId="16" fillId="39" borderId="27" xfId="0" applyNumberFormat="1" applyFont="1" applyFill="1" applyBorder="1" applyAlignment="1">
      <alignment horizontal="right"/>
    </xf>
    <xf numFmtId="179" fontId="16" fillId="39" borderId="45" xfId="0" applyNumberFormat="1" applyFont="1" applyFill="1" applyBorder="1" applyAlignment="1">
      <alignment horizontal="right"/>
    </xf>
    <xf numFmtId="179" fontId="16" fillId="39" borderId="32" xfId="0" applyNumberFormat="1" applyFont="1" applyFill="1" applyBorder="1" applyAlignment="1">
      <alignment horizontal="right"/>
    </xf>
    <xf numFmtId="179" fontId="16" fillId="39" borderId="33" xfId="0" applyNumberFormat="1" applyFont="1" applyFill="1" applyBorder="1" applyAlignment="1">
      <alignment horizontal="right"/>
    </xf>
    <xf numFmtId="179" fontId="8" fillId="39" borderId="48" xfId="0" applyNumberFormat="1" applyFont="1" applyFill="1" applyBorder="1" applyAlignment="1">
      <alignment horizontal="right"/>
    </xf>
    <xf numFmtId="0" fontId="7" fillId="39" borderId="48" xfId="0" applyFont="1" applyFill="1" applyBorder="1" applyAlignment="1">
      <alignment horizontal="center" vertical="center" wrapText="1"/>
    </xf>
    <xf numFmtId="0" fontId="7" fillId="39" borderId="70"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7" fillId="0" borderId="70" xfId="0" applyFont="1" applyFill="1" applyBorder="1" applyAlignment="1">
      <alignment horizontal="center" vertical="center" wrapText="1"/>
    </xf>
    <xf numFmtId="179" fontId="14" fillId="0" borderId="49" xfId="0" applyNumberFormat="1" applyFont="1" applyFill="1" applyBorder="1" applyAlignment="1">
      <alignment horizontal="right"/>
    </xf>
    <xf numFmtId="3" fontId="8" fillId="0" borderId="28" xfId="0" applyNumberFormat="1" applyFont="1" applyFill="1" applyBorder="1" applyAlignment="1">
      <alignment horizontal="right"/>
    </xf>
    <xf numFmtId="0" fontId="1" fillId="42" borderId="0" xfId="0" applyFont="1" applyFill="1" applyAlignment="1">
      <alignment horizontal="center"/>
    </xf>
    <xf numFmtId="0" fontId="6" fillId="0" borderId="4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7" fillId="0" borderId="69" xfId="0" applyFont="1" applyFill="1" applyBorder="1" applyAlignment="1">
      <alignment horizontal="center" vertical="center" wrapText="1"/>
    </xf>
    <xf numFmtId="179" fontId="0" fillId="0" borderId="45" xfId="0" applyNumberFormat="1" applyFont="1" applyFill="1" applyBorder="1" applyAlignment="1">
      <alignment horizontal="right"/>
    </xf>
    <xf numFmtId="179" fontId="0" fillId="0" borderId="32" xfId="0" applyNumberFormat="1" applyFont="1" applyFill="1" applyBorder="1" applyAlignment="1">
      <alignment horizontal="right"/>
    </xf>
    <xf numFmtId="179" fontId="0" fillId="0" borderId="33" xfId="0" applyNumberFormat="1" applyFont="1" applyFill="1" applyBorder="1" applyAlignment="1">
      <alignment horizontal="right"/>
    </xf>
    <xf numFmtId="179" fontId="7" fillId="0" borderId="48" xfId="0" applyNumberFormat="1" applyFont="1" applyFill="1" applyBorder="1" applyAlignment="1">
      <alignment horizontal="right"/>
    </xf>
    <xf numFmtId="179" fontId="7" fillId="0" borderId="25" xfId="0" applyNumberFormat="1" applyFont="1" applyFill="1" applyBorder="1" applyAlignment="1">
      <alignment horizontal="right"/>
    </xf>
    <xf numFmtId="179" fontId="7" fillId="0" borderId="27" xfId="0" applyNumberFormat="1" applyFont="1" applyFill="1" applyBorder="1" applyAlignment="1">
      <alignment horizontal="right"/>
    </xf>
    <xf numFmtId="3" fontId="14" fillId="0" borderId="45" xfId="0" applyNumberFormat="1" applyFont="1" applyFill="1" applyBorder="1" applyAlignment="1">
      <alignment horizontal="right"/>
    </xf>
    <xf numFmtId="179" fontId="14" fillId="0" borderId="48" xfId="0" applyNumberFormat="1" applyFont="1" applyFill="1" applyBorder="1" applyAlignment="1">
      <alignment horizontal="right"/>
    </xf>
    <xf numFmtId="3" fontId="8" fillId="0" borderId="32" xfId="0" applyNumberFormat="1" applyFont="1" applyFill="1" applyBorder="1" applyAlignment="1">
      <alignment horizontal="right"/>
    </xf>
    <xf numFmtId="179" fontId="14" fillId="0" borderId="25" xfId="0" applyNumberFormat="1" applyFont="1" applyFill="1" applyBorder="1" applyAlignment="1">
      <alignment horizontal="right"/>
    </xf>
    <xf numFmtId="3" fontId="8" fillId="0" borderId="33" xfId="0" applyNumberFormat="1" applyFont="1" applyFill="1" applyBorder="1" applyAlignment="1">
      <alignment horizontal="right"/>
    </xf>
    <xf numFmtId="179" fontId="14" fillId="0" borderId="27" xfId="0" applyNumberFormat="1" applyFont="1" applyFill="1" applyBorder="1" applyAlignment="1">
      <alignment horizontal="right"/>
    </xf>
    <xf numFmtId="179" fontId="7" fillId="0" borderId="49" xfId="0" applyNumberFormat="1" applyFont="1" applyFill="1" applyBorder="1" applyAlignment="1">
      <alignment horizontal="right"/>
    </xf>
    <xf numFmtId="179" fontId="7" fillId="0" borderId="28" xfId="0" applyNumberFormat="1" applyFont="1" applyFill="1" applyBorder="1" applyAlignment="1">
      <alignment horizontal="right"/>
    </xf>
    <xf numFmtId="3" fontId="0" fillId="0" borderId="32" xfId="0" applyNumberFormat="1" applyFont="1" applyFill="1" applyBorder="1" applyAlignment="1">
      <alignment horizontal="right"/>
    </xf>
    <xf numFmtId="3" fontId="0" fillId="0" borderId="33" xfId="0" applyNumberFormat="1" applyFont="1" applyFill="1" applyBorder="1" applyAlignment="1">
      <alignment horizontal="right"/>
    </xf>
    <xf numFmtId="186" fontId="6" fillId="34" borderId="70" xfId="0" applyNumberFormat="1" applyFont="1" applyFill="1" applyBorder="1" applyAlignment="1">
      <alignment horizontal="center" vertical="center"/>
    </xf>
    <xf numFmtId="0" fontId="10" fillId="0" borderId="0" xfId="0" applyFont="1" applyFill="1" applyAlignment="1">
      <alignment horizontal="left"/>
    </xf>
    <xf numFmtId="0" fontId="19" fillId="0" borderId="0" xfId="0" applyFont="1" applyFill="1" applyBorder="1" applyAlignment="1">
      <alignment/>
    </xf>
    <xf numFmtId="0" fontId="2" fillId="34" borderId="45" xfId="0" applyFont="1" applyFill="1" applyBorder="1" applyAlignment="1">
      <alignment horizontal="center"/>
    </xf>
    <xf numFmtId="0" fontId="2" fillId="34" borderId="49" xfId="0" applyFont="1" applyFill="1" applyBorder="1" applyAlignment="1">
      <alignment horizontal="center"/>
    </xf>
    <xf numFmtId="0" fontId="2" fillId="34" borderId="48" xfId="0" applyFont="1" applyFill="1" applyBorder="1" applyAlignment="1">
      <alignment horizontal="center"/>
    </xf>
    <xf numFmtId="179" fontId="49" fillId="34" borderId="112" xfId="0" applyNumberFormat="1" applyFont="1" applyFill="1" applyBorder="1" applyAlignment="1">
      <alignment/>
    </xf>
    <xf numFmtId="179" fontId="16" fillId="34" borderId="32" xfId="0" applyNumberFormat="1" applyFont="1" applyFill="1" applyBorder="1" applyAlignment="1">
      <alignment horizontal="right"/>
    </xf>
    <xf numFmtId="179" fontId="16" fillId="34" borderId="27" xfId="0" applyNumberFormat="1" applyFont="1" applyFill="1" applyBorder="1" applyAlignment="1">
      <alignment/>
    </xf>
    <xf numFmtId="0" fontId="8" fillId="34" borderId="113" xfId="0" applyFont="1" applyFill="1" applyBorder="1" applyAlignment="1">
      <alignment horizontal="center" vertical="center"/>
    </xf>
    <xf numFmtId="179" fontId="16" fillId="34" borderId="0" xfId="0" applyNumberFormat="1" applyFont="1" applyFill="1" applyBorder="1" applyAlignment="1">
      <alignment horizontal="right"/>
    </xf>
    <xf numFmtId="3" fontId="48" fillId="34" borderId="25" xfId="0" applyNumberFormat="1" applyFont="1" applyFill="1" applyBorder="1" applyAlignment="1">
      <alignment horizontal="right"/>
    </xf>
    <xf numFmtId="179" fontId="16" fillId="34" borderId="33" xfId="0" applyNumberFormat="1" applyFont="1" applyFill="1" applyBorder="1" applyAlignment="1">
      <alignment/>
    </xf>
    <xf numFmtId="0" fontId="13" fillId="37" borderId="73" xfId="0" applyFont="1" applyFill="1" applyBorder="1" applyAlignment="1">
      <alignment/>
    </xf>
    <xf numFmtId="179" fontId="13" fillId="34" borderId="112" xfId="0" applyNumberFormat="1" applyFont="1" applyFill="1" applyBorder="1" applyAlignment="1">
      <alignment/>
    </xf>
    <xf numFmtId="3" fontId="13" fillId="34" borderId="16" xfId="0" applyNumberFormat="1" applyFont="1" applyFill="1" applyBorder="1" applyAlignment="1">
      <alignment horizontal="right"/>
    </xf>
    <xf numFmtId="3" fontId="13" fillId="34" borderId="31" xfId="0" applyNumberFormat="1" applyFont="1" applyFill="1" applyBorder="1" applyAlignment="1">
      <alignment horizontal="right"/>
    </xf>
    <xf numFmtId="3" fontId="49" fillId="34" borderId="71" xfId="0" applyNumberFormat="1" applyFont="1" applyFill="1" applyBorder="1" applyAlignment="1">
      <alignment horizontal="right"/>
    </xf>
    <xf numFmtId="3" fontId="49" fillId="34" borderId="16" xfId="0" applyNumberFormat="1" applyFont="1" applyFill="1" applyBorder="1" applyAlignment="1">
      <alignment horizontal="right"/>
    </xf>
    <xf numFmtId="3" fontId="49" fillId="34" borderId="31" xfId="0" applyNumberFormat="1" applyFont="1" applyFill="1" applyBorder="1" applyAlignment="1">
      <alignment horizontal="right"/>
    </xf>
    <xf numFmtId="3" fontId="13" fillId="34" borderId="71" xfId="0" applyNumberFormat="1" applyFont="1" applyFill="1" applyBorder="1" applyAlignment="1">
      <alignment horizontal="right"/>
    </xf>
    <xf numFmtId="0" fontId="1" fillId="37" borderId="74" xfId="0" applyFont="1" applyFill="1" applyBorder="1" applyAlignment="1">
      <alignment/>
    </xf>
    <xf numFmtId="179" fontId="0" fillId="34" borderId="114" xfId="0" applyNumberFormat="1" applyFont="1" applyFill="1" applyBorder="1" applyAlignment="1">
      <alignment/>
    </xf>
    <xf numFmtId="179" fontId="0" fillId="34" borderId="12" xfId="0" applyNumberFormat="1" applyFont="1" applyFill="1" applyBorder="1" applyAlignment="1">
      <alignment/>
    </xf>
    <xf numFmtId="179" fontId="0" fillId="34" borderId="14" xfId="0" applyNumberFormat="1" applyFont="1" applyFill="1" applyBorder="1" applyAlignment="1">
      <alignment/>
    </xf>
    <xf numFmtId="179" fontId="16" fillId="34" borderId="72" xfId="0" applyNumberFormat="1" applyFont="1" applyFill="1" applyBorder="1" applyAlignment="1">
      <alignment/>
    </xf>
    <xf numFmtId="179" fontId="16" fillId="34" borderId="12" xfId="0" applyNumberFormat="1" applyFont="1" applyFill="1" applyBorder="1" applyAlignment="1">
      <alignment/>
    </xf>
    <xf numFmtId="179" fontId="16" fillId="34" borderId="14" xfId="0" applyNumberFormat="1" applyFont="1" applyFill="1" applyBorder="1" applyAlignment="1">
      <alignment/>
    </xf>
    <xf numFmtId="179" fontId="0" fillId="34" borderId="72" xfId="0" applyNumberFormat="1" applyFont="1" applyFill="1" applyBorder="1" applyAlignment="1">
      <alignment/>
    </xf>
    <xf numFmtId="179" fontId="16" fillId="34" borderId="114" xfId="0" applyNumberFormat="1" applyFont="1" applyFill="1" applyBorder="1" applyAlignment="1">
      <alignment/>
    </xf>
    <xf numFmtId="0" fontId="21" fillId="37" borderId="73" xfId="0" applyFont="1" applyFill="1" applyBorder="1" applyAlignment="1">
      <alignment/>
    </xf>
    <xf numFmtId="3" fontId="21" fillId="34" borderId="31" xfId="0" applyNumberFormat="1" applyFont="1" applyFill="1" applyBorder="1" applyAlignment="1">
      <alignment horizontal="right"/>
    </xf>
    <xf numFmtId="3" fontId="48" fillId="34" borderId="71" xfId="0" applyNumberFormat="1" applyFont="1" applyFill="1" applyBorder="1" applyAlignment="1">
      <alignment horizontal="right"/>
    </xf>
    <xf numFmtId="3" fontId="21" fillId="34" borderId="71" xfId="0" applyNumberFormat="1" applyFont="1" applyFill="1" applyBorder="1" applyAlignment="1">
      <alignment horizontal="right"/>
    </xf>
    <xf numFmtId="0" fontId="7" fillId="37" borderId="74" xfId="0" applyFont="1" applyFill="1" applyBorder="1" applyAlignment="1">
      <alignment/>
    </xf>
    <xf numFmtId="0" fontId="0" fillId="37" borderId="74" xfId="0" applyFont="1" applyFill="1" applyBorder="1" applyAlignment="1">
      <alignment/>
    </xf>
    <xf numFmtId="179" fontId="0" fillId="34" borderId="12" xfId="0" applyNumberFormat="1" applyFont="1" applyFill="1" applyBorder="1" applyAlignment="1">
      <alignment horizontal="right"/>
    </xf>
    <xf numFmtId="179" fontId="0" fillId="34" borderId="14" xfId="0" applyNumberFormat="1" applyFont="1" applyFill="1" applyBorder="1" applyAlignment="1">
      <alignment horizontal="right"/>
    </xf>
    <xf numFmtId="179" fontId="0" fillId="34" borderId="72" xfId="0" applyNumberFormat="1" applyFont="1" applyFill="1" applyBorder="1" applyAlignment="1">
      <alignment horizontal="right"/>
    </xf>
    <xf numFmtId="179" fontId="16" fillId="34" borderId="72" xfId="0" applyNumberFormat="1" applyFont="1" applyFill="1" applyBorder="1" applyAlignment="1">
      <alignment horizontal="right"/>
    </xf>
    <xf numFmtId="3" fontId="49" fillId="34" borderId="16" xfId="0" applyNumberFormat="1" applyFont="1" applyFill="1" applyBorder="1" applyAlignment="1">
      <alignment/>
    </xf>
    <xf numFmtId="3" fontId="49" fillId="34" borderId="31" xfId="0" applyNumberFormat="1" applyFont="1" applyFill="1" applyBorder="1" applyAlignment="1">
      <alignment/>
    </xf>
    <xf numFmtId="3" fontId="13" fillId="34" borderId="16" xfId="0" applyNumberFormat="1" applyFont="1" applyFill="1" applyBorder="1" applyAlignment="1">
      <alignment/>
    </xf>
    <xf numFmtId="3" fontId="13" fillId="34" borderId="31" xfId="0" applyNumberFormat="1" applyFont="1" applyFill="1" applyBorder="1" applyAlignment="1">
      <alignment/>
    </xf>
    <xf numFmtId="0" fontId="13" fillId="0" borderId="16" xfId="0" applyFont="1" applyFill="1" applyBorder="1" applyAlignment="1">
      <alignment/>
    </xf>
    <xf numFmtId="0" fontId="0" fillId="0" borderId="12" xfId="0" applyFont="1" applyFill="1" applyBorder="1" applyAlignment="1">
      <alignment/>
    </xf>
    <xf numFmtId="0" fontId="10" fillId="37" borderId="73" xfId="0" applyFont="1" applyFill="1" applyBorder="1" applyAlignment="1">
      <alignment/>
    </xf>
    <xf numFmtId="179" fontId="20" fillId="34" borderId="112" xfId="0" applyNumberFormat="1" applyFont="1" applyFill="1" applyBorder="1" applyAlignment="1">
      <alignment/>
    </xf>
    <xf numFmtId="3" fontId="20" fillId="34" borderId="16" xfId="0" applyNumberFormat="1" applyFont="1" applyFill="1" applyBorder="1" applyAlignment="1">
      <alignment/>
    </xf>
    <xf numFmtId="3" fontId="20" fillId="34" borderId="31" xfId="0" applyNumberFormat="1" applyFont="1" applyFill="1" applyBorder="1" applyAlignment="1">
      <alignment/>
    </xf>
    <xf numFmtId="3" fontId="10" fillId="34" borderId="16" xfId="0" applyNumberFormat="1" applyFont="1" applyFill="1" applyBorder="1" applyAlignment="1">
      <alignment/>
    </xf>
    <xf numFmtId="3" fontId="10" fillId="34" borderId="31" xfId="0" applyNumberFormat="1" applyFont="1" applyFill="1" applyBorder="1" applyAlignment="1">
      <alignment/>
    </xf>
    <xf numFmtId="0" fontId="10" fillId="0" borderId="16" xfId="0" applyFont="1" applyFill="1" applyBorder="1" applyAlignment="1">
      <alignment/>
    </xf>
    <xf numFmtId="0" fontId="21" fillId="37" borderId="74" xfId="0" applyFont="1" applyFill="1" applyBorder="1" applyAlignment="1">
      <alignment/>
    </xf>
    <xf numFmtId="179" fontId="48" fillId="34" borderId="114" xfId="0" applyNumberFormat="1" applyFont="1" applyFill="1" applyBorder="1" applyAlignment="1">
      <alignment/>
    </xf>
    <xf numFmtId="179" fontId="48" fillId="34" borderId="12" xfId="0" applyNumberFormat="1" applyFont="1" applyFill="1" applyBorder="1" applyAlignment="1">
      <alignment/>
    </xf>
    <xf numFmtId="179" fontId="48" fillId="34" borderId="14" xfId="0" applyNumberFormat="1" applyFont="1" applyFill="1" applyBorder="1" applyAlignment="1">
      <alignment/>
    </xf>
    <xf numFmtId="179" fontId="21" fillId="34" borderId="12" xfId="0" applyNumberFormat="1" applyFont="1" applyFill="1" applyBorder="1" applyAlignment="1">
      <alignment/>
    </xf>
    <xf numFmtId="179" fontId="21" fillId="34" borderId="72" xfId="0" applyNumberFormat="1" applyFont="1" applyFill="1" applyBorder="1" applyAlignment="1">
      <alignment/>
    </xf>
    <xf numFmtId="179" fontId="21" fillId="34" borderId="14" xfId="0" applyNumberFormat="1" applyFont="1" applyFill="1" applyBorder="1" applyAlignment="1">
      <alignment/>
    </xf>
    <xf numFmtId="0" fontId="21" fillId="0" borderId="12" xfId="0" applyFont="1" applyFill="1" applyBorder="1" applyAlignment="1">
      <alignment/>
    </xf>
    <xf numFmtId="0" fontId="0" fillId="0" borderId="12" xfId="0" applyFill="1" applyBorder="1" applyAlignment="1">
      <alignment/>
    </xf>
    <xf numFmtId="0" fontId="21" fillId="0" borderId="16" xfId="0" applyFont="1" applyFill="1" applyBorder="1" applyAlignment="1">
      <alignment/>
    </xf>
    <xf numFmtId="0" fontId="14" fillId="0" borderId="12" xfId="0" applyFont="1" applyFill="1" applyBorder="1" applyAlignment="1">
      <alignment/>
    </xf>
    <xf numFmtId="179" fontId="48" fillId="34" borderId="32" xfId="0" applyNumberFormat="1" applyFont="1" applyFill="1" applyBorder="1" applyAlignment="1">
      <alignment/>
    </xf>
    <xf numFmtId="179" fontId="48" fillId="34" borderId="72" xfId="0" applyNumberFormat="1" applyFont="1" applyFill="1" applyBorder="1" applyAlignment="1">
      <alignment/>
    </xf>
    <xf numFmtId="182" fontId="1" fillId="37" borderId="74" xfId="0" applyNumberFormat="1" applyFont="1" applyFill="1" applyBorder="1" applyAlignment="1">
      <alignment/>
    </xf>
    <xf numFmtId="182" fontId="0" fillId="34" borderId="114" xfId="0" applyNumberFormat="1" applyFont="1" applyFill="1" applyBorder="1" applyAlignment="1">
      <alignment/>
    </xf>
    <xf numFmtId="182" fontId="16" fillId="34" borderId="12" xfId="0" applyNumberFormat="1" applyFont="1" applyFill="1" applyBorder="1" applyAlignment="1">
      <alignment/>
    </xf>
    <xf numFmtId="182" fontId="0" fillId="34" borderId="12" xfId="0" applyNumberFormat="1" applyFont="1" applyFill="1" applyBorder="1" applyAlignment="1">
      <alignment/>
    </xf>
    <xf numFmtId="182" fontId="0" fillId="34" borderId="14" xfId="0" applyNumberFormat="1" applyFont="1" applyFill="1" applyBorder="1" applyAlignment="1">
      <alignment/>
    </xf>
    <xf numFmtId="182" fontId="0" fillId="34" borderId="72" xfId="0" applyNumberFormat="1" applyFont="1" applyFill="1" applyBorder="1" applyAlignment="1">
      <alignment/>
    </xf>
    <xf numFmtId="182" fontId="16" fillId="34" borderId="72" xfId="0" applyNumberFormat="1" applyFont="1" applyFill="1" applyBorder="1" applyAlignment="1">
      <alignment/>
    </xf>
    <xf numFmtId="182" fontId="0" fillId="0" borderId="12" xfId="0" applyNumberFormat="1" applyFont="1" applyFill="1" applyBorder="1" applyAlignment="1">
      <alignment/>
    </xf>
    <xf numFmtId="0" fontId="10" fillId="37" borderId="32" xfId="0" applyFont="1" applyFill="1" applyBorder="1" applyAlignment="1">
      <alignment horizontal="center" vertical="center"/>
    </xf>
    <xf numFmtId="0" fontId="8" fillId="34" borderId="47" xfId="0" applyFont="1" applyFill="1" applyBorder="1" applyAlignment="1">
      <alignment horizontal="center" vertical="center"/>
    </xf>
    <xf numFmtId="0" fontId="21" fillId="34" borderId="49" xfId="0" applyFont="1" applyFill="1" applyBorder="1" applyAlignment="1">
      <alignment horizontal="right"/>
    </xf>
    <xf numFmtId="0" fontId="21" fillId="34" borderId="48" xfId="0" applyFont="1" applyFill="1" applyBorder="1" applyAlignment="1">
      <alignment horizontal="right"/>
    </xf>
    <xf numFmtId="0" fontId="2" fillId="34" borderId="45" xfId="0" applyFont="1" applyFill="1" applyBorder="1" applyAlignment="1">
      <alignment horizontal="right"/>
    </xf>
    <xf numFmtId="0" fontId="2" fillId="34" borderId="49" xfId="0" applyFont="1" applyFill="1" applyBorder="1" applyAlignment="1">
      <alignment horizontal="right"/>
    </xf>
    <xf numFmtId="0" fontId="2" fillId="34" borderId="48" xfId="0" applyFont="1" applyFill="1" applyBorder="1" applyAlignment="1">
      <alignment horizontal="right"/>
    </xf>
    <xf numFmtId="179" fontId="10" fillId="34" borderId="112" xfId="0" applyNumberFormat="1" applyFont="1" applyFill="1" applyBorder="1" applyAlignment="1">
      <alignment/>
    </xf>
    <xf numFmtId="3" fontId="10" fillId="34" borderId="31" xfId="0" applyNumberFormat="1" applyFont="1" applyFill="1" applyBorder="1" applyAlignment="1">
      <alignment horizontal="right"/>
    </xf>
    <xf numFmtId="3" fontId="10" fillId="34" borderId="71" xfId="0" applyNumberFormat="1" applyFont="1" applyFill="1" applyBorder="1" applyAlignment="1">
      <alignment horizontal="right"/>
    </xf>
    <xf numFmtId="0" fontId="10" fillId="0" borderId="16" xfId="0" applyFont="1" applyBorder="1" applyAlignment="1">
      <alignment/>
    </xf>
    <xf numFmtId="0" fontId="14" fillId="37" borderId="74" xfId="0" applyFont="1" applyFill="1" applyBorder="1" applyAlignment="1">
      <alignment/>
    </xf>
    <xf numFmtId="179" fontId="14" fillId="34" borderId="114" xfId="0" applyNumberFormat="1" applyFont="1" applyFill="1" applyBorder="1" applyAlignment="1">
      <alignment/>
    </xf>
    <xf numFmtId="179" fontId="14" fillId="34" borderId="12" xfId="0" applyNumberFormat="1" applyFont="1" applyFill="1" applyBorder="1" applyAlignment="1">
      <alignment/>
    </xf>
    <xf numFmtId="179" fontId="36" fillId="34" borderId="12" xfId="0" applyNumberFormat="1" applyFont="1" applyFill="1" applyBorder="1" applyAlignment="1">
      <alignment/>
    </xf>
    <xf numFmtId="179" fontId="14" fillId="34" borderId="14" xfId="0" applyNumberFormat="1" applyFont="1" applyFill="1" applyBorder="1" applyAlignment="1">
      <alignment/>
    </xf>
    <xf numFmtId="179" fontId="14" fillId="34" borderId="72" xfId="0" applyNumberFormat="1" applyFont="1" applyFill="1" applyBorder="1" applyAlignment="1">
      <alignment/>
    </xf>
    <xf numFmtId="0" fontId="14" fillId="0" borderId="12" xfId="0" applyFont="1" applyBorder="1" applyAlignment="1">
      <alignment/>
    </xf>
    <xf numFmtId="0" fontId="13" fillId="0" borderId="16" xfId="0" applyFont="1" applyBorder="1" applyAlignment="1">
      <alignment/>
    </xf>
    <xf numFmtId="0" fontId="0" fillId="0" borderId="12" xfId="0" applyBorder="1" applyAlignment="1">
      <alignment/>
    </xf>
    <xf numFmtId="0" fontId="8" fillId="0" borderId="0" xfId="0" applyFont="1" applyFill="1" applyBorder="1" applyAlignment="1">
      <alignment/>
    </xf>
    <xf numFmtId="0" fontId="5" fillId="0" borderId="0" xfId="0" applyFont="1" applyFill="1" applyBorder="1" applyAlignment="1">
      <alignment/>
    </xf>
    <xf numFmtId="182" fontId="0" fillId="0" borderId="0" xfId="0" applyNumberFormat="1" applyFont="1" applyFill="1" applyBorder="1" applyAlignment="1">
      <alignment/>
    </xf>
    <xf numFmtId="3" fontId="7" fillId="34" borderId="32" xfId="0" applyNumberFormat="1" applyFont="1" applyFill="1" applyBorder="1" applyAlignment="1">
      <alignment horizontal="right" vertical="center" indent="1"/>
    </xf>
    <xf numFmtId="3" fontId="7" fillId="34" borderId="32" xfId="0" applyNumberFormat="1" applyFont="1" applyFill="1" applyBorder="1" applyAlignment="1">
      <alignment horizontal="right" vertical="top" indent="1"/>
    </xf>
    <xf numFmtId="3" fontId="7" fillId="34" borderId="33" xfId="0" applyNumberFormat="1" applyFont="1" applyFill="1" applyBorder="1" applyAlignment="1">
      <alignment horizontal="right" vertical="top" indent="1"/>
    </xf>
    <xf numFmtId="176" fontId="8" fillId="34" borderId="27" xfId="0" applyNumberFormat="1" applyFont="1" applyFill="1" applyBorder="1" applyAlignment="1">
      <alignment/>
    </xf>
    <xf numFmtId="0" fontId="39" fillId="0" borderId="0" xfId="0" applyFont="1" applyAlignment="1">
      <alignment/>
    </xf>
    <xf numFmtId="0" fontId="37" fillId="0" borderId="0" xfId="0" applyFont="1" applyAlignment="1">
      <alignment/>
    </xf>
    <xf numFmtId="0" fontId="39" fillId="0" borderId="0" xfId="0" applyFont="1" applyAlignment="1">
      <alignment/>
    </xf>
    <xf numFmtId="176" fontId="6" fillId="37" borderId="85" xfId="0" applyNumberFormat="1" applyFont="1" applyFill="1" applyBorder="1" applyAlignment="1">
      <alignment horizontal="center"/>
    </xf>
    <xf numFmtId="0" fontId="6" fillId="34" borderId="85" xfId="0" applyNumberFormat="1" applyFont="1" applyFill="1" applyBorder="1" applyAlignment="1">
      <alignment horizontal="center" vertical="center" wrapText="1"/>
    </xf>
    <xf numFmtId="0" fontId="6" fillId="39" borderId="38" xfId="0" applyNumberFormat="1" applyFont="1" applyFill="1" applyBorder="1" applyAlignment="1">
      <alignment horizontal="center" vertical="center" wrapText="1"/>
    </xf>
    <xf numFmtId="0" fontId="6" fillId="39" borderId="28" xfId="0" applyNumberFormat="1" applyFont="1" applyFill="1" applyBorder="1" applyAlignment="1">
      <alignment horizontal="center" vertical="center" wrapText="1"/>
    </xf>
    <xf numFmtId="0" fontId="6" fillId="39" borderId="27" xfId="0" applyNumberFormat="1" applyFont="1" applyFill="1" applyBorder="1" applyAlignment="1">
      <alignment horizontal="center" vertical="center" wrapText="1"/>
    </xf>
    <xf numFmtId="0" fontId="7" fillId="37" borderId="45" xfId="0" applyFont="1" applyFill="1" applyBorder="1" applyAlignment="1">
      <alignment vertical="center"/>
    </xf>
    <xf numFmtId="3" fontId="8" fillId="34" borderId="49" xfId="0" applyNumberFormat="1" applyFont="1" applyFill="1" applyBorder="1" applyAlignment="1">
      <alignment horizontal="right"/>
    </xf>
    <xf numFmtId="3" fontId="8" fillId="39" borderId="25" xfId="0" applyNumberFormat="1" applyFont="1" applyFill="1" applyBorder="1" applyAlignment="1">
      <alignment horizontal="right"/>
    </xf>
    <xf numFmtId="3" fontId="8" fillId="39" borderId="27" xfId="0" applyNumberFormat="1" applyFont="1" applyFill="1" applyBorder="1" applyAlignment="1">
      <alignment horizontal="right"/>
    </xf>
    <xf numFmtId="3" fontId="8" fillId="39" borderId="49" xfId="0" applyNumberFormat="1" applyFont="1" applyFill="1" applyBorder="1" applyAlignment="1">
      <alignment horizontal="right"/>
    </xf>
    <xf numFmtId="3" fontId="8" fillId="39" borderId="48" xfId="0" applyNumberFormat="1" applyFont="1" applyFill="1" applyBorder="1" applyAlignment="1">
      <alignment horizontal="right"/>
    </xf>
    <xf numFmtId="3" fontId="8" fillId="34" borderId="48" xfId="0" applyNumberFormat="1" applyFont="1" applyFill="1" applyBorder="1" applyAlignment="1">
      <alignment horizontal="right"/>
    </xf>
    <xf numFmtId="3" fontId="8" fillId="34" borderId="37" xfId="0" applyNumberFormat="1" applyFont="1" applyFill="1" applyBorder="1" applyAlignment="1">
      <alignment horizontal="right" indent="1"/>
    </xf>
    <xf numFmtId="3" fontId="8" fillId="39" borderId="37" xfId="0" applyNumberFormat="1" applyFont="1" applyFill="1" applyBorder="1" applyAlignment="1">
      <alignment horizontal="right" indent="1"/>
    </xf>
    <xf numFmtId="3" fontId="8" fillId="39" borderId="0" xfId="0" applyNumberFormat="1" applyFont="1" applyFill="1" applyBorder="1" applyAlignment="1">
      <alignment horizontal="right" indent="1"/>
    </xf>
    <xf numFmtId="3" fontId="8" fillId="39" borderId="25" xfId="0" applyNumberFormat="1" applyFont="1" applyFill="1" applyBorder="1" applyAlignment="1">
      <alignment horizontal="right" indent="1"/>
    </xf>
    <xf numFmtId="3" fontId="8" fillId="34" borderId="38" xfId="0" applyNumberFormat="1" applyFont="1" applyFill="1" applyBorder="1" applyAlignment="1">
      <alignment horizontal="right" indent="1"/>
    </xf>
    <xf numFmtId="3" fontId="8" fillId="39" borderId="38" xfId="0" applyNumberFormat="1" applyFont="1" applyFill="1" applyBorder="1" applyAlignment="1">
      <alignment horizontal="right" indent="1"/>
    </xf>
    <xf numFmtId="3" fontId="8" fillId="39" borderId="28" xfId="0" applyNumberFormat="1" applyFont="1" applyFill="1" applyBorder="1" applyAlignment="1">
      <alignment horizontal="right" indent="1"/>
    </xf>
    <xf numFmtId="3" fontId="8" fillId="39" borderId="27" xfId="0" applyNumberFormat="1" applyFont="1" applyFill="1" applyBorder="1" applyAlignment="1">
      <alignment horizontal="right" indent="1"/>
    </xf>
    <xf numFmtId="3" fontId="8" fillId="34" borderId="47" xfId="0" applyNumberFormat="1" applyFont="1" applyFill="1" applyBorder="1" applyAlignment="1">
      <alignment horizontal="right"/>
    </xf>
    <xf numFmtId="3" fontId="8" fillId="34" borderId="37" xfId="0" applyNumberFormat="1" applyFont="1" applyFill="1" applyBorder="1" applyAlignment="1">
      <alignment horizontal="right"/>
    </xf>
    <xf numFmtId="3" fontId="8" fillId="34" borderId="38" xfId="0" applyNumberFormat="1" applyFont="1" applyFill="1" applyBorder="1" applyAlignment="1">
      <alignment horizontal="right"/>
    </xf>
    <xf numFmtId="3" fontId="8" fillId="39" borderId="47" xfId="0" applyNumberFormat="1" applyFont="1" applyFill="1" applyBorder="1" applyAlignment="1">
      <alignment horizontal="right"/>
    </xf>
    <xf numFmtId="3" fontId="8" fillId="39" borderId="37" xfId="0" applyNumberFormat="1" applyFont="1" applyFill="1" applyBorder="1" applyAlignment="1">
      <alignment horizontal="right"/>
    </xf>
    <xf numFmtId="3" fontId="8" fillId="39" borderId="38" xfId="0" applyNumberFormat="1" applyFont="1" applyFill="1" applyBorder="1" applyAlignment="1">
      <alignment horizontal="right"/>
    </xf>
    <xf numFmtId="3" fontId="7" fillId="34" borderId="53" xfId="0" applyNumberFormat="1" applyFont="1" applyFill="1" applyBorder="1" applyAlignment="1">
      <alignment horizontal="right"/>
    </xf>
    <xf numFmtId="3" fontId="7" fillId="34" borderId="54" xfId="0" applyNumberFormat="1" applyFont="1" applyFill="1" applyBorder="1" applyAlignment="1">
      <alignment horizontal="right"/>
    </xf>
    <xf numFmtId="0" fontId="6" fillId="34" borderId="67" xfId="0" applyNumberFormat="1" applyFont="1" applyFill="1" applyBorder="1" applyAlignment="1">
      <alignment horizontal="center" vertical="center" wrapText="1"/>
    </xf>
    <xf numFmtId="0" fontId="13" fillId="37" borderId="54" xfId="0" applyFont="1" applyFill="1" applyBorder="1" applyAlignment="1">
      <alignment/>
    </xf>
    <xf numFmtId="0" fontId="21" fillId="39" borderId="85" xfId="0" applyNumberFormat="1" applyFont="1" applyFill="1" applyBorder="1" applyAlignment="1">
      <alignment horizontal="center" vertical="center" wrapText="1"/>
    </xf>
    <xf numFmtId="176" fontId="24" fillId="41" borderId="0" xfId="0" applyNumberFormat="1" applyFont="1" applyFill="1" applyAlignment="1">
      <alignment horizontal="left"/>
    </xf>
    <xf numFmtId="0" fontId="21" fillId="34" borderId="52" xfId="0" applyNumberFormat="1" applyFont="1" applyFill="1" applyBorder="1" applyAlignment="1">
      <alignment horizontal="center" vertical="center" wrapText="1"/>
    </xf>
    <xf numFmtId="3" fontId="21" fillId="34" borderId="53" xfId="0" applyNumberFormat="1" applyFont="1" applyFill="1" applyBorder="1" applyAlignment="1">
      <alignment horizontal="right"/>
    </xf>
    <xf numFmtId="0" fontId="1" fillId="39" borderId="115" xfId="0" applyFont="1" applyFill="1" applyBorder="1" applyAlignment="1">
      <alignment horizontal="right"/>
    </xf>
    <xf numFmtId="3" fontId="13" fillId="34" borderId="55" xfId="0" applyNumberFormat="1" applyFont="1" applyFill="1" applyBorder="1" applyAlignment="1">
      <alignment horizontal="right"/>
    </xf>
    <xf numFmtId="0" fontId="1" fillId="39" borderId="116" xfId="0" applyFont="1" applyFill="1" applyBorder="1" applyAlignment="1">
      <alignment horizontal="right"/>
    </xf>
    <xf numFmtId="3" fontId="21" fillId="34" borderId="55" xfId="0" applyNumberFormat="1" applyFont="1" applyFill="1" applyBorder="1" applyAlignment="1">
      <alignment horizontal="right"/>
    </xf>
    <xf numFmtId="3" fontId="21" fillId="39" borderId="25" xfId="0" applyNumberFormat="1" applyFont="1" applyFill="1" applyBorder="1" applyAlignment="1">
      <alignment horizontal="right"/>
    </xf>
    <xf numFmtId="0" fontId="1" fillId="39" borderId="117" xfId="0" applyFont="1" applyFill="1" applyBorder="1" applyAlignment="1">
      <alignment horizontal="right"/>
    </xf>
    <xf numFmtId="3" fontId="21" fillId="39" borderId="28" xfId="0" applyNumberFormat="1" applyFont="1" applyFill="1" applyBorder="1" applyAlignment="1">
      <alignment horizontal="right"/>
    </xf>
    <xf numFmtId="3" fontId="13" fillId="39" borderId="27" xfId="0" applyNumberFormat="1" applyFont="1" applyFill="1" applyBorder="1" applyAlignment="1">
      <alignment horizontal="right"/>
    </xf>
    <xf numFmtId="0" fontId="10" fillId="37" borderId="45" xfId="0" applyFont="1" applyFill="1" applyBorder="1" applyAlignment="1">
      <alignment vertical="center"/>
    </xf>
    <xf numFmtId="3" fontId="10" fillId="34" borderId="45" xfId="0" applyNumberFormat="1" applyFont="1" applyFill="1" applyBorder="1" applyAlignment="1">
      <alignment horizontal="right"/>
    </xf>
    <xf numFmtId="3" fontId="20" fillId="34" borderId="53" xfId="0" applyNumberFormat="1" applyFont="1" applyFill="1" applyBorder="1" applyAlignment="1">
      <alignment horizontal="right"/>
    </xf>
    <xf numFmtId="179" fontId="10" fillId="34" borderId="48" xfId="0" applyNumberFormat="1" applyFont="1" applyFill="1" applyBorder="1" applyAlignment="1">
      <alignment horizontal="right"/>
    </xf>
    <xf numFmtId="3" fontId="10" fillId="34" borderId="48" xfId="0" applyNumberFormat="1" applyFont="1" applyFill="1" applyBorder="1" applyAlignment="1">
      <alignment horizontal="right"/>
    </xf>
    <xf numFmtId="179" fontId="10" fillId="39" borderId="48" xfId="0" applyNumberFormat="1" applyFont="1" applyFill="1" applyBorder="1" applyAlignment="1">
      <alignment horizontal="right"/>
    </xf>
    <xf numFmtId="0" fontId="14" fillId="37" borderId="32" xfId="0" applyFont="1" applyFill="1" applyBorder="1" applyAlignment="1">
      <alignment vertical="center"/>
    </xf>
    <xf numFmtId="3" fontId="0" fillId="39" borderId="0" xfId="0" applyNumberFormat="1" applyFont="1" applyFill="1" applyBorder="1" applyAlignment="1">
      <alignment/>
    </xf>
    <xf numFmtId="0" fontId="10" fillId="37" borderId="32" xfId="0" applyFont="1" applyFill="1" applyBorder="1" applyAlignment="1">
      <alignment vertical="center"/>
    </xf>
    <xf numFmtId="179" fontId="20" fillId="34" borderId="25" xfId="0" applyNumberFormat="1" applyFont="1" applyFill="1" applyBorder="1" applyAlignment="1">
      <alignment horizontal="right"/>
    </xf>
    <xf numFmtId="3" fontId="10" fillId="34" borderId="25" xfId="0" applyNumberFormat="1" applyFont="1" applyFill="1" applyBorder="1" applyAlignment="1">
      <alignment horizontal="right"/>
    </xf>
    <xf numFmtId="3" fontId="20" fillId="39" borderId="25" xfId="0" applyNumberFormat="1" applyFont="1" applyFill="1" applyBorder="1" applyAlignment="1">
      <alignment horizontal="right"/>
    </xf>
    <xf numFmtId="3" fontId="20" fillId="39" borderId="32" xfId="0" applyNumberFormat="1" applyFont="1" applyFill="1" applyBorder="1" applyAlignment="1">
      <alignment horizontal="right"/>
    </xf>
    <xf numFmtId="179" fontId="20" fillId="39" borderId="25" xfId="0" applyNumberFormat="1" applyFont="1" applyFill="1" applyBorder="1" applyAlignment="1">
      <alignment horizontal="right"/>
    </xf>
    <xf numFmtId="3" fontId="10" fillId="39" borderId="0" xfId="0" applyNumberFormat="1" applyFont="1" applyFill="1" applyBorder="1" applyAlignment="1">
      <alignment horizontal="right"/>
    </xf>
    <xf numFmtId="0" fontId="14" fillId="37" borderId="32" xfId="0" applyFont="1" applyFill="1" applyBorder="1" applyAlignment="1" quotePrefix="1">
      <alignment horizontal="left" vertical="center"/>
    </xf>
    <xf numFmtId="0" fontId="14" fillId="37" borderId="33" xfId="0" applyFont="1" applyFill="1" applyBorder="1" applyAlignment="1">
      <alignment vertical="center"/>
    </xf>
    <xf numFmtId="3" fontId="16" fillId="34" borderId="54" xfId="0" applyNumberFormat="1" applyFont="1" applyFill="1" applyBorder="1" applyAlignment="1">
      <alignment horizontal="right"/>
    </xf>
    <xf numFmtId="3" fontId="13" fillId="34" borderId="33" xfId="0" applyNumberFormat="1" applyFont="1" applyFill="1" applyBorder="1" applyAlignment="1">
      <alignment horizontal="right"/>
    </xf>
    <xf numFmtId="3" fontId="49" fillId="39" borderId="33" xfId="0" applyNumberFormat="1" applyFont="1" applyFill="1" applyBorder="1" applyAlignment="1">
      <alignment horizontal="right"/>
    </xf>
    <xf numFmtId="179" fontId="49" fillId="39" borderId="27" xfId="0" applyNumberFormat="1" applyFont="1" applyFill="1" applyBorder="1" applyAlignment="1">
      <alignment horizontal="right"/>
    </xf>
    <xf numFmtId="3" fontId="0" fillId="39" borderId="28" xfId="0" applyNumberFormat="1" applyFont="1" applyFill="1" applyBorder="1" applyAlignment="1">
      <alignment/>
    </xf>
    <xf numFmtId="176" fontId="5" fillId="42" borderId="0" xfId="0" applyNumberFormat="1" applyFont="1" applyFill="1" applyAlignment="1" quotePrefix="1">
      <alignment/>
    </xf>
    <xf numFmtId="176" fontId="13" fillId="42" borderId="0" xfId="0" applyNumberFormat="1" applyFont="1" applyFill="1" applyAlignment="1">
      <alignment/>
    </xf>
    <xf numFmtId="176" fontId="5" fillId="42" borderId="0" xfId="0" applyNumberFormat="1" applyFont="1" applyFill="1" applyAlignment="1">
      <alignment/>
    </xf>
    <xf numFmtId="176" fontId="48" fillId="42" borderId="0" xfId="0" applyNumberFormat="1" applyFont="1" applyFill="1" applyAlignment="1">
      <alignment/>
    </xf>
    <xf numFmtId="176" fontId="16" fillId="42" borderId="0" xfId="0" applyNumberFormat="1" applyFont="1" applyFill="1" applyAlignment="1">
      <alignment/>
    </xf>
    <xf numFmtId="3" fontId="16" fillId="42" borderId="0" xfId="0" applyNumberFormat="1" applyFont="1" applyFill="1" applyAlignment="1">
      <alignment/>
    </xf>
    <xf numFmtId="176" fontId="51" fillId="42" borderId="0" xfId="0" applyNumberFormat="1" applyFont="1" applyFill="1" applyAlignment="1">
      <alignment/>
    </xf>
    <xf numFmtId="0" fontId="53" fillId="42" borderId="0" xfId="0" applyFont="1" applyFill="1" applyAlignment="1">
      <alignment/>
    </xf>
    <xf numFmtId="0" fontId="53" fillId="42" borderId="0" xfId="0" applyFont="1" applyFill="1" applyAlignment="1">
      <alignment/>
    </xf>
    <xf numFmtId="0" fontId="2" fillId="42" borderId="0" xfId="0" applyFont="1" applyFill="1" applyAlignment="1">
      <alignment/>
    </xf>
    <xf numFmtId="0" fontId="13" fillId="42" borderId="0" xfId="0" applyFont="1" applyFill="1" applyAlignment="1">
      <alignment/>
    </xf>
    <xf numFmtId="0" fontId="54" fillId="42" borderId="0" xfId="0" applyFont="1" applyFill="1" applyAlignment="1">
      <alignment/>
    </xf>
    <xf numFmtId="3" fontId="0" fillId="42" borderId="0" xfId="0" applyNumberFormat="1" applyFont="1" applyFill="1" applyBorder="1" applyAlignment="1">
      <alignment horizontal="right"/>
    </xf>
    <xf numFmtId="3" fontId="0" fillId="42" borderId="0" xfId="0" applyNumberFormat="1" applyFont="1" applyFill="1" applyBorder="1" applyAlignment="1">
      <alignment horizontal="right"/>
    </xf>
    <xf numFmtId="176" fontId="49" fillId="42" borderId="0" xfId="0" applyNumberFormat="1" applyFont="1" applyFill="1" applyAlignment="1">
      <alignment/>
    </xf>
    <xf numFmtId="3" fontId="49" fillId="42" borderId="0" xfId="0" applyNumberFormat="1" applyFont="1" applyFill="1" applyAlignment="1">
      <alignment/>
    </xf>
    <xf numFmtId="3" fontId="13" fillId="42" borderId="0" xfId="0" applyNumberFormat="1" applyFont="1" applyFill="1" applyBorder="1" applyAlignment="1">
      <alignment horizontal="right"/>
    </xf>
    <xf numFmtId="3" fontId="13" fillId="42" borderId="0" xfId="0" applyNumberFormat="1" applyFont="1" applyFill="1" applyBorder="1" applyAlignment="1">
      <alignment horizontal="right"/>
    </xf>
    <xf numFmtId="179" fontId="0" fillId="42" borderId="0" xfId="0" applyNumberFormat="1" applyFont="1" applyFill="1" applyBorder="1" applyAlignment="1">
      <alignment horizontal="right"/>
    </xf>
    <xf numFmtId="176" fontId="0" fillId="42" borderId="0" xfId="0" applyNumberFormat="1" applyFill="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 fillId="42" borderId="0" xfId="0" applyFont="1" applyFill="1" applyAlignment="1">
      <alignment wrapText="1"/>
    </xf>
    <xf numFmtId="0" fontId="6" fillId="42" borderId="0" xfId="0" applyFont="1" applyFill="1" applyAlignment="1">
      <alignment/>
    </xf>
    <xf numFmtId="0" fontId="18" fillId="0" borderId="0" xfId="0" applyFont="1" applyFill="1" applyBorder="1" applyAlignment="1">
      <alignment/>
    </xf>
    <xf numFmtId="0" fontId="19" fillId="0" borderId="0" xfId="0" applyFont="1" applyFill="1" applyBorder="1" applyAlignment="1">
      <alignment/>
    </xf>
    <xf numFmtId="3" fontId="49" fillId="34" borderId="33" xfId="0" applyNumberFormat="1" applyFont="1" applyFill="1" applyBorder="1" applyAlignment="1">
      <alignment/>
    </xf>
    <xf numFmtId="3" fontId="58" fillId="34" borderId="32" xfId="0" applyNumberFormat="1" applyFont="1" applyFill="1" applyBorder="1" applyAlignment="1">
      <alignment horizontal="right"/>
    </xf>
    <xf numFmtId="3" fontId="49" fillId="34" borderId="33" xfId="0" applyNumberFormat="1" applyFont="1" applyFill="1" applyBorder="1" applyAlignment="1">
      <alignment horizontal="right"/>
    </xf>
    <xf numFmtId="179" fontId="49" fillId="34" borderId="25" xfId="0" applyNumberFormat="1" applyFont="1" applyFill="1" applyBorder="1" applyAlignment="1">
      <alignment/>
    </xf>
    <xf numFmtId="179" fontId="49" fillId="34" borderId="27" xfId="0" applyNumberFormat="1" applyFont="1" applyFill="1" applyBorder="1" applyAlignment="1">
      <alignment/>
    </xf>
    <xf numFmtId="3" fontId="57" fillId="34" borderId="27" xfId="0" applyNumberFormat="1" applyFont="1" applyFill="1" applyBorder="1" applyAlignment="1">
      <alignment/>
    </xf>
    <xf numFmtId="0" fontId="56" fillId="0" borderId="0" xfId="0" applyFont="1" applyFill="1" applyBorder="1" applyAlignment="1">
      <alignment/>
    </xf>
    <xf numFmtId="3" fontId="19" fillId="0" borderId="0" xfId="0" applyNumberFormat="1" applyFont="1" applyFill="1" applyAlignment="1">
      <alignment/>
    </xf>
    <xf numFmtId="0" fontId="13" fillId="0" borderId="0" xfId="0" applyFont="1" applyFill="1" applyBorder="1" applyAlignment="1">
      <alignment/>
    </xf>
    <xf numFmtId="0" fontId="21" fillId="34" borderId="110" xfId="0" applyFont="1" applyFill="1" applyBorder="1" applyAlignment="1">
      <alignment horizontal="right"/>
    </xf>
    <xf numFmtId="0" fontId="69" fillId="0" borderId="68" xfId="0" applyFont="1" applyBorder="1" applyAlignment="1">
      <alignment horizontal="center" vertical="center" wrapText="1"/>
    </xf>
    <xf numFmtId="0" fontId="68" fillId="0" borderId="70" xfId="0" applyFont="1" applyBorder="1" applyAlignment="1">
      <alignment horizontal="center" vertical="center" wrapText="1"/>
    </xf>
    <xf numFmtId="0" fontId="70" fillId="0" borderId="53" xfId="0" applyFont="1" applyBorder="1" applyAlignment="1">
      <alignment horizontal="right" vertical="center" wrapText="1"/>
    </xf>
    <xf numFmtId="0" fontId="70" fillId="0" borderId="55" xfId="0" applyFont="1" applyBorder="1" applyAlignment="1">
      <alignment horizontal="right" vertical="center"/>
    </xf>
    <xf numFmtId="0" fontId="70" fillId="0" borderId="55" xfId="0" applyFont="1" applyBorder="1" applyAlignment="1">
      <alignment horizontal="right" vertical="center" wrapText="1"/>
    </xf>
    <xf numFmtId="0" fontId="70" fillId="0" borderId="54" xfId="0" applyFont="1" applyBorder="1" applyAlignment="1">
      <alignment horizontal="right" vertical="center" wrapText="1"/>
    </xf>
    <xf numFmtId="0" fontId="71" fillId="0" borderId="55" xfId="0" applyFont="1" applyBorder="1" applyAlignment="1">
      <alignment horizontal="right"/>
    </xf>
    <xf numFmtId="0" fontId="14" fillId="0" borderId="54" xfId="0" applyFont="1" applyBorder="1" applyAlignment="1">
      <alignment/>
    </xf>
    <xf numFmtId="0" fontId="0" fillId="0" borderId="0" xfId="0" applyAlignment="1">
      <alignment horizontal="left"/>
    </xf>
    <xf numFmtId="182" fontId="21" fillId="34" borderId="25" xfId="0" applyNumberFormat="1" applyFont="1" applyFill="1" applyBorder="1" applyAlignment="1">
      <alignment/>
    </xf>
    <xf numFmtId="182" fontId="49" fillId="34" borderId="25" xfId="0" applyNumberFormat="1" applyFont="1" applyFill="1" applyBorder="1" applyAlignment="1">
      <alignment/>
    </xf>
    <xf numFmtId="182" fontId="48" fillId="34" borderId="25" xfId="0" applyNumberFormat="1" applyFont="1" applyFill="1" applyBorder="1" applyAlignment="1">
      <alignment/>
    </xf>
    <xf numFmtId="182" fontId="13" fillId="34" borderId="25" xfId="0" applyNumberFormat="1" applyFont="1" applyFill="1" applyBorder="1" applyAlignment="1">
      <alignment/>
    </xf>
    <xf numFmtId="182" fontId="13" fillId="34" borderId="27" xfId="0" applyNumberFormat="1" applyFont="1" applyFill="1" applyBorder="1" applyAlignment="1">
      <alignment/>
    </xf>
    <xf numFmtId="182" fontId="13" fillId="34" borderId="25" xfId="0" applyNumberFormat="1" applyFont="1" applyFill="1" applyBorder="1" applyAlignment="1">
      <alignment/>
    </xf>
    <xf numFmtId="182" fontId="13" fillId="34" borderId="27" xfId="0" applyNumberFormat="1" applyFont="1" applyFill="1" applyBorder="1" applyAlignment="1">
      <alignment/>
    </xf>
    <xf numFmtId="182" fontId="51" fillId="34" borderId="25" xfId="0" applyNumberFormat="1" applyFont="1" applyFill="1" applyBorder="1" applyAlignment="1">
      <alignment/>
    </xf>
    <xf numFmtId="0" fontId="10" fillId="37" borderId="53" xfId="0" applyFont="1" applyFill="1" applyBorder="1" applyAlignment="1">
      <alignment/>
    </xf>
    <xf numFmtId="179" fontId="11" fillId="34" borderId="25" xfId="0" applyNumberFormat="1" applyFont="1" applyFill="1" applyBorder="1" applyAlignment="1">
      <alignment/>
    </xf>
    <xf numFmtId="179" fontId="45" fillId="34" borderId="25" xfId="0" applyNumberFormat="1" applyFont="1" applyFill="1" applyBorder="1" applyAlignment="1">
      <alignment/>
    </xf>
    <xf numFmtId="179" fontId="45" fillId="34" borderId="27" xfId="0" applyNumberFormat="1" applyFont="1" applyFill="1" applyBorder="1" applyAlignment="1">
      <alignment/>
    </xf>
    <xf numFmtId="3" fontId="58" fillId="34" borderId="37" xfId="0" applyNumberFormat="1" applyFont="1" applyFill="1" applyBorder="1" applyAlignment="1">
      <alignment/>
    </xf>
    <xf numFmtId="179" fontId="48" fillId="34" borderId="48" xfId="0" applyNumberFormat="1" applyFont="1" applyFill="1" applyBorder="1" applyAlignment="1">
      <alignment horizontal="right"/>
    </xf>
    <xf numFmtId="179" fontId="21" fillId="34" borderId="48" xfId="0" applyNumberFormat="1" applyFont="1" applyFill="1" applyBorder="1" applyAlignment="1">
      <alignment/>
    </xf>
    <xf numFmtId="3" fontId="58" fillId="34" borderId="47" xfId="0" applyNumberFormat="1" applyFont="1" applyFill="1" applyBorder="1" applyAlignment="1">
      <alignment/>
    </xf>
    <xf numFmtId="3" fontId="59" fillId="34" borderId="37" xfId="0" applyNumberFormat="1" applyFont="1" applyFill="1" applyBorder="1" applyAlignment="1">
      <alignment/>
    </xf>
    <xf numFmtId="179" fontId="16" fillId="34" borderId="28" xfId="0" applyNumberFormat="1" applyFont="1" applyFill="1" applyBorder="1" applyAlignment="1">
      <alignment horizontal="right"/>
    </xf>
    <xf numFmtId="179" fontId="48" fillId="34" borderId="49" xfId="0" applyNumberFormat="1" applyFont="1" applyFill="1" applyBorder="1" applyAlignment="1">
      <alignment horizontal="right"/>
    </xf>
    <xf numFmtId="3" fontId="58" fillId="34" borderId="47" xfId="0" applyNumberFormat="1" applyFont="1" applyFill="1" applyBorder="1" applyAlignment="1">
      <alignment horizontal="right"/>
    </xf>
    <xf numFmtId="3" fontId="50" fillId="34" borderId="37" xfId="0" applyNumberFormat="1" applyFont="1" applyFill="1" applyBorder="1" applyAlignment="1">
      <alignment horizontal="right"/>
    </xf>
    <xf numFmtId="3" fontId="59" fillId="34" borderId="37" xfId="0" applyNumberFormat="1" applyFont="1" applyFill="1" applyBorder="1" applyAlignment="1">
      <alignment horizontal="right"/>
    </xf>
    <xf numFmtId="3" fontId="50" fillId="34" borderId="38" xfId="0" applyNumberFormat="1" applyFont="1" applyFill="1" applyBorder="1" applyAlignment="1">
      <alignment horizontal="right"/>
    </xf>
    <xf numFmtId="3" fontId="59" fillId="34" borderId="37" xfId="0" applyNumberFormat="1" applyFont="1" applyFill="1" applyBorder="1" applyAlignment="1">
      <alignment horizontal="right"/>
    </xf>
    <xf numFmtId="3" fontId="50" fillId="34" borderId="37" xfId="0" applyNumberFormat="1" applyFont="1" applyFill="1" applyBorder="1" applyAlignment="1">
      <alignment horizontal="right"/>
    </xf>
    <xf numFmtId="3" fontId="59" fillId="34" borderId="38" xfId="0" applyNumberFormat="1" applyFont="1" applyFill="1" applyBorder="1" applyAlignment="1">
      <alignment horizontal="right"/>
    </xf>
    <xf numFmtId="3" fontId="57" fillId="34" borderId="37" xfId="0" applyNumberFormat="1" applyFont="1" applyFill="1" applyBorder="1" applyAlignment="1">
      <alignment/>
    </xf>
    <xf numFmtId="3" fontId="50" fillId="34" borderId="37" xfId="0" applyNumberFormat="1" applyFont="1" applyFill="1" applyBorder="1" applyAlignment="1">
      <alignment/>
    </xf>
    <xf numFmtId="3" fontId="59" fillId="34" borderId="38" xfId="0" applyNumberFormat="1" applyFont="1" applyFill="1" applyBorder="1" applyAlignment="1">
      <alignment/>
    </xf>
    <xf numFmtId="179" fontId="49" fillId="34" borderId="0" xfId="0" applyNumberFormat="1" applyFont="1" applyFill="1" applyBorder="1" applyAlignment="1">
      <alignment horizontal="right"/>
    </xf>
    <xf numFmtId="179" fontId="49" fillId="34" borderId="28" xfId="0" applyNumberFormat="1" applyFont="1" applyFill="1" applyBorder="1" applyAlignment="1">
      <alignment horizontal="right"/>
    </xf>
    <xf numFmtId="0" fontId="50" fillId="34" borderId="32" xfId="0" applyFont="1" applyFill="1" applyBorder="1" applyAlignment="1">
      <alignment/>
    </xf>
    <xf numFmtId="0" fontId="59" fillId="34" borderId="32" xfId="0" applyFont="1" applyFill="1" applyBorder="1" applyAlignment="1">
      <alignment/>
    </xf>
    <xf numFmtId="0" fontId="50" fillId="34" borderId="33" xfId="0" applyFont="1" applyFill="1" applyBorder="1" applyAlignment="1">
      <alignment/>
    </xf>
    <xf numFmtId="3" fontId="40" fillId="34" borderId="65" xfId="0" applyNumberFormat="1" applyFont="1" applyFill="1" applyBorder="1" applyAlignment="1">
      <alignment horizontal="right"/>
    </xf>
    <xf numFmtId="179" fontId="16" fillId="39" borderId="25" xfId="0" applyNumberFormat="1" applyFont="1" applyFill="1" applyBorder="1" applyAlignment="1">
      <alignment horizontal="right"/>
    </xf>
    <xf numFmtId="3" fontId="57" fillId="39" borderId="32" xfId="0" applyNumberFormat="1" applyFont="1" applyFill="1" applyBorder="1" applyAlignment="1">
      <alignment horizontal="right"/>
    </xf>
    <xf numFmtId="3" fontId="50" fillId="39" borderId="32" xfId="0" applyNumberFormat="1" applyFont="1" applyFill="1" applyBorder="1" applyAlignment="1">
      <alignment horizontal="right"/>
    </xf>
    <xf numFmtId="3" fontId="59" fillId="39" borderId="32" xfId="0" applyNumberFormat="1" applyFont="1" applyFill="1" applyBorder="1" applyAlignment="1">
      <alignment horizontal="right"/>
    </xf>
    <xf numFmtId="3" fontId="50" fillId="39" borderId="33" xfId="0" applyNumberFormat="1" applyFont="1" applyFill="1" applyBorder="1" applyAlignment="1">
      <alignment horizontal="right"/>
    </xf>
    <xf numFmtId="3" fontId="58" fillId="39" borderId="32" xfId="0" applyNumberFormat="1" applyFont="1" applyFill="1" applyBorder="1" applyAlignment="1">
      <alignment horizontal="right"/>
    </xf>
    <xf numFmtId="3" fontId="50" fillId="39" borderId="37" xfId="0" applyNumberFormat="1" applyFont="1" applyFill="1" applyBorder="1" applyAlignment="1">
      <alignment horizontal="right"/>
    </xf>
    <xf numFmtId="3" fontId="59" fillId="39" borderId="37" xfId="0" applyNumberFormat="1" applyFont="1" applyFill="1" applyBorder="1" applyAlignment="1">
      <alignment horizontal="right"/>
    </xf>
    <xf numFmtId="3" fontId="57" fillId="39" borderId="37" xfId="0" applyNumberFormat="1" applyFont="1" applyFill="1" applyBorder="1" applyAlignment="1">
      <alignment horizontal="right"/>
    </xf>
    <xf numFmtId="3" fontId="58" fillId="39" borderId="47" xfId="0" applyNumberFormat="1" applyFont="1" applyFill="1" applyBorder="1" applyAlignment="1">
      <alignment horizontal="right"/>
    </xf>
    <xf numFmtId="3" fontId="50" fillId="39" borderId="37" xfId="0" applyNumberFormat="1" applyFont="1" applyFill="1" applyBorder="1" applyAlignment="1">
      <alignment horizontal="right"/>
    </xf>
    <xf numFmtId="3" fontId="59" fillId="39" borderId="37" xfId="0" applyNumberFormat="1" applyFont="1" applyFill="1" applyBorder="1" applyAlignment="1">
      <alignment horizontal="right"/>
    </xf>
    <xf numFmtId="3" fontId="58" fillId="39" borderId="47" xfId="0" applyNumberFormat="1" applyFont="1" applyFill="1" applyBorder="1" applyAlignment="1">
      <alignment horizontal="right"/>
    </xf>
    <xf numFmtId="3" fontId="57" fillId="34" borderId="37" xfId="0" applyNumberFormat="1" applyFont="1" applyFill="1" applyBorder="1" applyAlignment="1">
      <alignment horizontal="right"/>
    </xf>
    <xf numFmtId="3" fontId="58" fillId="34" borderId="37" xfId="0" applyNumberFormat="1" applyFont="1" applyFill="1" applyBorder="1" applyAlignment="1">
      <alignment horizontal="right"/>
    </xf>
    <xf numFmtId="3" fontId="58" fillId="39" borderId="37" xfId="0" applyNumberFormat="1" applyFont="1" applyFill="1" applyBorder="1" applyAlignment="1">
      <alignment horizontal="right"/>
    </xf>
    <xf numFmtId="179" fontId="48" fillId="39" borderId="25" xfId="0" applyNumberFormat="1" applyFont="1" applyFill="1" applyBorder="1" applyAlignment="1">
      <alignment horizontal="right"/>
    </xf>
    <xf numFmtId="179" fontId="49" fillId="39" borderId="0" xfId="0" applyNumberFormat="1" applyFont="1" applyFill="1" applyBorder="1" applyAlignment="1">
      <alignment horizontal="right"/>
    </xf>
    <xf numFmtId="3" fontId="72" fillId="0" borderId="0" xfId="0" applyNumberFormat="1" applyFont="1" applyFill="1" applyAlignment="1">
      <alignment/>
    </xf>
    <xf numFmtId="179" fontId="10" fillId="39" borderId="49" xfId="0" applyNumberFormat="1" applyFont="1" applyFill="1" applyBorder="1" applyAlignment="1">
      <alignment horizontal="right"/>
    </xf>
    <xf numFmtId="3" fontId="58" fillId="39" borderId="45" xfId="0" applyNumberFormat="1" applyFont="1" applyFill="1" applyBorder="1" applyAlignment="1">
      <alignment horizontal="right"/>
    </xf>
    <xf numFmtId="179" fontId="13" fillId="39" borderId="0" xfId="0" applyNumberFormat="1" applyFont="1" applyFill="1" applyBorder="1" applyAlignment="1">
      <alignment horizontal="right"/>
    </xf>
    <xf numFmtId="179" fontId="13" fillId="39" borderId="28" xfId="0" applyNumberFormat="1" applyFont="1" applyFill="1" applyBorder="1" applyAlignment="1">
      <alignment horizontal="right"/>
    </xf>
    <xf numFmtId="179" fontId="20" fillId="39" borderId="48" xfId="0" applyNumberFormat="1" applyFont="1" applyFill="1" applyBorder="1" applyAlignment="1">
      <alignment horizontal="right"/>
    </xf>
    <xf numFmtId="179" fontId="48" fillId="39" borderId="49" xfId="0" applyNumberFormat="1" applyFont="1" applyFill="1" applyBorder="1" applyAlignment="1">
      <alignment horizontal="right"/>
    </xf>
    <xf numFmtId="3" fontId="59" fillId="39" borderId="33" xfId="0" applyNumberFormat="1" applyFont="1" applyFill="1" applyBorder="1" applyAlignment="1">
      <alignment horizontal="right"/>
    </xf>
    <xf numFmtId="179" fontId="48" fillId="39" borderId="48" xfId="0" applyNumberFormat="1" applyFont="1" applyFill="1" applyBorder="1" applyAlignment="1">
      <alignment horizontal="right"/>
    </xf>
    <xf numFmtId="0" fontId="58" fillId="34" borderId="32" xfId="0" applyFont="1" applyFill="1" applyBorder="1" applyAlignment="1">
      <alignment/>
    </xf>
    <xf numFmtId="179" fontId="48" fillId="39" borderId="0" xfId="0" applyNumberFormat="1" applyFont="1" applyFill="1" applyBorder="1" applyAlignment="1">
      <alignment horizontal="right"/>
    </xf>
    <xf numFmtId="179" fontId="11" fillId="39" borderId="25" xfId="0" applyNumberFormat="1" applyFont="1" applyFill="1" applyBorder="1" applyAlignment="1">
      <alignment horizontal="right"/>
    </xf>
    <xf numFmtId="3" fontId="0" fillId="34" borderId="45" xfId="0" applyNumberFormat="1" applyFill="1" applyBorder="1" applyAlignment="1">
      <alignment/>
    </xf>
    <xf numFmtId="182" fontId="0" fillId="34" borderId="49" xfId="0" applyNumberFormat="1" applyFill="1" applyBorder="1" applyAlignment="1">
      <alignment/>
    </xf>
    <xf numFmtId="3" fontId="0" fillId="34" borderId="32" xfId="0" applyNumberFormat="1" applyFill="1" applyBorder="1" applyAlignment="1">
      <alignment/>
    </xf>
    <xf numFmtId="3" fontId="16" fillId="34" borderId="32" xfId="0" applyNumberFormat="1" applyFont="1" applyFill="1" applyBorder="1" applyAlignment="1">
      <alignment/>
    </xf>
    <xf numFmtId="182" fontId="16" fillId="34" borderId="0" xfId="0" applyNumberFormat="1" applyFont="1" applyFill="1" applyBorder="1" applyAlignment="1">
      <alignment/>
    </xf>
    <xf numFmtId="3" fontId="0" fillId="34" borderId="33" xfId="0" applyNumberFormat="1" applyFill="1" applyBorder="1" applyAlignment="1">
      <alignment/>
    </xf>
    <xf numFmtId="3" fontId="0" fillId="39" borderId="45" xfId="0" applyNumberFormat="1" applyFill="1" applyBorder="1" applyAlignment="1">
      <alignment/>
    </xf>
    <xf numFmtId="182" fontId="0" fillId="39" borderId="49" xfId="0" applyNumberFormat="1" applyFill="1" applyBorder="1" applyAlignment="1">
      <alignment/>
    </xf>
    <xf numFmtId="3" fontId="0" fillId="39" borderId="32" xfId="0" applyNumberFormat="1" applyFill="1" applyBorder="1" applyAlignment="1">
      <alignment/>
    </xf>
    <xf numFmtId="182" fontId="0" fillId="39" borderId="0" xfId="0" applyNumberFormat="1" applyFill="1" applyBorder="1" applyAlignment="1">
      <alignment/>
    </xf>
    <xf numFmtId="3" fontId="0" fillId="39" borderId="33" xfId="0" applyNumberFormat="1" applyFill="1" applyBorder="1" applyAlignment="1">
      <alignment/>
    </xf>
    <xf numFmtId="182" fontId="0" fillId="39" borderId="28" xfId="0" applyNumberFormat="1" applyFill="1" applyBorder="1" applyAlignment="1">
      <alignment/>
    </xf>
    <xf numFmtId="3" fontId="16" fillId="39" borderId="32" xfId="0" applyNumberFormat="1" applyFont="1" applyFill="1" applyBorder="1" applyAlignment="1">
      <alignment/>
    </xf>
    <xf numFmtId="182" fontId="16" fillId="39" borderId="0" xfId="0" applyNumberFormat="1" applyFont="1" applyFill="1" applyBorder="1" applyAlignment="1">
      <alignment/>
    </xf>
    <xf numFmtId="3" fontId="0" fillId="39" borderId="32" xfId="0" applyNumberFormat="1" applyFont="1" applyFill="1" applyBorder="1" applyAlignment="1">
      <alignment/>
    </xf>
    <xf numFmtId="3" fontId="58" fillId="39" borderId="45" xfId="0" applyNumberFormat="1" applyFont="1" applyFill="1" applyBorder="1" applyAlignment="1">
      <alignment/>
    </xf>
    <xf numFmtId="3" fontId="72" fillId="34" borderId="55" xfId="0" applyNumberFormat="1" applyFont="1" applyFill="1" applyBorder="1" applyAlignment="1">
      <alignment/>
    </xf>
    <xf numFmtId="3" fontId="56" fillId="34" borderId="55" xfId="0" applyNumberFormat="1" applyFont="1" applyFill="1" applyBorder="1" applyAlignment="1">
      <alignment/>
    </xf>
    <xf numFmtId="3" fontId="72" fillId="34" borderId="54" xfId="0" applyNumberFormat="1" applyFont="1" applyFill="1" applyBorder="1" applyAlignment="1">
      <alignment/>
    </xf>
    <xf numFmtId="179" fontId="36" fillId="39" borderId="48" xfId="0" applyNumberFormat="1" applyFont="1" applyFill="1" applyBorder="1" applyAlignment="1">
      <alignment horizontal="right"/>
    </xf>
    <xf numFmtId="179" fontId="36" fillId="39" borderId="27" xfId="0" applyNumberFormat="1" applyFont="1" applyFill="1" applyBorder="1" applyAlignment="1">
      <alignment horizontal="right"/>
    </xf>
    <xf numFmtId="0" fontId="1" fillId="37" borderId="41" xfId="0" applyFont="1" applyFill="1" applyBorder="1" applyAlignment="1">
      <alignment horizontal="left"/>
    </xf>
    <xf numFmtId="3" fontId="1" fillId="34" borderId="34" xfId="0" applyNumberFormat="1" applyFont="1" applyFill="1" applyBorder="1" applyAlignment="1">
      <alignment horizontal="right"/>
    </xf>
    <xf numFmtId="3" fontId="1" fillId="36" borderId="34" xfId="0" applyNumberFormat="1" applyFont="1" applyFill="1" applyBorder="1" applyAlignment="1">
      <alignment horizontal="right"/>
    </xf>
    <xf numFmtId="3" fontId="7" fillId="34" borderId="118" xfId="0" applyNumberFormat="1" applyFont="1" applyFill="1" applyBorder="1" applyAlignment="1">
      <alignment horizontal="right"/>
    </xf>
    <xf numFmtId="3" fontId="7" fillId="34" borderId="56" xfId="0" applyNumberFormat="1" applyFont="1" applyFill="1" applyBorder="1" applyAlignment="1">
      <alignment horizontal="right"/>
    </xf>
    <xf numFmtId="3" fontId="1" fillId="34" borderId="56" xfId="0" applyNumberFormat="1" applyFont="1" applyFill="1" applyBorder="1" applyAlignment="1">
      <alignment horizontal="right"/>
    </xf>
    <xf numFmtId="3" fontId="7" fillId="34" borderId="57" xfId="0" applyNumberFormat="1" applyFont="1" applyFill="1" applyBorder="1" applyAlignment="1">
      <alignment horizontal="right"/>
    </xf>
    <xf numFmtId="0" fontId="7" fillId="34" borderId="85" xfId="0" applyFont="1" applyFill="1" applyBorder="1" applyAlignment="1">
      <alignment horizontal="left"/>
    </xf>
    <xf numFmtId="0" fontId="7" fillId="43" borderId="53" xfId="0" applyFont="1" applyFill="1" applyBorder="1" applyAlignment="1">
      <alignment horizontal="center"/>
    </xf>
    <xf numFmtId="3" fontId="7" fillId="43" borderId="53" xfId="0" applyNumberFormat="1" applyFont="1" applyFill="1" applyBorder="1" applyAlignment="1">
      <alignment horizontal="right"/>
    </xf>
    <xf numFmtId="3" fontId="7" fillId="43" borderId="55" xfId="0" applyNumberFormat="1" applyFont="1" applyFill="1" applyBorder="1" applyAlignment="1">
      <alignment horizontal="right"/>
    </xf>
    <xf numFmtId="3" fontId="1" fillId="43" borderId="55" xfId="0" applyNumberFormat="1" applyFont="1" applyFill="1" applyBorder="1" applyAlignment="1">
      <alignment horizontal="right"/>
    </xf>
    <xf numFmtId="3" fontId="7" fillId="43" borderId="54" xfId="0" applyNumberFormat="1" applyFont="1" applyFill="1" applyBorder="1" applyAlignment="1">
      <alignment horizontal="right"/>
    </xf>
    <xf numFmtId="0" fontId="13" fillId="0" borderId="45" xfId="0" applyFont="1" applyFill="1" applyBorder="1" applyAlignment="1">
      <alignment horizontal="center"/>
    </xf>
    <xf numFmtId="0" fontId="21" fillId="0" borderId="32" xfId="0" applyFont="1" applyFill="1" applyBorder="1" applyAlignment="1">
      <alignment horizontal="center"/>
    </xf>
    <xf numFmtId="0" fontId="21" fillId="0" borderId="33" xfId="0" applyFont="1" applyFill="1" applyBorder="1" applyAlignment="1">
      <alignment horizontal="center"/>
    </xf>
    <xf numFmtId="0" fontId="6" fillId="0" borderId="45" xfId="0" applyFont="1" applyFill="1" applyBorder="1" applyAlignment="1">
      <alignment vertical="center"/>
    </xf>
    <xf numFmtId="0" fontId="6" fillId="0" borderId="32" xfId="0" applyFont="1" applyFill="1" applyBorder="1" applyAlignment="1">
      <alignment vertical="center"/>
    </xf>
    <xf numFmtId="0" fontId="5" fillId="0" borderId="32" xfId="0" applyFont="1" applyFill="1" applyBorder="1" applyAlignment="1">
      <alignment vertical="center"/>
    </xf>
    <xf numFmtId="0" fontId="6" fillId="0" borderId="33" xfId="0" applyFont="1" applyFill="1" applyBorder="1" applyAlignment="1">
      <alignment vertical="center"/>
    </xf>
    <xf numFmtId="3" fontId="1" fillId="34" borderId="45" xfId="0" applyNumberFormat="1" applyFont="1" applyFill="1" applyBorder="1" applyAlignment="1">
      <alignment horizontal="right"/>
    </xf>
    <xf numFmtId="3" fontId="1" fillId="34" borderId="49" xfId="0" applyNumberFormat="1" applyFont="1" applyFill="1" applyBorder="1" applyAlignment="1">
      <alignment horizontal="right"/>
    </xf>
    <xf numFmtId="3" fontId="1" fillId="34" borderId="48" xfId="0" applyNumberFormat="1" applyFont="1" applyFill="1" applyBorder="1" applyAlignment="1">
      <alignment horizontal="right"/>
    </xf>
    <xf numFmtId="3" fontId="1" fillId="34" borderId="32" xfId="0" applyNumberFormat="1" applyFont="1" applyFill="1" applyBorder="1" applyAlignment="1">
      <alignment horizontal="right"/>
    </xf>
    <xf numFmtId="3" fontId="1" fillId="34" borderId="33" xfId="0" applyNumberFormat="1" applyFont="1" applyFill="1" applyBorder="1" applyAlignment="1">
      <alignment horizontal="right"/>
    </xf>
    <xf numFmtId="3" fontId="1" fillId="39" borderId="49" xfId="0" applyNumberFormat="1" applyFont="1" applyFill="1" applyBorder="1" applyAlignment="1">
      <alignment horizontal="right"/>
    </xf>
    <xf numFmtId="3" fontId="1" fillId="39" borderId="48" xfId="0" applyNumberFormat="1" applyFont="1" applyFill="1" applyBorder="1" applyAlignment="1">
      <alignment horizontal="right"/>
    </xf>
    <xf numFmtId="3" fontId="1" fillId="39" borderId="0" xfId="0" applyNumberFormat="1" applyFont="1" applyFill="1" applyBorder="1" applyAlignment="1">
      <alignment horizontal="right"/>
    </xf>
    <xf numFmtId="3" fontId="1" fillId="39" borderId="25" xfId="0" applyNumberFormat="1" applyFont="1" applyFill="1" applyBorder="1" applyAlignment="1">
      <alignment horizontal="right"/>
    </xf>
    <xf numFmtId="3" fontId="1" fillId="39" borderId="28" xfId="0" applyNumberFormat="1" applyFont="1" applyFill="1" applyBorder="1" applyAlignment="1">
      <alignment horizontal="right"/>
    </xf>
    <xf numFmtId="3" fontId="1" fillId="39" borderId="27" xfId="0" applyNumberFormat="1" applyFont="1" applyFill="1" applyBorder="1" applyAlignment="1">
      <alignment horizontal="right"/>
    </xf>
    <xf numFmtId="179" fontId="1" fillId="34" borderId="0" xfId="0" applyNumberFormat="1" applyFont="1" applyFill="1" applyBorder="1" applyAlignment="1">
      <alignment horizontal="right"/>
    </xf>
    <xf numFmtId="179" fontId="1" fillId="39" borderId="0" xfId="0" applyNumberFormat="1" applyFont="1" applyFill="1" applyBorder="1" applyAlignment="1">
      <alignment horizontal="right"/>
    </xf>
    <xf numFmtId="179" fontId="1" fillId="39" borderId="25" xfId="0" applyNumberFormat="1" applyFont="1" applyFill="1" applyBorder="1" applyAlignment="1">
      <alignment horizontal="right"/>
    </xf>
    <xf numFmtId="179" fontId="1" fillId="39" borderId="28" xfId="0" applyNumberFormat="1" applyFont="1" applyFill="1" applyBorder="1" applyAlignment="1">
      <alignment horizontal="right"/>
    </xf>
    <xf numFmtId="179" fontId="1" fillId="39" borderId="27" xfId="0" applyNumberFormat="1" applyFont="1" applyFill="1" applyBorder="1" applyAlignment="1">
      <alignment horizontal="right"/>
    </xf>
    <xf numFmtId="179" fontId="1" fillId="34" borderId="32" xfId="0" applyNumberFormat="1" applyFont="1" applyFill="1" applyBorder="1" applyAlignment="1">
      <alignment horizontal="right"/>
    </xf>
    <xf numFmtId="179" fontId="1" fillId="34" borderId="25" xfId="0" applyNumberFormat="1" applyFont="1" applyFill="1" applyBorder="1" applyAlignment="1">
      <alignment horizontal="right"/>
    </xf>
    <xf numFmtId="179" fontId="1" fillId="34" borderId="33" xfId="0" applyNumberFormat="1" applyFont="1" applyFill="1" applyBorder="1" applyAlignment="1">
      <alignment horizontal="right"/>
    </xf>
    <xf numFmtId="179" fontId="1" fillId="34" borderId="28" xfId="0" applyNumberFormat="1" applyFont="1" applyFill="1" applyBorder="1" applyAlignment="1">
      <alignment horizontal="right"/>
    </xf>
    <xf numFmtId="179" fontId="1" fillId="34" borderId="27" xfId="0" applyNumberFormat="1" applyFont="1" applyFill="1" applyBorder="1" applyAlignment="1">
      <alignment horizontal="right"/>
    </xf>
    <xf numFmtId="179" fontId="2" fillId="39" borderId="49" xfId="0" applyNumberFormat="1" applyFont="1" applyFill="1" applyBorder="1" applyAlignment="1">
      <alignment horizontal="right"/>
    </xf>
    <xf numFmtId="179" fontId="2" fillId="39" borderId="48" xfId="0" applyNumberFormat="1" applyFont="1" applyFill="1" applyBorder="1" applyAlignment="1">
      <alignment horizontal="right"/>
    </xf>
    <xf numFmtId="179" fontId="2" fillId="34" borderId="32" xfId="0" applyNumberFormat="1" applyFont="1" applyFill="1" applyBorder="1" applyAlignment="1">
      <alignment horizontal="right"/>
    </xf>
    <xf numFmtId="179" fontId="2" fillId="34" borderId="0" xfId="0" applyNumberFormat="1" applyFont="1" applyFill="1" applyBorder="1" applyAlignment="1">
      <alignment horizontal="right"/>
    </xf>
    <xf numFmtId="179" fontId="2" fillId="34" borderId="25" xfId="0" applyNumberFormat="1" applyFont="1" applyFill="1" applyBorder="1" applyAlignment="1">
      <alignment horizontal="right"/>
    </xf>
    <xf numFmtId="179" fontId="2" fillId="39" borderId="0" xfId="0" applyNumberFormat="1" applyFont="1" applyFill="1" applyBorder="1" applyAlignment="1">
      <alignment horizontal="right"/>
    </xf>
    <xf numFmtId="179" fontId="2" fillId="39" borderId="25" xfId="0" applyNumberFormat="1" applyFont="1" applyFill="1" applyBorder="1" applyAlignment="1">
      <alignment horizontal="right"/>
    </xf>
    <xf numFmtId="0" fontId="10" fillId="37" borderId="45" xfId="0" applyFont="1" applyFill="1" applyBorder="1" applyAlignment="1">
      <alignment horizontal="center" vertical="center"/>
    </xf>
    <xf numFmtId="0" fontId="0" fillId="37" borderId="119" xfId="0" applyFont="1" applyFill="1" applyBorder="1" applyAlignment="1">
      <alignment/>
    </xf>
    <xf numFmtId="182" fontId="8" fillId="37" borderId="120" xfId="0" applyNumberFormat="1" applyFont="1" applyFill="1" applyBorder="1" applyAlignment="1">
      <alignment/>
    </xf>
    <xf numFmtId="0" fontId="16" fillId="37" borderId="55" xfId="0" applyFont="1" applyFill="1" applyBorder="1" applyAlignment="1">
      <alignment/>
    </xf>
    <xf numFmtId="0" fontId="0" fillId="37" borderId="120" xfId="0" applyFont="1" applyFill="1" applyBorder="1" applyAlignment="1">
      <alignment/>
    </xf>
    <xf numFmtId="182" fontId="8" fillId="37" borderId="55" xfId="0" applyNumberFormat="1" applyFont="1" applyFill="1" applyBorder="1" applyAlignment="1">
      <alignment/>
    </xf>
    <xf numFmtId="182" fontId="8" fillId="37" borderId="54" xfId="0" applyNumberFormat="1" applyFont="1" applyFill="1" applyBorder="1" applyAlignment="1">
      <alignment/>
    </xf>
    <xf numFmtId="0" fontId="21" fillId="34" borderId="85" xfId="0" applyNumberFormat="1" applyFont="1" applyFill="1" applyBorder="1" applyAlignment="1">
      <alignment horizontal="center" vertical="center" wrapText="1"/>
    </xf>
    <xf numFmtId="176" fontId="24" fillId="41" borderId="0" xfId="0" applyNumberFormat="1" applyFont="1" applyFill="1" applyAlignment="1">
      <alignment/>
    </xf>
    <xf numFmtId="176" fontId="24" fillId="44" borderId="0" xfId="0" applyNumberFormat="1" applyFont="1" applyFill="1" applyAlignment="1">
      <alignment/>
    </xf>
    <xf numFmtId="176" fontId="25" fillId="44" borderId="0" xfId="0" applyNumberFormat="1" applyFont="1" applyFill="1" applyAlignment="1">
      <alignment/>
    </xf>
    <xf numFmtId="0" fontId="7" fillId="39" borderId="85" xfId="0" applyFont="1" applyFill="1" applyBorder="1" applyAlignment="1">
      <alignment horizontal="center" vertical="center" wrapText="1"/>
    </xf>
    <xf numFmtId="0" fontId="7" fillId="39" borderId="49" xfId="0" applyFont="1" applyFill="1" applyBorder="1" applyAlignment="1">
      <alignment horizontal="center" vertical="center" wrapText="1"/>
    </xf>
    <xf numFmtId="0" fontId="7" fillId="39" borderId="69" xfId="0" applyFont="1" applyFill="1" applyBorder="1" applyAlignment="1">
      <alignment horizontal="center" vertical="center" wrapText="1"/>
    </xf>
    <xf numFmtId="3" fontId="20" fillId="39" borderId="49" xfId="0" applyNumberFormat="1" applyFont="1" applyFill="1" applyBorder="1" applyAlignment="1">
      <alignment horizontal="right"/>
    </xf>
    <xf numFmtId="179" fontId="0" fillId="39" borderId="0" xfId="0" applyNumberFormat="1" applyFont="1" applyFill="1" applyBorder="1" applyAlignment="1">
      <alignment horizontal="right"/>
    </xf>
    <xf numFmtId="179" fontId="16" fillId="39" borderId="0" xfId="0" applyNumberFormat="1" applyFont="1" applyFill="1" applyBorder="1" applyAlignment="1">
      <alignment horizontal="right"/>
    </xf>
    <xf numFmtId="3" fontId="49" fillId="39" borderId="25" xfId="0" applyNumberFormat="1" applyFont="1" applyFill="1" applyBorder="1" applyAlignment="1">
      <alignment horizontal="right"/>
    </xf>
    <xf numFmtId="3" fontId="45" fillId="39" borderId="0" xfId="0" applyNumberFormat="1" applyFont="1" applyFill="1" applyBorder="1" applyAlignment="1">
      <alignment horizontal="right"/>
    </xf>
    <xf numFmtId="179" fontId="10" fillId="39" borderId="28" xfId="0" applyNumberFormat="1" applyFont="1" applyFill="1" applyBorder="1" applyAlignment="1">
      <alignment horizontal="right"/>
    </xf>
    <xf numFmtId="3" fontId="20" fillId="39" borderId="45" xfId="0" applyNumberFormat="1" applyFont="1" applyFill="1" applyBorder="1" applyAlignment="1">
      <alignment horizontal="right"/>
    </xf>
    <xf numFmtId="179" fontId="20" fillId="39" borderId="49" xfId="0" applyNumberFormat="1" applyFont="1" applyFill="1" applyBorder="1" applyAlignment="1">
      <alignment horizontal="right"/>
    </xf>
    <xf numFmtId="179" fontId="20" fillId="39" borderId="0" xfId="0" applyNumberFormat="1" applyFont="1" applyFill="1" applyBorder="1" applyAlignment="1">
      <alignment horizontal="right"/>
    </xf>
    <xf numFmtId="3" fontId="20" fillId="39" borderId="32" xfId="0" applyNumberFormat="1" applyFont="1" applyFill="1" applyBorder="1" applyAlignment="1">
      <alignment horizontal="right"/>
    </xf>
    <xf numFmtId="3" fontId="20" fillId="39" borderId="33" xfId="0" applyNumberFormat="1" applyFont="1" applyFill="1" applyBorder="1" applyAlignment="1">
      <alignment horizontal="right"/>
    </xf>
    <xf numFmtId="3" fontId="11" fillId="39" borderId="28" xfId="0" applyNumberFormat="1" applyFont="1" applyFill="1" applyBorder="1" applyAlignment="1">
      <alignment horizontal="right"/>
    </xf>
    <xf numFmtId="3" fontId="11" fillId="39" borderId="27" xfId="0" applyNumberFormat="1" applyFont="1" applyFill="1" applyBorder="1" applyAlignment="1">
      <alignment horizontal="right"/>
    </xf>
    <xf numFmtId="0" fontId="7" fillId="39" borderId="45" xfId="0" applyFont="1" applyFill="1" applyBorder="1" applyAlignment="1">
      <alignment horizontal="center" vertical="center" wrapText="1"/>
    </xf>
    <xf numFmtId="179" fontId="11" fillId="39" borderId="49" xfId="0" applyNumberFormat="1" applyFont="1" applyFill="1" applyBorder="1" applyAlignment="1">
      <alignment horizontal="right"/>
    </xf>
    <xf numFmtId="179" fontId="11" fillId="39" borderId="0" xfId="0" applyNumberFormat="1" applyFont="1" applyFill="1" applyBorder="1" applyAlignment="1">
      <alignment horizontal="right"/>
    </xf>
    <xf numFmtId="179" fontId="11" fillId="39" borderId="28" xfId="0" applyNumberFormat="1" applyFont="1" applyFill="1" applyBorder="1" applyAlignment="1">
      <alignment horizontal="right"/>
    </xf>
    <xf numFmtId="0" fontId="6" fillId="39" borderId="110" xfId="0" applyFont="1" applyFill="1" applyBorder="1" applyAlignment="1">
      <alignment horizontal="center" vertical="center" wrapText="1"/>
    </xf>
    <xf numFmtId="0" fontId="6" fillId="39" borderId="108" xfId="0" applyFont="1" applyFill="1" applyBorder="1" applyAlignment="1">
      <alignment horizontal="center" vertical="center" wrapText="1"/>
    </xf>
    <xf numFmtId="0" fontId="6" fillId="39" borderId="109" xfId="0" applyFont="1" applyFill="1" applyBorder="1" applyAlignment="1">
      <alignment horizontal="center" vertical="center" wrapText="1"/>
    </xf>
    <xf numFmtId="183" fontId="0" fillId="39" borderId="32" xfId="0" applyNumberFormat="1" applyFont="1" applyFill="1" applyBorder="1" applyAlignment="1">
      <alignment/>
    </xf>
    <xf numFmtId="183" fontId="0" fillId="39" borderId="0" xfId="0" applyNumberFormat="1" applyFont="1" applyFill="1" applyBorder="1" applyAlignment="1">
      <alignment/>
    </xf>
    <xf numFmtId="183" fontId="0" fillId="39" borderId="0" xfId="0" applyNumberFormat="1" applyFont="1" applyFill="1" applyBorder="1" applyAlignment="1">
      <alignment horizontal="right" vertical="center"/>
    </xf>
    <xf numFmtId="184" fontId="0" fillId="39" borderId="0" xfId="0" applyNumberFormat="1" applyFont="1" applyFill="1" applyBorder="1" applyAlignment="1">
      <alignment horizontal="right" vertical="center"/>
    </xf>
    <xf numFmtId="185" fontId="0" fillId="39" borderId="0" xfId="0" applyNumberFormat="1" applyFont="1" applyFill="1" applyBorder="1" applyAlignment="1">
      <alignment/>
    </xf>
    <xf numFmtId="183" fontId="0" fillId="39" borderId="25" xfId="0" applyNumberFormat="1" applyFont="1" applyFill="1" applyBorder="1" applyAlignment="1">
      <alignment/>
    </xf>
    <xf numFmtId="183" fontId="0" fillId="39" borderId="0" xfId="0" applyNumberFormat="1" applyFont="1" applyFill="1" applyBorder="1" applyAlignment="1">
      <alignment horizontal="right" vertical="top"/>
    </xf>
    <xf numFmtId="184" fontId="0" fillId="39" borderId="0" xfId="0" applyNumberFormat="1" applyFont="1" applyFill="1" applyBorder="1" applyAlignment="1">
      <alignment horizontal="right" vertical="top"/>
    </xf>
    <xf numFmtId="183" fontId="0" fillId="39" borderId="33" xfId="0" applyNumberFormat="1" applyFont="1" applyFill="1" applyBorder="1" applyAlignment="1">
      <alignment/>
    </xf>
    <xf numFmtId="183" fontId="0" fillId="39" borderId="28" xfId="0" applyNumberFormat="1" applyFont="1" applyFill="1" applyBorder="1" applyAlignment="1">
      <alignment/>
    </xf>
    <xf numFmtId="183" fontId="0" fillId="39" borderId="28" xfId="0" applyNumberFormat="1" applyFont="1" applyFill="1" applyBorder="1" applyAlignment="1">
      <alignment horizontal="right" vertical="top"/>
    </xf>
    <xf numFmtId="184" fontId="0" fillId="39" borderId="28" xfId="0" applyNumberFormat="1" applyFont="1" applyFill="1" applyBorder="1" applyAlignment="1">
      <alignment horizontal="right" vertical="top"/>
    </xf>
    <xf numFmtId="185" fontId="0" fillId="39" borderId="28" xfId="0" applyNumberFormat="1" applyFont="1" applyFill="1" applyBorder="1" applyAlignment="1">
      <alignment/>
    </xf>
    <xf numFmtId="183" fontId="0" fillId="39" borderId="27" xfId="0" applyNumberFormat="1" applyFont="1" applyFill="1" applyBorder="1" applyAlignment="1">
      <alignment/>
    </xf>
    <xf numFmtId="3" fontId="0" fillId="39" borderId="0" xfId="0" applyNumberFormat="1" applyFont="1" applyFill="1" applyBorder="1" applyAlignment="1">
      <alignment horizontal="right" vertical="center" indent="1"/>
    </xf>
    <xf numFmtId="3" fontId="16" fillId="39" borderId="0" xfId="0" applyNumberFormat="1" applyFont="1" applyFill="1" applyBorder="1" applyAlignment="1">
      <alignment horizontal="right" indent="1"/>
    </xf>
    <xf numFmtId="3" fontId="0" fillId="39" borderId="0" xfId="0" applyNumberFormat="1" applyFont="1" applyFill="1" applyBorder="1" applyAlignment="1">
      <alignment horizontal="right" vertical="top" indent="1"/>
    </xf>
    <xf numFmtId="3" fontId="0" fillId="39" borderId="28" xfId="0" applyNumberFormat="1" applyFont="1" applyFill="1" applyBorder="1" applyAlignment="1">
      <alignment horizontal="right" vertical="top" indent="1"/>
    </xf>
    <xf numFmtId="0" fontId="6" fillId="39" borderId="48" xfId="0" applyFont="1" applyFill="1" applyBorder="1" applyAlignment="1">
      <alignment horizontal="center" vertical="center" wrapText="1"/>
    </xf>
    <xf numFmtId="0" fontId="0" fillId="39" borderId="32" xfId="0" applyFont="1" applyFill="1" applyBorder="1" applyAlignment="1">
      <alignment horizontal="right"/>
    </xf>
    <xf numFmtId="0" fontId="0" fillId="39" borderId="0" xfId="0" applyFont="1" applyFill="1" applyBorder="1" applyAlignment="1">
      <alignment horizontal="right"/>
    </xf>
    <xf numFmtId="0" fontId="0" fillId="39" borderId="25" xfId="0" applyFont="1" applyFill="1" applyBorder="1" applyAlignment="1">
      <alignment horizontal="right"/>
    </xf>
    <xf numFmtId="0" fontId="0" fillId="39" borderId="33" xfId="0" applyFont="1" applyFill="1" applyBorder="1" applyAlignment="1">
      <alignment horizontal="right"/>
    </xf>
    <xf numFmtId="0" fontId="0" fillId="39" borderId="28" xfId="0" applyFont="1" applyFill="1" applyBorder="1" applyAlignment="1">
      <alignment horizontal="right"/>
    </xf>
    <xf numFmtId="0" fontId="0" fillId="39" borderId="27" xfId="0" applyFont="1" applyFill="1" applyBorder="1" applyAlignment="1">
      <alignment horizontal="right"/>
    </xf>
    <xf numFmtId="0" fontId="13" fillId="39" borderId="45" xfId="0" applyFont="1" applyFill="1" applyBorder="1" applyAlignment="1">
      <alignment horizontal="right"/>
    </xf>
    <xf numFmtId="0" fontId="13" fillId="39" borderId="49" xfId="0" applyFont="1" applyFill="1" applyBorder="1" applyAlignment="1">
      <alignment/>
    </xf>
    <xf numFmtId="0" fontId="13" fillId="39" borderId="49" xfId="0" applyFont="1" applyFill="1" applyBorder="1" applyAlignment="1">
      <alignment horizontal="right"/>
    </xf>
    <xf numFmtId="0" fontId="13" fillId="39" borderId="48" xfId="0" applyFont="1" applyFill="1" applyBorder="1" applyAlignment="1">
      <alignment horizontal="right"/>
    </xf>
    <xf numFmtId="0" fontId="13" fillId="39" borderId="32" xfId="0" applyFont="1" applyFill="1" applyBorder="1" applyAlignment="1">
      <alignment horizontal="right"/>
    </xf>
    <xf numFmtId="0" fontId="13" fillId="39" borderId="0" xfId="0" applyFont="1" applyFill="1" applyBorder="1" applyAlignment="1">
      <alignment/>
    </xf>
    <xf numFmtId="0" fontId="13" fillId="39" borderId="0" xfId="0" applyFont="1" applyFill="1" applyBorder="1" applyAlignment="1">
      <alignment horizontal="right"/>
    </xf>
    <xf numFmtId="0" fontId="13" fillId="39" borderId="25" xfId="0" applyFont="1" applyFill="1" applyBorder="1" applyAlignment="1">
      <alignment horizontal="right"/>
    </xf>
    <xf numFmtId="0" fontId="13" fillId="39" borderId="33" xfId="0" applyFont="1" applyFill="1" applyBorder="1" applyAlignment="1">
      <alignment horizontal="right"/>
    </xf>
    <xf numFmtId="0" fontId="13" fillId="39" borderId="28" xfId="0" applyFont="1" applyFill="1" applyBorder="1" applyAlignment="1">
      <alignment/>
    </xf>
    <xf numFmtId="0" fontId="13" fillId="39" borderId="28" xfId="0" applyFont="1" applyFill="1" applyBorder="1" applyAlignment="1">
      <alignment horizontal="right"/>
    </xf>
    <xf numFmtId="0" fontId="13" fillId="39" borderId="27" xfId="0" applyFont="1" applyFill="1" applyBorder="1" applyAlignment="1">
      <alignment horizontal="right"/>
    </xf>
    <xf numFmtId="3" fontId="14" fillId="39" borderId="53" xfId="0" applyNumberFormat="1" applyFont="1" applyFill="1" applyBorder="1" applyAlignment="1">
      <alignment/>
    </xf>
    <xf numFmtId="3" fontId="14" fillId="39" borderId="45" xfId="0" applyNumberFormat="1" applyFont="1" applyFill="1" applyBorder="1" applyAlignment="1">
      <alignment/>
    </xf>
    <xf numFmtId="179" fontId="14" fillId="39" borderId="48" xfId="0" applyNumberFormat="1" applyFont="1" applyFill="1" applyBorder="1" applyAlignment="1">
      <alignment/>
    </xf>
    <xf numFmtId="3" fontId="14" fillId="39" borderId="49" xfId="0" applyNumberFormat="1" applyFont="1" applyFill="1" applyBorder="1" applyAlignment="1">
      <alignment/>
    </xf>
    <xf numFmtId="3" fontId="8" fillId="39" borderId="55" xfId="0" applyNumberFormat="1" applyFont="1" applyFill="1" applyBorder="1" applyAlignment="1">
      <alignment/>
    </xf>
    <xf numFmtId="179" fontId="8" fillId="39" borderId="25" xfId="0" applyNumberFormat="1" applyFont="1" applyFill="1" applyBorder="1" applyAlignment="1">
      <alignment/>
    </xf>
    <xf numFmtId="3" fontId="21" fillId="39" borderId="55" xfId="0" applyNumberFormat="1" applyFont="1" applyFill="1" applyBorder="1" applyAlignment="1">
      <alignment/>
    </xf>
    <xf numFmtId="3" fontId="8" fillId="39" borderId="54" xfId="0" applyNumberFormat="1" applyFont="1" applyFill="1" applyBorder="1" applyAlignment="1">
      <alignment/>
    </xf>
    <xf numFmtId="179" fontId="8" fillId="39" borderId="27" xfId="0" applyNumberFormat="1" applyFont="1" applyFill="1" applyBorder="1" applyAlignment="1">
      <alignment/>
    </xf>
    <xf numFmtId="0" fontId="13" fillId="37" borderId="55" xfId="0" applyFont="1" applyFill="1" applyBorder="1" applyAlignment="1">
      <alignment horizontal="left"/>
    </xf>
    <xf numFmtId="176" fontId="8" fillId="0" borderId="32" xfId="0" applyNumberFormat="1" applyFont="1" applyFill="1" applyBorder="1" applyAlignment="1">
      <alignment/>
    </xf>
    <xf numFmtId="176" fontId="8" fillId="0" borderId="0" xfId="0" applyNumberFormat="1" applyFont="1" applyFill="1" applyBorder="1" applyAlignment="1">
      <alignment/>
    </xf>
    <xf numFmtId="176" fontId="8" fillId="34" borderId="0" xfId="0" applyNumberFormat="1" applyFont="1" applyFill="1" applyBorder="1" applyAlignment="1">
      <alignment/>
    </xf>
    <xf numFmtId="176" fontId="8" fillId="33" borderId="0" xfId="0" applyNumberFormat="1" applyFont="1" applyFill="1" applyBorder="1" applyAlignment="1">
      <alignment/>
    </xf>
    <xf numFmtId="176" fontId="21" fillId="0" borderId="32" xfId="0" applyNumberFormat="1" applyFont="1" applyFill="1" applyBorder="1" applyAlignment="1">
      <alignment/>
    </xf>
    <xf numFmtId="176" fontId="21" fillId="0" borderId="0" xfId="0" applyNumberFormat="1" applyFont="1" applyFill="1" applyBorder="1" applyAlignment="1">
      <alignment/>
    </xf>
    <xf numFmtId="176" fontId="21" fillId="34" borderId="0" xfId="0" applyNumberFormat="1" applyFont="1" applyFill="1" applyBorder="1" applyAlignment="1">
      <alignment/>
    </xf>
    <xf numFmtId="176" fontId="21" fillId="33" borderId="0" xfId="0" applyNumberFormat="1" applyFont="1" applyFill="1" applyBorder="1" applyAlignment="1">
      <alignment/>
    </xf>
    <xf numFmtId="0" fontId="13" fillId="37" borderId="54" xfId="0" applyFont="1" applyFill="1" applyBorder="1" applyAlignment="1">
      <alignment horizontal="left"/>
    </xf>
    <xf numFmtId="176" fontId="8" fillId="0" borderId="33" xfId="0" applyNumberFormat="1" applyFont="1" applyFill="1" applyBorder="1" applyAlignment="1">
      <alignment/>
    </xf>
    <xf numFmtId="176" fontId="8" fillId="0" borderId="28" xfId="0" applyNumberFormat="1" applyFont="1" applyFill="1" applyBorder="1" applyAlignment="1">
      <alignment/>
    </xf>
    <xf numFmtId="176" fontId="8" fillId="34" borderId="28" xfId="0" applyNumberFormat="1" applyFont="1" applyFill="1" applyBorder="1" applyAlignment="1">
      <alignment/>
    </xf>
    <xf numFmtId="176" fontId="8" fillId="33" borderId="28" xfId="0" applyNumberFormat="1" applyFont="1" applyFill="1" applyBorder="1" applyAlignment="1">
      <alignment/>
    </xf>
    <xf numFmtId="182" fontId="0" fillId="34" borderId="30" xfId="0" applyNumberFormat="1" applyFont="1" applyFill="1" applyBorder="1" applyAlignment="1">
      <alignment/>
    </xf>
    <xf numFmtId="182" fontId="0" fillId="34" borderId="26" xfId="0" applyNumberFormat="1" applyFont="1" applyFill="1" applyBorder="1" applyAlignment="1">
      <alignment/>
    </xf>
    <xf numFmtId="182" fontId="0" fillId="33" borderId="30" xfId="0" applyNumberFormat="1" applyFont="1" applyFill="1" applyBorder="1" applyAlignment="1">
      <alignment/>
    </xf>
    <xf numFmtId="3" fontId="8" fillId="0" borderId="32" xfId="0" applyNumberFormat="1" applyFont="1" applyFill="1" applyBorder="1" applyAlignment="1">
      <alignment horizontal="right" indent="1"/>
    </xf>
    <xf numFmtId="3" fontId="8" fillId="0" borderId="0" xfId="0" applyNumberFormat="1" applyFont="1" applyFill="1" applyBorder="1" applyAlignment="1">
      <alignment horizontal="right" indent="1"/>
    </xf>
    <xf numFmtId="3" fontId="8" fillId="0" borderId="18" xfId="0" applyNumberFormat="1" applyFont="1" applyFill="1" applyBorder="1" applyAlignment="1">
      <alignment horizontal="right" indent="1"/>
    </xf>
    <xf numFmtId="3" fontId="8" fillId="34" borderId="19" xfId="0" applyNumberFormat="1" applyFont="1" applyFill="1" applyBorder="1" applyAlignment="1">
      <alignment horizontal="right" indent="1"/>
    </xf>
    <xf numFmtId="3" fontId="8" fillId="34" borderId="18" xfId="0" applyNumberFormat="1" applyFont="1" applyFill="1" applyBorder="1" applyAlignment="1">
      <alignment horizontal="right" indent="1"/>
    </xf>
    <xf numFmtId="182" fontId="14" fillId="33" borderId="16" xfId="0" applyNumberFormat="1" applyFont="1" applyFill="1" applyBorder="1" applyAlignment="1">
      <alignment/>
    </xf>
    <xf numFmtId="3" fontId="8" fillId="33" borderId="19" xfId="0" applyNumberFormat="1" applyFont="1" applyFill="1" applyBorder="1" applyAlignment="1">
      <alignment horizontal="right" indent="1"/>
    </xf>
    <xf numFmtId="3" fontId="8" fillId="33" borderId="0" xfId="0" applyNumberFormat="1" applyFont="1" applyFill="1" applyBorder="1" applyAlignment="1">
      <alignment horizontal="right" indent="1"/>
    </xf>
    <xf numFmtId="182" fontId="0" fillId="34" borderId="19" xfId="0" applyNumberFormat="1" applyFont="1" applyFill="1" applyBorder="1" applyAlignment="1">
      <alignment/>
    </xf>
    <xf numFmtId="182" fontId="0" fillId="34" borderId="18" xfId="0" applyNumberFormat="1" applyFont="1" applyFill="1" applyBorder="1" applyAlignment="1">
      <alignment/>
    </xf>
    <xf numFmtId="3" fontId="21" fillId="0" borderId="32" xfId="0" applyNumberFormat="1" applyFont="1" applyFill="1" applyBorder="1" applyAlignment="1">
      <alignment horizontal="right" indent="1"/>
    </xf>
    <xf numFmtId="3" fontId="21" fillId="0" borderId="18" xfId="0" applyNumberFormat="1" applyFont="1" applyFill="1" applyBorder="1" applyAlignment="1">
      <alignment horizontal="right" indent="1"/>
    </xf>
    <xf numFmtId="3" fontId="21" fillId="34" borderId="19" xfId="0" applyNumberFormat="1" applyFont="1" applyFill="1" applyBorder="1" applyAlignment="1">
      <alignment horizontal="right" indent="1"/>
    </xf>
    <xf numFmtId="3" fontId="21" fillId="34" borderId="18" xfId="0" applyNumberFormat="1" applyFont="1" applyFill="1" applyBorder="1" applyAlignment="1">
      <alignment horizontal="right" indent="1"/>
    </xf>
    <xf numFmtId="3" fontId="21" fillId="33" borderId="19" xfId="0" applyNumberFormat="1" applyFont="1" applyFill="1" applyBorder="1" applyAlignment="1">
      <alignment horizontal="right" indent="1"/>
    </xf>
    <xf numFmtId="3" fontId="21" fillId="33" borderId="0" xfId="0" applyNumberFormat="1" applyFont="1" applyFill="1" applyBorder="1" applyAlignment="1">
      <alignment horizontal="right" indent="1"/>
    </xf>
    <xf numFmtId="182" fontId="21" fillId="34" borderId="19" xfId="0" applyNumberFormat="1" applyFont="1" applyFill="1" applyBorder="1" applyAlignment="1">
      <alignment/>
    </xf>
    <xf numFmtId="182" fontId="21" fillId="33" borderId="0" xfId="0" applyNumberFormat="1" applyFont="1" applyFill="1" applyBorder="1" applyAlignment="1">
      <alignment/>
    </xf>
    <xf numFmtId="182" fontId="21" fillId="33" borderId="25" xfId="0" applyNumberFormat="1" applyFont="1" applyFill="1" applyBorder="1" applyAlignment="1">
      <alignment/>
    </xf>
    <xf numFmtId="3" fontId="8" fillId="0" borderId="33" xfId="0" applyNumberFormat="1" applyFont="1" applyFill="1" applyBorder="1" applyAlignment="1">
      <alignment horizontal="right" indent="1"/>
    </xf>
    <xf numFmtId="3" fontId="8" fillId="0" borderId="28" xfId="0" applyNumberFormat="1" applyFont="1" applyFill="1" applyBorder="1" applyAlignment="1">
      <alignment horizontal="right" indent="1"/>
    </xf>
    <xf numFmtId="3" fontId="8" fillId="0" borderId="26" xfId="0" applyNumberFormat="1" applyFont="1" applyFill="1" applyBorder="1" applyAlignment="1">
      <alignment horizontal="right" indent="1"/>
    </xf>
    <xf numFmtId="3" fontId="8" fillId="34" borderId="30" xfId="0" applyNumberFormat="1" applyFont="1" applyFill="1" applyBorder="1" applyAlignment="1">
      <alignment horizontal="right" indent="1"/>
    </xf>
    <xf numFmtId="3" fontId="8" fillId="34" borderId="26" xfId="0" applyNumberFormat="1" applyFont="1" applyFill="1" applyBorder="1" applyAlignment="1">
      <alignment horizontal="right" indent="1"/>
    </xf>
    <xf numFmtId="3" fontId="8" fillId="33" borderId="30" xfId="0" applyNumberFormat="1" applyFont="1" applyFill="1" applyBorder="1" applyAlignment="1">
      <alignment horizontal="right" indent="1"/>
    </xf>
    <xf numFmtId="3" fontId="8" fillId="33" borderId="28" xfId="0" applyNumberFormat="1" applyFont="1" applyFill="1" applyBorder="1" applyAlignment="1">
      <alignment horizontal="right" indent="1"/>
    </xf>
    <xf numFmtId="182" fontId="0" fillId="33" borderId="28" xfId="0" applyNumberFormat="1" applyFont="1" applyFill="1" applyBorder="1" applyAlignment="1">
      <alignment/>
    </xf>
    <xf numFmtId="179" fontId="13" fillId="34" borderId="0" xfId="0" applyNumberFormat="1" applyFont="1" applyFill="1" applyBorder="1" applyAlignment="1">
      <alignment horizontal="right"/>
    </xf>
    <xf numFmtId="179" fontId="8" fillId="0" borderId="0" xfId="0" applyNumberFormat="1" applyFont="1" applyFill="1" applyBorder="1" applyAlignment="1">
      <alignment horizontal="right"/>
    </xf>
    <xf numFmtId="179" fontId="8" fillId="33" borderId="0" xfId="0" applyNumberFormat="1" applyFont="1" applyFill="1" applyBorder="1" applyAlignment="1">
      <alignment horizontal="right"/>
    </xf>
    <xf numFmtId="179" fontId="8" fillId="0" borderId="32" xfId="0" applyNumberFormat="1" applyFont="1" applyFill="1" applyBorder="1" applyAlignment="1">
      <alignment horizontal="right"/>
    </xf>
    <xf numFmtId="179" fontId="8" fillId="33" borderId="25" xfId="0" applyNumberFormat="1" applyFont="1" applyFill="1" applyBorder="1" applyAlignment="1">
      <alignment horizontal="right"/>
    </xf>
    <xf numFmtId="179" fontId="8" fillId="0" borderId="33" xfId="0" applyNumberFormat="1" applyFont="1" applyFill="1" applyBorder="1" applyAlignment="1">
      <alignment horizontal="right"/>
    </xf>
    <xf numFmtId="179" fontId="8" fillId="0" borderId="28" xfId="0" applyNumberFormat="1" applyFont="1" applyFill="1" applyBorder="1" applyAlignment="1">
      <alignment horizontal="right"/>
    </xf>
    <xf numFmtId="179" fontId="8" fillId="33" borderId="28" xfId="0" applyNumberFormat="1" applyFont="1" applyFill="1" applyBorder="1" applyAlignment="1">
      <alignment horizontal="right"/>
    </xf>
    <xf numFmtId="179" fontId="8" fillId="33" borderId="27" xfId="0" applyNumberFormat="1" applyFont="1" applyFill="1" applyBorder="1" applyAlignment="1">
      <alignment horizontal="right"/>
    </xf>
    <xf numFmtId="176" fontId="7" fillId="0" borderId="71" xfId="0" applyNumberFormat="1" applyFont="1" applyFill="1" applyBorder="1" applyAlignment="1">
      <alignment/>
    </xf>
    <xf numFmtId="176" fontId="7" fillId="0" borderId="16" xfId="0" applyNumberFormat="1" applyFont="1" applyFill="1" applyBorder="1" applyAlignment="1">
      <alignment/>
    </xf>
    <xf numFmtId="176" fontId="7" fillId="0" borderId="20" xfId="0" applyNumberFormat="1" applyFont="1" applyFill="1" applyBorder="1" applyAlignment="1">
      <alignment/>
    </xf>
    <xf numFmtId="176" fontId="8" fillId="0" borderId="18" xfId="0" applyNumberFormat="1" applyFont="1" applyFill="1" applyBorder="1" applyAlignment="1">
      <alignment/>
    </xf>
    <xf numFmtId="176" fontId="21" fillId="0" borderId="18" xfId="0" applyNumberFormat="1" applyFont="1" applyFill="1" applyBorder="1" applyAlignment="1">
      <alignment/>
    </xf>
    <xf numFmtId="176" fontId="8" fillId="0" borderId="26" xfId="0" applyNumberFormat="1" applyFont="1" applyFill="1" applyBorder="1" applyAlignment="1">
      <alignment/>
    </xf>
    <xf numFmtId="176" fontId="7" fillId="34" borderId="15" xfId="0" applyNumberFormat="1" applyFont="1" applyFill="1" applyBorder="1" applyAlignment="1">
      <alignment/>
    </xf>
    <xf numFmtId="176" fontId="7" fillId="34" borderId="16" xfId="0" applyNumberFormat="1" applyFont="1" applyFill="1" applyBorder="1" applyAlignment="1">
      <alignment/>
    </xf>
    <xf numFmtId="176" fontId="7" fillId="34" borderId="20" xfId="0" applyNumberFormat="1" applyFont="1" applyFill="1" applyBorder="1" applyAlignment="1">
      <alignment/>
    </xf>
    <xf numFmtId="176" fontId="8" fillId="34" borderId="19" xfId="0" applyNumberFormat="1" applyFont="1" applyFill="1" applyBorder="1" applyAlignment="1">
      <alignment/>
    </xf>
    <xf numFmtId="176" fontId="8" fillId="34" borderId="18" xfId="0" applyNumberFormat="1" applyFont="1" applyFill="1" applyBorder="1" applyAlignment="1">
      <alignment/>
    </xf>
    <xf numFmtId="176" fontId="21" fillId="34" borderId="19" xfId="0" applyNumberFormat="1" applyFont="1" applyFill="1" applyBorder="1" applyAlignment="1">
      <alignment/>
    </xf>
    <xf numFmtId="176" fontId="21" fillId="34" borderId="18" xfId="0" applyNumberFormat="1" applyFont="1" applyFill="1" applyBorder="1" applyAlignment="1">
      <alignment/>
    </xf>
    <xf numFmtId="176" fontId="8" fillId="34" borderId="30" xfId="0" applyNumberFormat="1" applyFont="1" applyFill="1" applyBorder="1" applyAlignment="1">
      <alignment/>
    </xf>
    <xf numFmtId="176" fontId="8" fillId="34" borderId="26" xfId="0" applyNumberFormat="1" applyFont="1" applyFill="1" applyBorder="1" applyAlignment="1">
      <alignment/>
    </xf>
    <xf numFmtId="179" fontId="8" fillId="0" borderId="18" xfId="0" applyNumberFormat="1" applyFont="1" applyFill="1" applyBorder="1" applyAlignment="1">
      <alignment horizontal="right"/>
    </xf>
    <xf numFmtId="179" fontId="8" fillId="0" borderId="26" xfId="0" applyNumberFormat="1" applyFont="1" applyFill="1" applyBorder="1" applyAlignment="1">
      <alignment horizontal="right"/>
    </xf>
    <xf numFmtId="179" fontId="8" fillId="34" borderId="19" xfId="0" applyNumberFormat="1" applyFont="1" applyFill="1" applyBorder="1" applyAlignment="1">
      <alignment horizontal="right"/>
    </xf>
    <xf numFmtId="179" fontId="8" fillId="34" borderId="18" xfId="0" applyNumberFormat="1" applyFont="1" applyFill="1" applyBorder="1" applyAlignment="1">
      <alignment horizontal="right"/>
    </xf>
    <xf numFmtId="179" fontId="8" fillId="34" borderId="30" xfId="0" applyNumberFormat="1" applyFont="1" applyFill="1" applyBorder="1" applyAlignment="1">
      <alignment horizontal="right"/>
    </xf>
    <xf numFmtId="179" fontId="8" fillId="34" borderId="26" xfId="0" applyNumberFormat="1" applyFont="1" applyFill="1" applyBorder="1" applyAlignment="1">
      <alignment horizontal="right"/>
    </xf>
    <xf numFmtId="0" fontId="1" fillId="42" borderId="0" xfId="0" applyFont="1" applyFill="1" applyBorder="1" applyAlignment="1">
      <alignment horizontal="left"/>
    </xf>
    <xf numFmtId="0" fontId="1" fillId="42" borderId="0" xfId="0" applyFont="1" applyFill="1" applyBorder="1" applyAlignment="1">
      <alignment/>
    </xf>
    <xf numFmtId="3" fontId="0" fillId="42" borderId="0" xfId="0" applyNumberFormat="1" applyFont="1" applyFill="1" applyBorder="1" applyAlignment="1">
      <alignment/>
    </xf>
    <xf numFmtId="3" fontId="1" fillId="42" borderId="0" xfId="0" applyNumberFormat="1" applyFont="1" applyFill="1" applyBorder="1" applyAlignment="1">
      <alignment/>
    </xf>
    <xf numFmtId="3" fontId="8" fillId="42" borderId="0" xfId="0" applyNumberFormat="1" applyFont="1" applyFill="1" applyBorder="1" applyAlignment="1">
      <alignment/>
    </xf>
    <xf numFmtId="0" fontId="17" fillId="42" borderId="0" xfId="0" applyFont="1" applyFill="1" applyAlignment="1">
      <alignment/>
    </xf>
    <xf numFmtId="0" fontId="7" fillId="42" borderId="0" xfId="0" applyFont="1" applyFill="1" applyAlignment="1">
      <alignment/>
    </xf>
    <xf numFmtId="0" fontId="0" fillId="42" borderId="0" xfId="0" applyFill="1" applyBorder="1" applyAlignment="1">
      <alignment/>
    </xf>
    <xf numFmtId="0" fontId="74" fillId="0" borderId="0" xfId="0" applyFont="1" applyAlignment="1">
      <alignment/>
    </xf>
    <xf numFmtId="0" fontId="75" fillId="0" borderId="0" xfId="0" applyFont="1" applyAlignment="1">
      <alignment/>
    </xf>
    <xf numFmtId="0" fontId="76" fillId="35" borderId="0" xfId="0" applyFont="1" applyFill="1" applyAlignment="1">
      <alignment/>
    </xf>
    <xf numFmtId="0" fontId="76" fillId="35" borderId="0" xfId="0" applyFont="1" applyFill="1" applyAlignment="1">
      <alignment/>
    </xf>
    <xf numFmtId="0" fontId="77" fillId="35" borderId="0" xfId="0" applyFont="1" applyFill="1" applyAlignment="1">
      <alignment/>
    </xf>
    <xf numFmtId="0" fontId="79" fillId="35" borderId="0" xfId="0" applyFont="1" applyFill="1" applyAlignment="1">
      <alignment/>
    </xf>
    <xf numFmtId="0" fontId="14" fillId="34" borderId="72" xfId="0" applyFont="1" applyFill="1" applyBorder="1" applyAlignment="1">
      <alignment horizontal="left"/>
    </xf>
    <xf numFmtId="182" fontId="0" fillId="34" borderId="32" xfId="0" applyNumberFormat="1" applyFill="1" applyBorder="1" applyAlignment="1">
      <alignment/>
    </xf>
    <xf numFmtId="182" fontId="14" fillId="34" borderId="32" xfId="0" applyNumberFormat="1" applyFont="1" applyFill="1" applyBorder="1" applyAlignment="1">
      <alignment/>
    </xf>
    <xf numFmtId="182" fontId="0" fillId="34" borderId="33" xfId="0" applyNumberFormat="1" applyFill="1" applyBorder="1" applyAlignment="1">
      <alignment/>
    </xf>
    <xf numFmtId="3" fontId="7" fillId="0" borderId="121" xfId="0" applyNumberFormat="1" applyFont="1" applyFill="1" applyBorder="1" applyAlignment="1">
      <alignment horizontal="right"/>
    </xf>
    <xf numFmtId="3" fontId="7" fillId="0" borderId="122" xfId="0" applyNumberFormat="1" applyFont="1" applyFill="1" applyBorder="1" applyAlignment="1">
      <alignment horizontal="right"/>
    </xf>
    <xf numFmtId="3" fontId="7" fillId="0" borderId="116" xfId="0" applyNumberFormat="1" applyFont="1" applyFill="1" applyBorder="1" applyAlignment="1">
      <alignment horizontal="right"/>
    </xf>
    <xf numFmtId="3" fontId="7" fillId="0" borderId="17" xfId="0" applyNumberFormat="1" applyFont="1" applyFill="1" applyBorder="1" applyAlignment="1">
      <alignment horizontal="right"/>
    </xf>
    <xf numFmtId="3" fontId="10" fillId="0" borderId="116" xfId="0" applyNumberFormat="1" applyFont="1" applyFill="1" applyBorder="1" applyAlignment="1">
      <alignment horizontal="right"/>
    </xf>
    <xf numFmtId="3" fontId="10" fillId="0" borderId="17" xfId="0" applyNumberFormat="1" applyFont="1" applyFill="1" applyBorder="1" applyAlignment="1">
      <alignment horizontal="right"/>
    </xf>
    <xf numFmtId="3" fontId="7" fillId="0" borderId="117" xfId="0" applyNumberFormat="1" applyFont="1" applyFill="1" applyBorder="1" applyAlignment="1">
      <alignment horizontal="right"/>
    </xf>
    <xf numFmtId="3" fontId="7" fillId="0" borderId="22" xfId="0" applyNumberFormat="1" applyFont="1" applyFill="1" applyBorder="1" applyAlignment="1">
      <alignment horizontal="right"/>
    </xf>
    <xf numFmtId="182" fontId="21" fillId="33" borderId="19" xfId="0" applyNumberFormat="1" applyFont="1" applyFill="1" applyBorder="1" applyAlignment="1">
      <alignment/>
    </xf>
    <xf numFmtId="0" fontId="5" fillId="42" borderId="0" xfId="0" applyFont="1" applyFill="1" applyBorder="1" applyAlignment="1">
      <alignment/>
    </xf>
    <xf numFmtId="0" fontId="8" fillId="42" borderId="0" xfId="0" applyFont="1" applyFill="1" applyBorder="1" applyAlignment="1">
      <alignment horizontal="left"/>
    </xf>
    <xf numFmtId="179" fontId="7" fillId="42" borderId="0" xfId="0" applyNumberFormat="1" applyFont="1" applyFill="1" applyBorder="1" applyAlignment="1">
      <alignment horizontal="right"/>
    </xf>
    <xf numFmtId="3" fontId="7" fillId="42" borderId="0" xfId="0" applyNumberFormat="1" applyFont="1" applyFill="1" applyBorder="1" applyAlignment="1">
      <alignment/>
    </xf>
    <xf numFmtId="0" fontId="7" fillId="42" borderId="0" xfId="0" applyFont="1" applyFill="1" applyBorder="1" applyAlignment="1">
      <alignment/>
    </xf>
    <xf numFmtId="0" fontId="8" fillId="42" borderId="0" xfId="0" applyFont="1" applyFill="1" applyBorder="1" applyAlignment="1">
      <alignment/>
    </xf>
    <xf numFmtId="179" fontId="35" fillId="42" borderId="0" xfId="0" applyNumberFormat="1" applyFont="1" applyFill="1" applyBorder="1" applyAlignment="1">
      <alignment horizontal="right"/>
    </xf>
    <xf numFmtId="3" fontId="36" fillId="42" borderId="0" xfId="0" applyNumberFormat="1" applyFont="1" applyFill="1" applyBorder="1" applyAlignment="1">
      <alignment/>
    </xf>
    <xf numFmtId="0" fontId="14" fillId="42" borderId="0" xfId="0" applyFont="1" applyFill="1" applyBorder="1" applyAlignment="1">
      <alignment/>
    </xf>
    <xf numFmtId="3" fontId="14" fillId="42" borderId="0" xfId="0" applyNumberFormat="1" applyFont="1" applyFill="1" applyBorder="1" applyAlignment="1">
      <alignment/>
    </xf>
    <xf numFmtId="3" fontId="11" fillId="42" borderId="0" xfId="0" applyNumberFormat="1" applyFont="1" applyFill="1" applyAlignment="1">
      <alignment/>
    </xf>
    <xf numFmtId="182" fontId="0" fillId="42" borderId="0" xfId="0" applyNumberFormat="1" applyFill="1" applyAlignment="1">
      <alignment/>
    </xf>
    <xf numFmtId="3" fontId="7" fillId="42" borderId="0" xfId="0" applyNumberFormat="1" applyFont="1" applyFill="1" applyBorder="1" applyAlignment="1">
      <alignment horizontal="right"/>
    </xf>
    <xf numFmtId="3" fontId="7" fillId="34" borderId="123" xfId="0" applyNumberFormat="1" applyFont="1" applyFill="1" applyBorder="1" applyAlignment="1">
      <alignment horizontal="right"/>
    </xf>
    <xf numFmtId="3" fontId="7" fillId="34" borderId="124" xfId="0" applyNumberFormat="1" applyFont="1" applyFill="1" applyBorder="1" applyAlignment="1">
      <alignment horizontal="right"/>
    </xf>
    <xf numFmtId="3" fontId="35" fillId="34" borderId="26" xfId="0" applyNumberFormat="1" applyFont="1" applyFill="1" applyBorder="1" applyAlignment="1">
      <alignment horizontal="right"/>
    </xf>
    <xf numFmtId="3" fontId="35" fillId="0" borderId="28" xfId="0" applyNumberFormat="1" applyFont="1" applyFill="1" applyBorder="1" applyAlignment="1">
      <alignment horizontal="right"/>
    </xf>
    <xf numFmtId="3" fontId="35" fillId="33" borderId="27" xfId="0" applyNumberFormat="1" applyFont="1" applyFill="1" applyBorder="1" applyAlignment="1">
      <alignment horizontal="right"/>
    </xf>
    <xf numFmtId="0" fontId="83" fillId="35" borderId="0" xfId="0" applyFont="1" applyFill="1" applyBorder="1" applyAlignment="1">
      <alignment/>
    </xf>
    <xf numFmtId="0" fontId="85" fillId="35" borderId="0" xfId="0" applyFont="1" applyFill="1" applyAlignment="1">
      <alignment/>
    </xf>
    <xf numFmtId="0" fontId="8" fillId="42" borderId="0" xfId="0" applyFont="1" applyFill="1" applyBorder="1" applyAlignment="1">
      <alignment/>
    </xf>
    <xf numFmtId="0" fontId="17" fillId="42" borderId="0" xfId="0" applyFont="1" applyFill="1" applyBorder="1" applyAlignment="1">
      <alignment/>
    </xf>
    <xf numFmtId="0" fontId="11" fillId="35" borderId="0" xfId="0" applyFont="1" applyFill="1" applyAlignment="1">
      <alignment/>
    </xf>
    <xf numFmtId="0" fontId="88" fillId="35" borderId="0" xfId="0" applyFont="1" applyFill="1" applyAlignment="1">
      <alignment/>
    </xf>
    <xf numFmtId="0" fontId="78" fillId="35" borderId="0" xfId="0" applyFont="1" applyFill="1" applyAlignment="1">
      <alignment/>
    </xf>
    <xf numFmtId="0" fontId="78" fillId="35" borderId="0" xfId="0" applyFont="1" applyFill="1" applyAlignment="1">
      <alignment/>
    </xf>
    <xf numFmtId="176" fontId="89" fillId="35" borderId="0" xfId="0" applyNumberFormat="1" applyFont="1" applyFill="1" applyAlignment="1">
      <alignment/>
    </xf>
    <xf numFmtId="176" fontId="90" fillId="35" borderId="0" xfId="0" applyNumberFormat="1" applyFont="1" applyFill="1" applyAlignment="1">
      <alignment/>
    </xf>
    <xf numFmtId="176" fontId="91" fillId="35" borderId="0" xfId="0" applyNumberFormat="1" applyFont="1" applyFill="1" applyAlignment="1">
      <alignment/>
    </xf>
    <xf numFmtId="176" fontId="92" fillId="35" borderId="0" xfId="0" applyNumberFormat="1" applyFont="1" applyFill="1" applyAlignment="1">
      <alignment/>
    </xf>
    <xf numFmtId="176" fontId="93" fillId="35" borderId="0" xfId="0" applyNumberFormat="1" applyFont="1" applyFill="1" applyAlignment="1">
      <alignment/>
    </xf>
    <xf numFmtId="0" fontId="93" fillId="35" borderId="0" xfId="0" applyFont="1" applyFill="1" applyAlignment="1">
      <alignment/>
    </xf>
    <xf numFmtId="176" fontId="87" fillId="35" borderId="0" xfId="0" applyNumberFormat="1" applyFont="1" applyFill="1" applyAlignment="1">
      <alignment/>
    </xf>
    <xf numFmtId="0" fontId="87" fillId="35" borderId="0" xfId="0" applyFont="1" applyFill="1" applyAlignment="1">
      <alignment/>
    </xf>
    <xf numFmtId="0" fontId="29" fillId="42" borderId="0" xfId="0" applyFont="1" applyFill="1" applyAlignment="1">
      <alignment/>
    </xf>
    <xf numFmtId="0" fontId="29" fillId="42" borderId="0" xfId="0" applyFont="1" applyFill="1" applyAlignment="1">
      <alignment/>
    </xf>
    <xf numFmtId="0" fontId="30" fillId="42" borderId="0" xfId="0" applyFont="1" applyFill="1" applyAlignment="1">
      <alignment/>
    </xf>
    <xf numFmtId="0" fontId="30" fillId="0" borderId="0" xfId="0" applyFont="1" applyFill="1" applyAlignment="1">
      <alignment/>
    </xf>
    <xf numFmtId="0" fontId="21" fillId="34" borderId="69" xfId="0" applyNumberFormat="1" applyFont="1" applyFill="1" applyBorder="1" applyAlignment="1">
      <alignment vertical="center" wrapText="1"/>
    </xf>
    <xf numFmtId="0" fontId="21" fillId="34" borderId="68" xfId="0" applyNumberFormat="1" applyFont="1" applyFill="1" applyBorder="1" applyAlignment="1">
      <alignment vertical="center" wrapText="1"/>
    </xf>
    <xf numFmtId="3" fontId="21" fillId="34" borderId="49" xfId="0" applyNumberFormat="1" applyFont="1" applyFill="1" applyBorder="1" applyAlignment="1">
      <alignment/>
    </xf>
    <xf numFmtId="3" fontId="13" fillId="34" borderId="0" xfId="0" applyNumberFormat="1" applyFont="1" applyFill="1" applyBorder="1" applyAlignment="1">
      <alignment/>
    </xf>
    <xf numFmtId="3" fontId="21" fillId="34" borderId="47" xfId="0" applyNumberFormat="1" applyFont="1" applyFill="1" applyBorder="1" applyAlignment="1">
      <alignment/>
    </xf>
    <xf numFmtId="3" fontId="13" fillId="34" borderId="37" xfId="0" applyNumberFormat="1" applyFont="1" applyFill="1" applyBorder="1" applyAlignment="1">
      <alignment/>
    </xf>
    <xf numFmtId="0" fontId="80" fillId="35" borderId="0" xfId="0" applyFont="1" applyFill="1" applyAlignment="1">
      <alignment/>
    </xf>
    <xf numFmtId="0" fontId="85" fillId="35" borderId="0" xfId="0" applyFont="1" applyFill="1" applyAlignment="1">
      <alignment/>
    </xf>
    <xf numFmtId="176" fontId="94" fillId="35" borderId="0" xfId="0" applyNumberFormat="1" applyFont="1" applyFill="1" applyAlignment="1">
      <alignment/>
    </xf>
    <xf numFmtId="176" fontId="95" fillId="35" borderId="0" xfId="0" applyNumberFormat="1" applyFont="1" applyFill="1" applyAlignment="1">
      <alignment/>
    </xf>
    <xf numFmtId="3" fontId="21" fillId="39" borderId="32" xfId="0" applyNumberFormat="1" applyFont="1" applyFill="1" applyBorder="1" applyAlignment="1">
      <alignment horizontal="right" indent="1"/>
    </xf>
    <xf numFmtId="3" fontId="21" fillId="39" borderId="25" xfId="0" applyNumberFormat="1" applyFont="1" applyFill="1" applyBorder="1" applyAlignment="1">
      <alignment horizontal="right" indent="1"/>
    </xf>
    <xf numFmtId="3" fontId="13" fillId="39" borderId="27" xfId="0" applyNumberFormat="1" applyFont="1" applyFill="1" applyBorder="1" applyAlignment="1">
      <alignment horizontal="right" indent="1"/>
    </xf>
    <xf numFmtId="3" fontId="21" fillId="34" borderId="45" xfId="0" applyNumberFormat="1" applyFont="1" applyFill="1" applyBorder="1" applyAlignment="1">
      <alignment horizontal="right" indent="1"/>
    </xf>
    <xf numFmtId="3" fontId="21" fillId="34" borderId="48" xfId="0" applyNumberFormat="1" applyFont="1" applyFill="1" applyBorder="1" applyAlignment="1">
      <alignment horizontal="right" indent="1"/>
    </xf>
    <xf numFmtId="3" fontId="21" fillId="34" borderId="32" xfId="0" applyNumberFormat="1" applyFont="1" applyFill="1" applyBorder="1" applyAlignment="1">
      <alignment horizontal="right" indent="1"/>
    </xf>
    <xf numFmtId="3" fontId="21" fillId="34" borderId="25" xfId="0" applyNumberFormat="1" applyFont="1" applyFill="1" applyBorder="1" applyAlignment="1">
      <alignment horizontal="right" indent="1"/>
    </xf>
    <xf numFmtId="3" fontId="13" fillId="34" borderId="27" xfId="0" applyNumberFormat="1" applyFont="1" applyFill="1" applyBorder="1" applyAlignment="1">
      <alignment horizontal="right" indent="1"/>
    </xf>
    <xf numFmtId="0" fontId="6" fillId="39" borderId="108" xfId="0" applyNumberFormat="1" applyFont="1" applyFill="1" applyBorder="1" applyAlignment="1">
      <alignment horizontal="center" vertical="center" wrapText="1"/>
    </xf>
    <xf numFmtId="0" fontId="21" fillId="37" borderId="45" xfId="0" applyFont="1" applyFill="1" applyBorder="1" applyAlignment="1">
      <alignment vertical="center"/>
    </xf>
    <xf numFmtId="3" fontId="21" fillId="34" borderId="45" xfId="0" applyNumberFormat="1" applyFont="1" applyFill="1" applyBorder="1" applyAlignment="1">
      <alignment horizontal="right"/>
    </xf>
    <xf numFmtId="0" fontId="0" fillId="37" borderId="55" xfId="0" applyFont="1" applyFill="1" applyBorder="1" applyAlignment="1">
      <alignment vertical="center"/>
    </xf>
    <xf numFmtId="3" fontId="13" fillId="34" borderId="32" xfId="0" applyNumberFormat="1" applyFont="1" applyFill="1" applyBorder="1" applyAlignment="1">
      <alignment horizontal="right" indent="1"/>
    </xf>
    <xf numFmtId="3" fontId="13" fillId="39" borderId="32" xfId="0" applyNumberFormat="1" applyFont="1" applyFill="1" applyBorder="1" applyAlignment="1">
      <alignment horizontal="right" indent="1"/>
    </xf>
    <xf numFmtId="3" fontId="13" fillId="39" borderId="25" xfId="0" applyNumberFormat="1" applyFont="1" applyFill="1" applyBorder="1" applyAlignment="1">
      <alignment horizontal="right" indent="1"/>
    </xf>
    <xf numFmtId="3" fontId="13" fillId="39" borderId="0" xfId="0" applyNumberFormat="1" applyFont="1" applyFill="1" applyBorder="1" applyAlignment="1">
      <alignment horizontal="right" indent="1"/>
    </xf>
    <xf numFmtId="3" fontId="13" fillId="34" borderId="33" xfId="0" applyNumberFormat="1" applyFont="1" applyFill="1" applyBorder="1" applyAlignment="1">
      <alignment horizontal="right" indent="1"/>
    </xf>
    <xf numFmtId="3" fontId="13" fillId="39" borderId="33" xfId="0" applyNumberFormat="1" applyFont="1" applyFill="1" applyBorder="1" applyAlignment="1">
      <alignment horizontal="right" indent="1"/>
    </xf>
    <xf numFmtId="3" fontId="13" fillId="39" borderId="55" xfId="0" applyNumberFormat="1" applyFont="1" applyFill="1" applyBorder="1" applyAlignment="1">
      <alignment horizontal="right"/>
    </xf>
    <xf numFmtId="3" fontId="13" fillId="34" borderId="54" xfId="0" applyNumberFormat="1" applyFont="1" applyFill="1" applyBorder="1" applyAlignment="1">
      <alignment horizontal="right"/>
    </xf>
    <xf numFmtId="3" fontId="13" fillId="34" borderId="27" xfId="0" applyNumberFormat="1" applyFont="1" applyFill="1" applyBorder="1" applyAlignment="1">
      <alignment horizontal="right"/>
    </xf>
    <xf numFmtId="3" fontId="13" fillId="39" borderId="54" xfId="0" applyNumberFormat="1" applyFont="1" applyFill="1" applyBorder="1" applyAlignment="1">
      <alignment horizontal="right"/>
    </xf>
    <xf numFmtId="3" fontId="13" fillId="34" borderId="32" xfId="0" applyNumberFormat="1" applyFont="1" applyFill="1" applyBorder="1" applyAlignment="1">
      <alignment horizontal="right" indent="1"/>
    </xf>
    <xf numFmtId="3" fontId="21" fillId="34" borderId="47" xfId="0" applyNumberFormat="1" applyFont="1" applyFill="1" applyBorder="1" applyAlignment="1">
      <alignment horizontal="right"/>
    </xf>
    <xf numFmtId="3" fontId="21" fillId="34" borderId="37" xfId="0" applyNumberFormat="1" applyFont="1" applyFill="1" applyBorder="1" applyAlignment="1">
      <alignment horizontal="right"/>
    </xf>
    <xf numFmtId="179" fontId="21" fillId="39" borderId="48" xfId="0" applyNumberFormat="1" applyFont="1" applyFill="1" applyBorder="1" applyAlignment="1">
      <alignment horizontal="right"/>
    </xf>
    <xf numFmtId="179" fontId="21" fillId="39" borderId="25" xfId="0" applyNumberFormat="1" applyFont="1" applyFill="1" applyBorder="1" applyAlignment="1">
      <alignment horizontal="right"/>
    </xf>
    <xf numFmtId="3" fontId="13" fillId="39" borderId="37" xfId="0" applyNumberFormat="1" applyFont="1" applyFill="1" applyBorder="1" applyAlignment="1">
      <alignment horizontal="right"/>
    </xf>
    <xf numFmtId="3" fontId="13" fillId="39" borderId="38" xfId="0" applyNumberFormat="1" applyFont="1" applyFill="1" applyBorder="1" applyAlignment="1">
      <alignment horizontal="right"/>
    </xf>
    <xf numFmtId="179" fontId="13" fillId="39" borderId="27" xfId="0" applyNumberFormat="1" applyFont="1" applyFill="1" applyBorder="1" applyAlignment="1">
      <alignment horizontal="right"/>
    </xf>
    <xf numFmtId="0" fontId="8" fillId="37" borderId="32" xfId="0" applyFont="1" applyFill="1" applyBorder="1" applyAlignment="1">
      <alignment vertical="center"/>
    </xf>
    <xf numFmtId="3" fontId="7" fillId="34" borderId="47" xfId="0" applyNumberFormat="1" applyFont="1" applyFill="1" applyBorder="1" applyAlignment="1">
      <alignment horizontal="right"/>
    </xf>
    <xf numFmtId="3" fontId="7" fillId="39" borderId="37" xfId="0" applyNumberFormat="1" applyFont="1" applyFill="1" applyBorder="1" applyAlignment="1">
      <alignment horizontal="right"/>
    </xf>
    <xf numFmtId="3" fontId="7" fillId="34" borderId="37" xfId="0" applyNumberFormat="1" applyFont="1" applyFill="1" applyBorder="1" applyAlignment="1">
      <alignment horizontal="right"/>
    </xf>
    <xf numFmtId="3" fontId="8" fillId="34" borderId="55" xfId="0" applyNumberFormat="1" applyFont="1" applyFill="1" applyBorder="1" applyAlignment="1">
      <alignment horizontal="right"/>
    </xf>
    <xf numFmtId="3" fontId="8" fillId="39" borderId="55" xfId="0" applyNumberFormat="1" applyFont="1" applyFill="1" applyBorder="1" applyAlignment="1">
      <alignment horizontal="right"/>
    </xf>
    <xf numFmtId="3" fontId="8" fillId="34" borderId="54" xfId="0" applyNumberFormat="1" applyFont="1" applyFill="1" applyBorder="1" applyAlignment="1">
      <alignment horizontal="right"/>
    </xf>
    <xf numFmtId="3" fontId="8" fillId="39" borderId="54" xfId="0" applyNumberFormat="1" applyFont="1" applyFill="1" applyBorder="1" applyAlignment="1">
      <alignment horizontal="right"/>
    </xf>
    <xf numFmtId="0" fontId="8" fillId="37" borderId="32" xfId="0" applyFont="1" applyFill="1" applyBorder="1" applyAlignment="1" quotePrefix="1">
      <alignment horizontal="left" vertical="center"/>
    </xf>
    <xf numFmtId="0" fontId="8" fillId="37" borderId="33" xfId="0" applyFont="1" applyFill="1" applyBorder="1" applyAlignment="1">
      <alignment vertical="center"/>
    </xf>
    <xf numFmtId="3" fontId="13" fillId="42" borderId="0" xfId="0" applyNumberFormat="1" applyFont="1" applyFill="1" applyBorder="1" applyAlignment="1">
      <alignment/>
    </xf>
    <xf numFmtId="0" fontId="81" fillId="35" borderId="0" xfId="0" applyFont="1" applyFill="1" applyAlignment="1">
      <alignment/>
    </xf>
    <xf numFmtId="3" fontId="6" fillId="34" borderId="32" xfId="0" applyNumberFormat="1" applyFont="1" applyFill="1" applyBorder="1" applyAlignment="1">
      <alignment vertical="center"/>
    </xf>
    <xf numFmtId="3" fontId="6" fillId="34" borderId="125" xfId="0" applyNumberFormat="1" applyFont="1" applyFill="1" applyBorder="1" applyAlignment="1">
      <alignment vertical="center"/>
    </xf>
    <xf numFmtId="3" fontId="6" fillId="34" borderId="0" xfId="0" applyNumberFormat="1" applyFont="1" applyFill="1" applyBorder="1" applyAlignment="1">
      <alignment/>
    </xf>
    <xf numFmtId="3" fontId="6" fillId="34" borderId="97" xfId="0" applyNumberFormat="1" applyFont="1" applyFill="1" applyBorder="1" applyAlignment="1">
      <alignment/>
    </xf>
    <xf numFmtId="3" fontId="6" fillId="34" borderId="98" xfId="0" applyNumberFormat="1" applyFont="1" applyFill="1" applyBorder="1" applyAlignment="1">
      <alignment/>
    </xf>
    <xf numFmtId="3" fontId="5" fillId="34" borderId="32" xfId="0" applyNumberFormat="1" applyFont="1" applyFill="1" applyBorder="1" applyAlignment="1">
      <alignment vertical="center"/>
    </xf>
    <xf numFmtId="3" fontId="5" fillId="34" borderId="125" xfId="0" applyNumberFormat="1" applyFont="1" applyFill="1" applyBorder="1" applyAlignment="1">
      <alignment vertical="center"/>
    </xf>
    <xf numFmtId="3" fontId="5" fillId="34" borderId="0" xfId="0" applyNumberFormat="1" applyFont="1" applyFill="1" applyBorder="1" applyAlignment="1">
      <alignment/>
    </xf>
    <xf numFmtId="3" fontId="5" fillId="34" borderId="97" xfId="0" applyNumberFormat="1" applyFont="1" applyFill="1" applyBorder="1" applyAlignment="1">
      <alignment/>
    </xf>
    <xf numFmtId="3" fontId="5" fillId="34" borderId="98" xfId="0" applyNumberFormat="1" applyFont="1" applyFill="1" applyBorder="1" applyAlignment="1">
      <alignment/>
    </xf>
    <xf numFmtId="3" fontId="6" fillId="34" borderId="33" xfId="0" applyNumberFormat="1" applyFont="1" applyFill="1" applyBorder="1" applyAlignment="1">
      <alignment vertical="center"/>
    </xf>
    <xf numFmtId="3" fontId="6" fillId="34" borderId="126" xfId="0" applyNumberFormat="1" applyFont="1" applyFill="1" applyBorder="1" applyAlignment="1">
      <alignment vertical="center"/>
    </xf>
    <xf numFmtId="3" fontId="6" fillId="34" borderId="28" xfId="0" applyNumberFormat="1" applyFont="1" applyFill="1" applyBorder="1" applyAlignment="1">
      <alignment/>
    </xf>
    <xf numFmtId="3" fontId="6" fillId="34" borderId="99" xfId="0" applyNumberFormat="1" applyFont="1" applyFill="1" applyBorder="1" applyAlignment="1">
      <alignment/>
    </xf>
    <xf numFmtId="3" fontId="6" fillId="34" borderId="100" xfId="0" applyNumberFormat="1" applyFont="1" applyFill="1" applyBorder="1" applyAlignment="1">
      <alignment/>
    </xf>
    <xf numFmtId="3" fontId="6" fillId="34" borderId="95" xfId="0" applyNumberFormat="1" applyFont="1" applyFill="1" applyBorder="1" applyAlignment="1">
      <alignment/>
    </xf>
    <xf numFmtId="3" fontId="6" fillId="39" borderId="32" xfId="0" applyNumberFormat="1" applyFont="1" applyFill="1" applyBorder="1" applyAlignment="1">
      <alignment vertical="center"/>
    </xf>
    <xf numFmtId="3" fontId="6" fillId="39" borderId="125" xfId="0" applyNumberFormat="1" applyFont="1" applyFill="1" applyBorder="1" applyAlignment="1">
      <alignment vertical="center"/>
    </xf>
    <xf numFmtId="3" fontId="6" fillId="39" borderId="125" xfId="0" applyNumberFormat="1" applyFont="1" applyFill="1" applyBorder="1" applyAlignment="1">
      <alignment/>
    </xf>
    <xf numFmtId="3" fontId="6" fillId="39" borderId="0" xfId="0" applyNumberFormat="1" applyFont="1" applyFill="1" applyBorder="1" applyAlignment="1">
      <alignment/>
    </xf>
    <xf numFmtId="3" fontId="6" fillId="39" borderId="97" xfId="0" applyNumberFormat="1" applyFont="1" applyFill="1" applyBorder="1" applyAlignment="1">
      <alignment/>
    </xf>
    <xf numFmtId="3" fontId="6" fillId="39" borderId="98" xfId="0" applyNumberFormat="1" applyFont="1" applyFill="1" applyBorder="1" applyAlignment="1">
      <alignment/>
    </xf>
    <xf numFmtId="3" fontId="5" fillId="39" borderId="32" xfId="0" applyNumberFormat="1" applyFont="1" applyFill="1" applyBorder="1" applyAlignment="1">
      <alignment vertical="center"/>
    </xf>
    <xf numFmtId="3" fontId="5" fillId="39" borderId="125" xfId="0" applyNumberFormat="1" applyFont="1" applyFill="1" applyBorder="1" applyAlignment="1">
      <alignment vertical="center"/>
    </xf>
    <xf numFmtId="3" fontId="5" fillId="39" borderId="125" xfId="0" applyNumberFormat="1" applyFont="1" applyFill="1" applyBorder="1" applyAlignment="1">
      <alignment/>
    </xf>
    <xf numFmtId="3" fontId="5" fillId="39" borderId="0" xfId="0" applyNumberFormat="1" applyFont="1" applyFill="1" applyBorder="1" applyAlignment="1">
      <alignment/>
    </xf>
    <xf numFmtId="3" fontId="5" fillId="39" borderId="97" xfId="0" applyNumberFormat="1" applyFont="1" applyFill="1" applyBorder="1" applyAlignment="1">
      <alignment/>
    </xf>
    <xf numFmtId="3" fontId="5" fillId="39" borderId="98" xfId="0" applyNumberFormat="1" applyFont="1" applyFill="1" applyBorder="1" applyAlignment="1">
      <alignment/>
    </xf>
    <xf numFmtId="3" fontId="6" fillId="39" borderId="33" xfId="0" applyNumberFormat="1" applyFont="1" applyFill="1" applyBorder="1" applyAlignment="1">
      <alignment vertical="center"/>
    </xf>
    <xf numFmtId="3" fontId="6" fillId="39" borderId="126" xfId="0" applyNumberFormat="1" applyFont="1" applyFill="1" applyBorder="1" applyAlignment="1">
      <alignment vertical="center"/>
    </xf>
    <xf numFmtId="3" fontId="6" fillId="39" borderId="126" xfId="0" applyNumberFormat="1" applyFont="1" applyFill="1" applyBorder="1" applyAlignment="1">
      <alignment/>
    </xf>
    <xf numFmtId="3" fontId="6" fillId="39" borderId="28" xfId="0" applyNumberFormat="1" applyFont="1" applyFill="1" applyBorder="1" applyAlignment="1">
      <alignment/>
    </xf>
    <xf numFmtId="3" fontId="6" fillId="39" borderId="99" xfId="0" applyNumberFormat="1" applyFont="1" applyFill="1" applyBorder="1" applyAlignment="1">
      <alignment/>
    </xf>
    <xf numFmtId="3" fontId="6" fillId="39" borderId="100" xfId="0" applyNumberFormat="1" applyFont="1" applyFill="1" applyBorder="1" applyAlignment="1">
      <alignment/>
    </xf>
    <xf numFmtId="3" fontId="1" fillId="39" borderId="45" xfId="0" applyNumberFormat="1" applyFont="1" applyFill="1" applyBorder="1" applyAlignment="1">
      <alignment horizontal="right"/>
    </xf>
    <xf numFmtId="3" fontId="1" fillId="39" borderId="32" xfId="0" applyNumberFormat="1" applyFont="1" applyFill="1" applyBorder="1" applyAlignment="1">
      <alignment horizontal="right"/>
    </xf>
    <xf numFmtId="3" fontId="1" fillId="39" borderId="33" xfId="0" applyNumberFormat="1" applyFont="1" applyFill="1" applyBorder="1" applyAlignment="1">
      <alignment horizontal="right"/>
    </xf>
    <xf numFmtId="0" fontId="13" fillId="37" borderId="45" xfId="0" applyFont="1" applyFill="1" applyBorder="1" applyAlignment="1">
      <alignment horizontal="center"/>
    </xf>
    <xf numFmtId="0" fontId="21" fillId="37" borderId="32" xfId="0" applyFont="1" applyFill="1" applyBorder="1" applyAlignment="1">
      <alignment horizontal="center"/>
    </xf>
    <xf numFmtId="0" fontId="21" fillId="37" borderId="33" xfId="0" applyFont="1" applyFill="1" applyBorder="1" applyAlignment="1">
      <alignment horizontal="center"/>
    </xf>
    <xf numFmtId="0" fontId="6" fillId="37" borderId="53" xfId="0" applyFont="1" applyFill="1" applyBorder="1" applyAlignment="1">
      <alignment vertical="center"/>
    </xf>
    <xf numFmtId="179" fontId="2" fillId="34" borderId="45" xfId="0" applyNumberFormat="1" applyFont="1" applyFill="1" applyBorder="1" applyAlignment="1">
      <alignment horizontal="right"/>
    </xf>
    <xf numFmtId="179" fontId="2" fillId="34" borderId="49" xfId="0" applyNumberFormat="1" applyFont="1" applyFill="1" applyBorder="1" applyAlignment="1">
      <alignment horizontal="right"/>
    </xf>
    <xf numFmtId="179" fontId="2" fillId="34" borderId="48" xfId="0" applyNumberFormat="1" applyFont="1" applyFill="1" applyBorder="1" applyAlignment="1">
      <alignment horizontal="right"/>
    </xf>
    <xf numFmtId="0" fontId="79" fillId="40" borderId="0" xfId="0" applyFont="1" applyFill="1" applyAlignment="1">
      <alignment/>
    </xf>
    <xf numFmtId="0" fontId="1" fillId="42" borderId="0" xfId="0" applyFont="1" applyFill="1" applyAlignment="1">
      <alignment/>
    </xf>
    <xf numFmtId="0" fontId="0" fillId="42" borderId="0" xfId="0" applyFont="1" applyFill="1" applyBorder="1" applyAlignment="1">
      <alignment horizontal="left"/>
    </xf>
    <xf numFmtId="3" fontId="16" fillId="42" borderId="0" xfId="0" applyNumberFormat="1" applyFont="1" applyFill="1" applyAlignment="1">
      <alignment horizontal="left"/>
    </xf>
    <xf numFmtId="0" fontId="8" fillId="0" borderId="0" xfId="0" applyFont="1" applyFill="1" applyAlignment="1">
      <alignment/>
    </xf>
    <xf numFmtId="3" fontId="58" fillId="34" borderId="37" xfId="0" applyNumberFormat="1" applyFont="1" applyFill="1" applyBorder="1" applyAlignment="1">
      <alignment horizontal="right"/>
    </xf>
    <xf numFmtId="0" fontId="81" fillId="35" borderId="0" xfId="0" applyFont="1" applyFill="1" applyAlignment="1">
      <alignment/>
    </xf>
    <xf numFmtId="0" fontId="0" fillId="35" borderId="0" xfId="0" applyFill="1" applyAlignment="1">
      <alignment/>
    </xf>
    <xf numFmtId="3" fontId="57" fillId="34" borderId="47" xfId="0" applyNumberFormat="1" applyFont="1" applyFill="1" applyBorder="1" applyAlignment="1">
      <alignment horizontal="right"/>
    </xf>
    <xf numFmtId="3" fontId="10" fillId="34" borderId="47" xfId="0" applyNumberFormat="1" applyFont="1" applyFill="1" applyBorder="1" applyAlignment="1">
      <alignment horizontal="right"/>
    </xf>
    <xf numFmtId="3" fontId="57" fillId="34" borderId="47" xfId="0" applyNumberFormat="1" applyFont="1" applyFill="1" applyBorder="1" applyAlignment="1">
      <alignment horizontal="right"/>
    </xf>
    <xf numFmtId="3" fontId="57" fillId="34" borderId="47" xfId="0" applyNumberFormat="1" applyFont="1" applyFill="1" applyBorder="1" applyAlignment="1">
      <alignment/>
    </xf>
    <xf numFmtId="179" fontId="58" fillId="34" borderId="49" xfId="0" applyNumberFormat="1" applyFont="1" applyFill="1" applyBorder="1" applyAlignment="1">
      <alignment horizontal="right"/>
    </xf>
    <xf numFmtId="182" fontId="57" fillId="34" borderId="48" xfId="0" applyNumberFormat="1" applyFont="1" applyFill="1" applyBorder="1" applyAlignment="1">
      <alignment/>
    </xf>
    <xf numFmtId="3" fontId="0" fillId="42" borderId="0" xfId="0" applyNumberFormat="1" applyFont="1" applyFill="1" applyBorder="1" applyAlignment="1">
      <alignment/>
    </xf>
    <xf numFmtId="179" fontId="16" fillId="34" borderId="49" xfId="0" applyNumberFormat="1" applyFont="1" applyFill="1" applyBorder="1" applyAlignment="1">
      <alignment horizontal="right"/>
    </xf>
    <xf numFmtId="179" fontId="16" fillId="34" borderId="48" xfId="0" applyNumberFormat="1" applyFont="1" applyFill="1" applyBorder="1" applyAlignment="1">
      <alignment horizontal="right"/>
    </xf>
    <xf numFmtId="179" fontId="16" fillId="34" borderId="25" xfId="0" applyNumberFormat="1" applyFont="1" applyFill="1" applyBorder="1" applyAlignment="1">
      <alignment horizontal="right"/>
    </xf>
    <xf numFmtId="179" fontId="0" fillId="34" borderId="0" xfId="0" applyNumberFormat="1" applyFont="1" applyFill="1" applyBorder="1" applyAlignment="1">
      <alignment horizontal="right"/>
    </xf>
    <xf numFmtId="179" fontId="0" fillId="34" borderId="25" xfId="0" applyNumberFormat="1" applyFont="1" applyFill="1" applyBorder="1" applyAlignment="1">
      <alignment horizontal="right"/>
    </xf>
    <xf numFmtId="179" fontId="0" fillId="34" borderId="27" xfId="0" applyNumberFormat="1" applyFont="1" applyFill="1" applyBorder="1" applyAlignment="1">
      <alignment horizontal="right"/>
    </xf>
    <xf numFmtId="182" fontId="0" fillId="34" borderId="25" xfId="0" applyNumberFormat="1" applyFill="1" applyBorder="1" applyAlignment="1">
      <alignment/>
    </xf>
    <xf numFmtId="182" fontId="0" fillId="34" borderId="27" xfId="0" applyNumberFormat="1" applyFill="1" applyBorder="1" applyAlignment="1">
      <alignment/>
    </xf>
    <xf numFmtId="3" fontId="0" fillId="34" borderId="37" xfId="0" applyNumberFormat="1" applyFill="1" applyBorder="1" applyAlignment="1">
      <alignment/>
    </xf>
    <xf numFmtId="0" fontId="48" fillId="34" borderId="37" xfId="0" applyFont="1" applyFill="1" applyBorder="1" applyAlignment="1">
      <alignment/>
    </xf>
    <xf numFmtId="0" fontId="49" fillId="34" borderId="37" xfId="0" applyFont="1" applyFill="1" applyBorder="1" applyAlignment="1">
      <alignment/>
    </xf>
    <xf numFmtId="3" fontId="0" fillId="34" borderId="38" xfId="0" applyNumberFormat="1" applyFill="1" applyBorder="1" applyAlignment="1">
      <alignment/>
    </xf>
    <xf numFmtId="3" fontId="18" fillId="34" borderId="53" xfId="0" applyNumberFormat="1" applyFont="1" applyFill="1" applyBorder="1" applyAlignment="1">
      <alignment/>
    </xf>
    <xf numFmtId="3" fontId="19" fillId="34" borderId="55" xfId="0" applyNumberFormat="1" applyFont="1" applyFill="1" applyBorder="1" applyAlignment="1">
      <alignment/>
    </xf>
    <xf numFmtId="3" fontId="18" fillId="34" borderId="55" xfId="0" applyNumberFormat="1" applyFont="1" applyFill="1" applyBorder="1" applyAlignment="1">
      <alignment/>
    </xf>
    <xf numFmtId="3" fontId="19" fillId="34" borderId="54" xfId="0" applyNumberFormat="1" applyFont="1" applyFill="1" applyBorder="1" applyAlignment="1">
      <alignment/>
    </xf>
    <xf numFmtId="3" fontId="18" fillId="34" borderId="0" xfId="0" applyNumberFormat="1" applyFont="1" applyFill="1" applyBorder="1" applyAlignment="1">
      <alignment/>
    </xf>
    <xf numFmtId="3" fontId="49" fillId="42" borderId="0" xfId="0" applyNumberFormat="1" applyFont="1" applyFill="1" applyAlignment="1">
      <alignment horizontal="left"/>
    </xf>
    <xf numFmtId="0" fontId="58" fillId="34" borderId="45" xfId="0" applyFont="1" applyFill="1" applyBorder="1" applyAlignment="1">
      <alignment/>
    </xf>
    <xf numFmtId="0" fontId="11" fillId="0" borderId="67" xfId="0" applyFont="1" applyBorder="1" applyAlignment="1">
      <alignment horizontal="center"/>
    </xf>
    <xf numFmtId="0" fontId="11" fillId="37" borderId="55" xfId="0" applyFont="1" applyFill="1" applyBorder="1" applyAlignment="1">
      <alignment/>
    </xf>
    <xf numFmtId="3" fontId="11" fillId="34" borderId="37" xfId="0" applyNumberFormat="1" applyFont="1" applyFill="1" applyBorder="1" applyAlignment="1">
      <alignment horizontal="right"/>
    </xf>
    <xf numFmtId="179" fontId="11" fillId="34" borderId="25" xfId="0" applyNumberFormat="1" applyFont="1" applyFill="1" applyBorder="1" applyAlignment="1">
      <alignment horizontal="right"/>
    </xf>
    <xf numFmtId="3" fontId="45" fillId="34" borderId="37" xfId="0" applyNumberFormat="1" applyFont="1" applyFill="1" applyBorder="1" applyAlignment="1">
      <alignment horizontal="right"/>
    </xf>
    <xf numFmtId="0" fontId="11" fillId="0" borderId="110" xfId="0" applyFont="1" applyBorder="1" applyAlignment="1">
      <alignment horizontal="center"/>
    </xf>
    <xf numFmtId="0" fontId="11" fillId="0" borderId="108" xfId="0" applyFont="1" applyBorder="1" applyAlignment="1">
      <alignment horizontal="center"/>
    </xf>
    <xf numFmtId="0" fontId="11" fillId="0" borderId="109" xfId="0" applyFont="1" applyBorder="1" applyAlignment="1">
      <alignment horizontal="center"/>
    </xf>
    <xf numFmtId="3" fontId="56" fillId="34" borderId="32" xfId="0" applyNumberFormat="1" applyFont="1" applyFill="1" applyBorder="1" applyAlignment="1">
      <alignment/>
    </xf>
    <xf numFmtId="3" fontId="56" fillId="34" borderId="25" xfId="0" applyNumberFormat="1" applyFont="1" applyFill="1" applyBorder="1" applyAlignment="1">
      <alignment/>
    </xf>
    <xf numFmtId="3" fontId="19" fillId="34" borderId="25" xfId="0" applyNumberFormat="1" applyFont="1" applyFill="1" applyBorder="1" applyAlignment="1">
      <alignment/>
    </xf>
    <xf numFmtId="3" fontId="72" fillId="34" borderId="32" xfId="0" applyNumberFormat="1" applyFont="1" applyFill="1" applyBorder="1" applyAlignment="1">
      <alignment/>
    </xf>
    <xf numFmtId="3" fontId="19" fillId="34" borderId="0" xfId="0" applyNumberFormat="1" applyFont="1" applyFill="1" applyBorder="1" applyAlignment="1">
      <alignment/>
    </xf>
    <xf numFmtId="3" fontId="72" fillId="34" borderId="25" xfId="0" applyNumberFormat="1" applyFont="1" applyFill="1" applyBorder="1" applyAlignment="1">
      <alignment/>
    </xf>
    <xf numFmtId="3" fontId="72" fillId="34" borderId="33" xfId="0" applyNumberFormat="1" applyFont="1" applyFill="1" applyBorder="1" applyAlignment="1">
      <alignment/>
    </xf>
    <xf numFmtId="3" fontId="19" fillId="34" borderId="28" xfId="0" applyNumberFormat="1" applyFont="1" applyFill="1" applyBorder="1" applyAlignment="1">
      <alignment/>
    </xf>
    <xf numFmtId="3" fontId="19" fillId="34" borderId="27" xfId="0" applyNumberFormat="1" applyFont="1" applyFill="1" applyBorder="1" applyAlignment="1">
      <alignment/>
    </xf>
    <xf numFmtId="3" fontId="73" fillId="34" borderId="33" xfId="0" applyNumberFormat="1" applyFont="1" applyFill="1" applyBorder="1" applyAlignment="1">
      <alignment/>
    </xf>
    <xf numFmtId="3" fontId="18" fillId="34" borderId="25" xfId="0" applyNumberFormat="1" applyFont="1" applyFill="1" applyBorder="1" applyAlignment="1">
      <alignment/>
    </xf>
    <xf numFmtId="0" fontId="13" fillId="35" borderId="0" xfId="0" applyFont="1" applyFill="1" applyAlignment="1">
      <alignment/>
    </xf>
    <xf numFmtId="3" fontId="20" fillId="39" borderId="37" xfId="0" applyNumberFormat="1" applyFont="1" applyFill="1" applyBorder="1" applyAlignment="1">
      <alignment horizontal="right"/>
    </xf>
    <xf numFmtId="3" fontId="49" fillId="39" borderId="37" xfId="0" applyNumberFormat="1" applyFont="1" applyFill="1" applyBorder="1" applyAlignment="1">
      <alignment horizontal="right"/>
    </xf>
    <xf numFmtId="0" fontId="56" fillId="34" borderId="25" xfId="0" applyFont="1" applyFill="1" applyBorder="1" applyAlignment="1">
      <alignment/>
    </xf>
    <xf numFmtId="0" fontId="72" fillId="34" borderId="25" xfId="0" applyFont="1" applyFill="1" applyBorder="1" applyAlignment="1">
      <alignment/>
    </xf>
    <xf numFmtId="3" fontId="72" fillId="34" borderId="25" xfId="0" applyNumberFormat="1" applyFont="1" applyFill="1" applyBorder="1" applyAlignment="1">
      <alignment/>
    </xf>
    <xf numFmtId="3" fontId="72" fillId="34" borderId="27" xfId="0" applyNumberFormat="1" applyFont="1" applyFill="1" applyBorder="1" applyAlignment="1">
      <alignment/>
    </xf>
    <xf numFmtId="0" fontId="72" fillId="34" borderId="27" xfId="0" applyFont="1" applyFill="1" applyBorder="1" applyAlignment="1">
      <alignment/>
    </xf>
    <xf numFmtId="3" fontId="18" fillId="34" borderId="45" xfId="0" applyNumberFormat="1" applyFont="1" applyFill="1" applyBorder="1" applyAlignment="1">
      <alignment horizontal="right"/>
    </xf>
    <xf numFmtId="179" fontId="56" fillId="34" borderId="49" xfId="0" applyNumberFormat="1" applyFont="1" applyFill="1" applyBorder="1" applyAlignment="1">
      <alignment horizontal="right"/>
    </xf>
    <xf numFmtId="3" fontId="19" fillId="34" borderId="32" xfId="0" applyNumberFormat="1" applyFont="1" applyFill="1" applyBorder="1" applyAlignment="1">
      <alignment horizontal="right"/>
    </xf>
    <xf numFmtId="179" fontId="19" fillId="34" borderId="0" xfId="0" applyNumberFormat="1" applyFont="1" applyFill="1" applyBorder="1" applyAlignment="1">
      <alignment horizontal="right"/>
    </xf>
    <xf numFmtId="179" fontId="72" fillId="34" borderId="0" xfId="0" applyNumberFormat="1" applyFont="1" applyFill="1" applyBorder="1" applyAlignment="1">
      <alignment horizontal="right"/>
    </xf>
    <xf numFmtId="3" fontId="18" fillId="34" borderId="32" xfId="0" applyNumberFormat="1" applyFont="1" applyFill="1" applyBorder="1" applyAlignment="1">
      <alignment horizontal="right"/>
    </xf>
    <xf numFmtId="179" fontId="18" fillId="34" borderId="0" xfId="0" applyNumberFormat="1" applyFont="1" applyFill="1" applyBorder="1" applyAlignment="1">
      <alignment horizontal="right"/>
    </xf>
    <xf numFmtId="179" fontId="56" fillId="34" borderId="0" xfId="0" applyNumberFormat="1" applyFont="1" applyFill="1" applyBorder="1" applyAlignment="1">
      <alignment horizontal="right"/>
    </xf>
    <xf numFmtId="3" fontId="19" fillId="34" borderId="33" xfId="0" applyNumberFormat="1" applyFont="1" applyFill="1" applyBorder="1" applyAlignment="1">
      <alignment horizontal="right"/>
    </xf>
    <xf numFmtId="179" fontId="19" fillId="34" borderId="28" xfId="0" applyNumberFormat="1" applyFont="1" applyFill="1" applyBorder="1" applyAlignment="1">
      <alignment horizontal="right"/>
    </xf>
    <xf numFmtId="179" fontId="72" fillId="34" borderId="28" xfId="0" applyNumberFormat="1" applyFont="1" applyFill="1" applyBorder="1" applyAlignment="1">
      <alignment horizontal="right"/>
    </xf>
    <xf numFmtId="3" fontId="49" fillId="0" borderId="0" xfId="0" applyNumberFormat="1" applyFont="1" applyFill="1" applyAlignment="1">
      <alignment horizontal="left"/>
    </xf>
    <xf numFmtId="3" fontId="56" fillId="39" borderId="32" xfId="0" applyNumberFormat="1" applyFont="1" applyFill="1" applyBorder="1" applyAlignment="1">
      <alignment/>
    </xf>
    <xf numFmtId="3" fontId="56" fillId="39" borderId="25" xfId="0" applyNumberFormat="1" applyFont="1" applyFill="1" applyBorder="1" applyAlignment="1">
      <alignment/>
    </xf>
    <xf numFmtId="0" fontId="56" fillId="39" borderId="25" xfId="0" applyFont="1" applyFill="1" applyBorder="1" applyAlignment="1">
      <alignment/>
    </xf>
    <xf numFmtId="0" fontId="72" fillId="39" borderId="25" xfId="0" applyFont="1" applyFill="1" applyBorder="1" applyAlignment="1">
      <alignment/>
    </xf>
    <xf numFmtId="3" fontId="72" fillId="39" borderId="32" xfId="0" applyNumberFormat="1" applyFont="1" applyFill="1" applyBorder="1" applyAlignment="1">
      <alignment/>
    </xf>
    <xf numFmtId="3" fontId="72" fillId="39" borderId="25" xfId="0" applyNumberFormat="1" applyFont="1" applyFill="1" applyBorder="1" applyAlignment="1">
      <alignment/>
    </xf>
    <xf numFmtId="3" fontId="72" fillId="39" borderId="33" xfId="0" applyNumberFormat="1" applyFont="1" applyFill="1" applyBorder="1" applyAlignment="1">
      <alignment/>
    </xf>
    <xf numFmtId="3" fontId="72" fillId="39" borderId="27" xfId="0" applyNumberFormat="1" applyFont="1" applyFill="1" applyBorder="1" applyAlignment="1">
      <alignment/>
    </xf>
    <xf numFmtId="0" fontId="72" fillId="39" borderId="27" xfId="0" applyFont="1" applyFill="1" applyBorder="1" applyAlignment="1">
      <alignment/>
    </xf>
    <xf numFmtId="3" fontId="56" fillId="39" borderId="45" xfId="0" applyNumberFormat="1" applyFont="1" applyFill="1" applyBorder="1" applyAlignment="1">
      <alignment/>
    </xf>
    <xf numFmtId="3" fontId="56" fillId="39" borderId="48" xfId="0" applyNumberFormat="1" applyFont="1" applyFill="1" applyBorder="1" applyAlignment="1">
      <alignment/>
    </xf>
    <xf numFmtId="0" fontId="56" fillId="39" borderId="48" xfId="0" applyFont="1" applyFill="1" applyBorder="1" applyAlignment="1">
      <alignment/>
    </xf>
    <xf numFmtId="0" fontId="72" fillId="39" borderId="48" xfId="0" applyFont="1" applyFill="1" applyBorder="1" applyAlignment="1">
      <alignment/>
    </xf>
    <xf numFmtId="3" fontId="18" fillId="39" borderId="0" xfId="0" applyNumberFormat="1" applyFont="1" applyFill="1" applyBorder="1" applyAlignment="1">
      <alignment/>
    </xf>
    <xf numFmtId="3" fontId="56" fillId="39" borderId="55" xfId="0" applyNumberFormat="1" applyFont="1" applyFill="1" applyBorder="1" applyAlignment="1">
      <alignment/>
    </xf>
    <xf numFmtId="3" fontId="19" fillId="39" borderId="0" xfId="0" applyNumberFormat="1" applyFont="1" applyFill="1" applyBorder="1" applyAlignment="1">
      <alignment/>
    </xf>
    <xf numFmtId="3" fontId="72" fillId="39" borderId="55" xfId="0" applyNumberFormat="1" applyFont="1" applyFill="1" applyBorder="1" applyAlignment="1">
      <alignment/>
    </xf>
    <xf numFmtId="3" fontId="18" fillId="39" borderId="25" xfId="0" applyNumberFormat="1" applyFont="1" applyFill="1" applyBorder="1" applyAlignment="1">
      <alignment/>
    </xf>
    <xf numFmtId="3" fontId="19" fillId="39" borderId="28" xfId="0" applyNumberFormat="1" applyFont="1" applyFill="1" applyBorder="1" applyAlignment="1">
      <alignment/>
    </xf>
    <xf numFmtId="3" fontId="11" fillId="39" borderId="32" xfId="0" applyNumberFormat="1" applyFont="1" applyFill="1" applyBorder="1" applyAlignment="1">
      <alignment horizontal="right"/>
    </xf>
    <xf numFmtId="3" fontId="56" fillId="39" borderId="0" xfId="0" applyNumberFormat="1" applyFont="1" applyFill="1" applyBorder="1" applyAlignment="1">
      <alignment/>
    </xf>
    <xf numFmtId="3" fontId="18" fillId="39" borderId="28" xfId="0" applyNumberFormat="1" applyFont="1" applyFill="1" applyBorder="1" applyAlignment="1">
      <alignment/>
    </xf>
    <xf numFmtId="0" fontId="8" fillId="0" borderId="45" xfId="0" applyFont="1" applyFill="1" applyBorder="1" applyAlignment="1">
      <alignment/>
    </xf>
    <xf numFmtId="0" fontId="8" fillId="0" borderId="49" xfId="0" applyFont="1" applyFill="1" applyBorder="1" applyAlignment="1">
      <alignment/>
    </xf>
    <xf numFmtId="3" fontId="19" fillId="39" borderId="0" xfId="0" applyNumberFormat="1" applyFont="1" applyFill="1" applyBorder="1" applyAlignment="1">
      <alignment/>
    </xf>
    <xf numFmtId="3" fontId="72" fillId="39" borderId="0" xfId="0" applyNumberFormat="1" applyFont="1" applyFill="1" applyBorder="1" applyAlignment="1">
      <alignment/>
    </xf>
    <xf numFmtId="3" fontId="19" fillId="39" borderId="28" xfId="0" applyNumberFormat="1" applyFont="1" applyFill="1" applyBorder="1" applyAlignment="1">
      <alignment/>
    </xf>
    <xf numFmtId="0" fontId="11" fillId="0" borderId="85" xfId="0" applyFont="1" applyBorder="1" applyAlignment="1">
      <alignment horizontal="center"/>
    </xf>
    <xf numFmtId="0" fontId="11" fillId="0" borderId="70" xfId="0" applyFont="1" applyBorder="1" applyAlignment="1">
      <alignment horizontal="center"/>
    </xf>
    <xf numFmtId="179" fontId="35" fillId="39" borderId="49" xfId="0" applyNumberFormat="1" applyFont="1" applyFill="1" applyBorder="1" applyAlignment="1">
      <alignment horizontal="right"/>
    </xf>
    <xf numFmtId="3" fontId="18" fillId="39" borderId="55" xfId="0" applyNumberFormat="1" applyFont="1" applyFill="1" applyBorder="1" applyAlignment="1">
      <alignment/>
    </xf>
    <xf numFmtId="3" fontId="19" fillId="39" borderId="55" xfId="0" applyNumberFormat="1" applyFont="1" applyFill="1" applyBorder="1" applyAlignment="1">
      <alignment/>
    </xf>
    <xf numFmtId="3" fontId="56" fillId="39" borderId="27" xfId="0" applyNumberFormat="1" applyFont="1" applyFill="1" applyBorder="1" applyAlignment="1">
      <alignment/>
    </xf>
    <xf numFmtId="3" fontId="19" fillId="39" borderId="54" xfId="0" applyNumberFormat="1" applyFont="1" applyFill="1" applyBorder="1" applyAlignment="1">
      <alignment/>
    </xf>
    <xf numFmtId="3" fontId="18" fillId="39" borderId="45" xfId="0" applyNumberFormat="1" applyFont="1" applyFill="1" applyBorder="1" applyAlignment="1">
      <alignment horizontal="right"/>
    </xf>
    <xf numFmtId="3" fontId="19" fillId="39" borderId="32" xfId="0" applyNumberFormat="1" applyFont="1" applyFill="1" applyBorder="1" applyAlignment="1">
      <alignment horizontal="right"/>
    </xf>
    <xf numFmtId="179" fontId="19" fillId="39" borderId="0" xfId="0" applyNumberFormat="1" applyFont="1" applyFill="1" applyBorder="1" applyAlignment="1">
      <alignment horizontal="right"/>
    </xf>
    <xf numFmtId="179" fontId="72" fillId="39" borderId="0" xfId="0" applyNumberFormat="1" applyFont="1" applyFill="1" applyBorder="1" applyAlignment="1">
      <alignment horizontal="right"/>
    </xf>
    <xf numFmtId="179" fontId="19" fillId="39" borderId="25" xfId="0" applyNumberFormat="1" applyFont="1" applyFill="1" applyBorder="1" applyAlignment="1">
      <alignment horizontal="right"/>
    </xf>
    <xf numFmtId="179" fontId="72" fillId="39" borderId="25" xfId="0" applyNumberFormat="1" applyFont="1" applyFill="1" applyBorder="1" applyAlignment="1">
      <alignment horizontal="right"/>
    </xf>
    <xf numFmtId="3" fontId="18" fillId="39" borderId="32" xfId="0" applyNumberFormat="1" applyFont="1" applyFill="1" applyBorder="1" applyAlignment="1">
      <alignment horizontal="right"/>
    </xf>
    <xf numFmtId="179" fontId="18" fillId="39" borderId="0" xfId="0" applyNumberFormat="1" applyFont="1" applyFill="1" applyBorder="1" applyAlignment="1">
      <alignment horizontal="right"/>
    </xf>
    <xf numFmtId="179" fontId="56" fillId="39" borderId="0" xfId="0" applyNumberFormat="1" applyFont="1" applyFill="1" applyBorder="1" applyAlignment="1">
      <alignment horizontal="right"/>
    </xf>
    <xf numFmtId="179" fontId="56" fillId="39" borderId="25" xfId="0" applyNumberFormat="1" applyFont="1" applyFill="1" applyBorder="1" applyAlignment="1">
      <alignment horizontal="right"/>
    </xf>
    <xf numFmtId="3" fontId="19" fillId="39" borderId="33" xfId="0" applyNumberFormat="1" applyFont="1" applyFill="1" applyBorder="1" applyAlignment="1">
      <alignment horizontal="right"/>
    </xf>
    <xf numFmtId="179" fontId="19" fillId="39" borderId="28" xfId="0" applyNumberFormat="1" applyFont="1" applyFill="1" applyBorder="1" applyAlignment="1">
      <alignment horizontal="right"/>
    </xf>
    <xf numFmtId="3" fontId="18" fillId="39" borderId="0" xfId="0" applyNumberFormat="1" applyFont="1" applyFill="1" applyBorder="1" applyAlignment="1">
      <alignment horizontal="right"/>
    </xf>
    <xf numFmtId="179" fontId="56" fillId="39" borderId="48" xfId="0" applyNumberFormat="1" applyFont="1" applyFill="1" applyBorder="1" applyAlignment="1">
      <alignment horizontal="right"/>
    </xf>
    <xf numFmtId="179" fontId="72" fillId="39" borderId="27" xfId="0" applyNumberFormat="1" applyFont="1" applyFill="1" applyBorder="1" applyAlignment="1">
      <alignment horizontal="right"/>
    </xf>
    <xf numFmtId="3" fontId="19" fillId="39" borderId="0" xfId="0" applyNumberFormat="1" applyFont="1" applyFill="1" applyBorder="1" applyAlignment="1">
      <alignment horizontal="right"/>
    </xf>
    <xf numFmtId="3" fontId="19" fillId="39" borderId="28" xfId="0" applyNumberFormat="1" applyFont="1" applyFill="1" applyBorder="1" applyAlignment="1">
      <alignment horizontal="right"/>
    </xf>
    <xf numFmtId="3" fontId="18" fillId="39" borderId="53" xfId="0" applyNumberFormat="1" applyFont="1" applyFill="1" applyBorder="1" applyAlignment="1">
      <alignment/>
    </xf>
    <xf numFmtId="0" fontId="11" fillId="37" borderId="54" xfId="0" applyFont="1" applyFill="1" applyBorder="1" applyAlignment="1">
      <alignment/>
    </xf>
    <xf numFmtId="0" fontId="11" fillId="37" borderId="32" xfId="0" applyFont="1" applyFill="1" applyBorder="1" applyAlignment="1">
      <alignment/>
    </xf>
    <xf numFmtId="0" fontId="11" fillId="37" borderId="33" xfId="0" applyFont="1" applyFill="1" applyBorder="1" applyAlignment="1">
      <alignment/>
    </xf>
    <xf numFmtId="0" fontId="0" fillId="37" borderId="67" xfId="0" applyFill="1" applyBorder="1" applyAlignment="1">
      <alignment/>
    </xf>
    <xf numFmtId="0" fontId="88" fillId="35" borderId="0" xfId="0" applyFont="1" applyFill="1" applyAlignment="1">
      <alignment/>
    </xf>
    <xf numFmtId="3" fontId="13" fillId="34" borderId="38" xfId="0" applyNumberFormat="1" applyFont="1" applyFill="1" applyBorder="1" applyAlignment="1">
      <alignment/>
    </xf>
    <xf numFmtId="3" fontId="48" fillId="34" borderId="37" xfId="0" applyNumberFormat="1" applyFont="1" applyFill="1" applyBorder="1" applyAlignment="1">
      <alignment horizontal="right"/>
    </xf>
    <xf numFmtId="3" fontId="49" fillId="34" borderId="38" xfId="0" applyNumberFormat="1" applyFont="1" applyFill="1" applyBorder="1" applyAlignment="1">
      <alignment horizontal="right"/>
    </xf>
    <xf numFmtId="3" fontId="58" fillId="34" borderId="52" xfId="0" applyNumberFormat="1" applyFont="1" applyFill="1" applyBorder="1" applyAlignment="1">
      <alignment/>
    </xf>
    <xf numFmtId="3" fontId="59" fillId="34" borderId="18" xfId="0" applyNumberFormat="1" applyFont="1" applyFill="1" applyBorder="1" applyAlignment="1">
      <alignment/>
    </xf>
    <xf numFmtId="3" fontId="58" fillId="34" borderId="18" xfId="0" applyNumberFormat="1" applyFont="1" applyFill="1" applyBorder="1" applyAlignment="1">
      <alignment/>
    </xf>
    <xf numFmtId="3" fontId="50" fillId="34" borderId="18" xfId="0" applyNumberFormat="1" applyFont="1" applyFill="1" applyBorder="1" applyAlignment="1">
      <alignment/>
    </xf>
    <xf numFmtId="3" fontId="97" fillId="45" borderId="127" xfId="0" applyNumberFormat="1" applyFont="1" applyFill="1" applyBorder="1" applyAlignment="1">
      <alignment/>
    </xf>
    <xf numFmtId="3" fontId="97" fillId="45" borderId="128" xfId="0" applyNumberFormat="1" applyFont="1" applyFill="1" applyBorder="1" applyAlignment="1">
      <alignment/>
    </xf>
    <xf numFmtId="3" fontId="98" fillId="45" borderId="128" xfId="0" applyNumberFormat="1" applyFont="1" applyFill="1" applyBorder="1" applyAlignment="1">
      <alignment/>
    </xf>
    <xf numFmtId="3" fontId="99" fillId="45" borderId="128" xfId="0" applyNumberFormat="1" applyFont="1" applyFill="1" applyBorder="1" applyAlignment="1">
      <alignment/>
    </xf>
    <xf numFmtId="3" fontId="100" fillId="45" borderId="128" xfId="0" applyNumberFormat="1" applyFont="1" applyFill="1" applyBorder="1" applyAlignment="1">
      <alignment/>
    </xf>
    <xf numFmtId="3" fontId="97" fillId="45" borderId="129" xfId="0" applyNumberFormat="1" applyFont="1" applyFill="1" applyBorder="1" applyAlignment="1">
      <alignment/>
    </xf>
    <xf numFmtId="3" fontId="97" fillId="45" borderId="130" xfId="0" applyNumberFormat="1" applyFont="1" applyFill="1" applyBorder="1" applyAlignment="1">
      <alignment/>
    </xf>
    <xf numFmtId="3" fontId="98" fillId="45" borderId="130" xfId="0" applyNumberFormat="1" applyFont="1" applyFill="1" applyBorder="1" applyAlignment="1">
      <alignment/>
    </xf>
    <xf numFmtId="3" fontId="96" fillId="0" borderId="131" xfId="0" applyNumberFormat="1" applyFont="1" applyBorder="1" applyAlignment="1">
      <alignment/>
    </xf>
    <xf numFmtId="3" fontId="96" fillId="0" borderId="132" xfId="0" applyNumberFormat="1" applyFont="1" applyBorder="1" applyAlignment="1">
      <alignment/>
    </xf>
    <xf numFmtId="3" fontId="96" fillId="0" borderId="133" xfId="0" applyNumberFormat="1" applyFont="1" applyBorder="1" applyAlignment="1">
      <alignment/>
    </xf>
    <xf numFmtId="3" fontId="101" fillId="0" borderId="132" xfId="0" applyNumberFormat="1" applyFont="1" applyBorder="1" applyAlignment="1">
      <alignment/>
    </xf>
    <xf numFmtId="3" fontId="97" fillId="45" borderId="128" xfId="0" applyNumberFormat="1" applyFont="1" applyFill="1" applyBorder="1" applyAlignment="1">
      <alignment horizontal="right"/>
    </xf>
    <xf numFmtId="3" fontId="21" fillId="0" borderId="48" xfId="0" applyNumberFormat="1" applyFont="1" applyFill="1" applyBorder="1" applyAlignment="1">
      <alignment horizontal="right"/>
    </xf>
    <xf numFmtId="0" fontId="14" fillId="34" borderId="33" xfId="0" applyFont="1" applyFill="1" applyBorder="1" applyAlignment="1">
      <alignment horizontal="left"/>
    </xf>
    <xf numFmtId="182" fontId="11" fillId="0" borderId="0" xfId="0" applyNumberFormat="1" applyFont="1" applyBorder="1" applyAlignment="1">
      <alignment/>
    </xf>
    <xf numFmtId="182" fontId="45" fillId="0" borderId="0" xfId="0" applyNumberFormat="1" applyFont="1" applyBorder="1" applyAlignment="1">
      <alignment/>
    </xf>
    <xf numFmtId="182" fontId="11" fillId="0" borderId="25" xfId="0" applyNumberFormat="1" applyFont="1" applyBorder="1" applyAlignment="1">
      <alignment/>
    </xf>
    <xf numFmtId="182" fontId="20" fillId="0" borderId="0" xfId="0" applyNumberFormat="1" applyFont="1" applyBorder="1" applyAlignment="1">
      <alignment/>
    </xf>
    <xf numFmtId="182" fontId="10" fillId="0" borderId="25" xfId="0" applyNumberFormat="1" applyFont="1" applyBorder="1" applyAlignment="1">
      <alignment/>
    </xf>
    <xf numFmtId="182" fontId="45" fillId="0" borderId="28" xfId="0" applyNumberFormat="1" applyFont="1" applyBorder="1" applyAlignment="1">
      <alignment/>
    </xf>
    <xf numFmtId="182" fontId="11" fillId="0" borderId="27" xfId="0" applyNumberFormat="1" applyFont="1" applyBorder="1" applyAlignment="1">
      <alignment/>
    </xf>
    <xf numFmtId="0" fontId="1" fillId="0" borderId="45" xfId="0" applyFont="1" applyBorder="1" applyAlignment="1">
      <alignment horizontal="left"/>
    </xf>
    <xf numFmtId="0" fontId="1" fillId="0" borderId="49" xfId="0" applyFont="1" applyBorder="1" applyAlignment="1">
      <alignment/>
    </xf>
    <xf numFmtId="0" fontId="1" fillId="0" borderId="48" xfId="0" applyFont="1" applyBorder="1" applyAlignment="1">
      <alignment/>
    </xf>
    <xf numFmtId="0" fontId="0" fillId="0" borderId="33" xfId="0" applyBorder="1" applyAlignment="1">
      <alignment horizontal="left"/>
    </xf>
    <xf numFmtId="0" fontId="0" fillId="0" borderId="28" xfId="0" applyBorder="1" applyAlignment="1">
      <alignment/>
    </xf>
    <xf numFmtId="0" fontId="0" fillId="0" borderId="27" xfId="0" applyBorder="1" applyAlignment="1">
      <alignment/>
    </xf>
    <xf numFmtId="182" fontId="45" fillId="34" borderId="32" xfId="0" applyNumberFormat="1" applyFont="1" applyFill="1" applyBorder="1" applyAlignment="1">
      <alignment/>
    </xf>
    <xf numFmtId="182" fontId="11" fillId="34" borderId="18" xfId="0" applyNumberFormat="1" applyFont="1" applyFill="1" applyBorder="1" applyAlignment="1">
      <alignment/>
    </xf>
    <xf numFmtId="182" fontId="11" fillId="34" borderId="32" xfId="0" applyNumberFormat="1" applyFont="1" applyFill="1" applyBorder="1" applyAlignment="1">
      <alignment/>
    </xf>
    <xf numFmtId="182" fontId="20" fillId="34" borderId="32" xfId="0" applyNumberFormat="1" applyFont="1" applyFill="1" applyBorder="1" applyAlignment="1">
      <alignment/>
    </xf>
    <xf numFmtId="182" fontId="45" fillId="34" borderId="33" xfId="0" applyNumberFormat="1" applyFont="1" applyFill="1" applyBorder="1" applyAlignment="1">
      <alignment/>
    </xf>
    <xf numFmtId="182" fontId="11" fillId="34" borderId="26" xfId="0" applyNumberFormat="1" applyFont="1" applyFill="1" applyBorder="1" applyAlignment="1">
      <alignment/>
    </xf>
    <xf numFmtId="0" fontId="14" fillId="39" borderId="28" xfId="0" applyFont="1" applyFill="1" applyBorder="1" applyAlignment="1">
      <alignment horizontal="left"/>
    </xf>
    <xf numFmtId="0" fontId="14" fillId="39" borderId="27" xfId="0" applyFont="1" applyFill="1" applyBorder="1" applyAlignment="1">
      <alignment horizontal="left"/>
    </xf>
    <xf numFmtId="182" fontId="11" fillId="39" borderId="25" xfId="0" applyNumberFormat="1" applyFont="1" applyFill="1" applyBorder="1" applyAlignment="1">
      <alignment/>
    </xf>
    <xf numFmtId="182" fontId="11" fillId="39" borderId="0" xfId="0" applyNumberFormat="1" applyFont="1" applyFill="1" applyBorder="1" applyAlignment="1">
      <alignment/>
    </xf>
    <xf numFmtId="182" fontId="0" fillId="34" borderId="32" xfId="0" applyNumberFormat="1" applyFont="1" applyFill="1" applyBorder="1" applyAlignment="1">
      <alignment/>
    </xf>
    <xf numFmtId="182" fontId="0" fillId="39" borderId="0" xfId="0" applyNumberFormat="1" applyFont="1" applyFill="1" applyBorder="1" applyAlignment="1">
      <alignment/>
    </xf>
    <xf numFmtId="182" fontId="0" fillId="39" borderId="25" xfId="0" applyNumberFormat="1" applyFont="1" applyFill="1" applyBorder="1" applyAlignment="1">
      <alignment/>
    </xf>
    <xf numFmtId="182" fontId="0" fillId="34" borderId="33" xfId="0" applyNumberFormat="1" applyFont="1" applyFill="1" applyBorder="1" applyAlignment="1">
      <alignment/>
    </xf>
    <xf numFmtId="182" fontId="0" fillId="39" borderId="28" xfId="0" applyNumberFormat="1" applyFont="1" applyFill="1" applyBorder="1" applyAlignment="1">
      <alignment/>
    </xf>
    <xf numFmtId="182" fontId="0" fillId="39" borderId="27" xfId="0" applyNumberFormat="1" applyFont="1" applyFill="1" applyBorder="1" applyAlignment="1">
      <alignment/>
    </xf>
    <xf numFmtId="0" fontId="7" fillId="35" borderId="45" xfId="0" applyFont="1" applyFill="1" applyBorder="1" applyAlignment="1">
      <alignment horizontal="left"/>
    </xf>
    <xf numFmtId="0" fontId="7" fillId="35" borderId="49" xfId="0" applyFont="1" applyFill="1" applyBorder="1" applyAlignment="1">
      <alignment/>
    </xf>
    <xf numFmtId="0" fontId="7" fillId="35" borderId="48" xfId="0" applyFont="1" applyFill="1" applyBorder="1" applyAlignment="1">
      <alignment/>
    </xf>
    <xf numFmtId="0" fontId="7" fillId="35" borderId="33" xfId="0" applyFont="1" applyFill="1" applyBorder="1" applyAlignment="1">
      <alignment horizontal="left"/>
    </xf>
    <xf numFmtId="0" fontId="7" fillId="35" borderId="28" xfId="0" applyFont="1" applyFill="1" applyBorder="1" applyAlignment="1">
      <alignment/>
    </xf>
    <xf numFmtId="0" fontId="7" fillId="35" borderId="27" xfId="0" applyFont="1" applyFill="1" applyBorder="1" applyAlignment="1">
      <alignment/>
    </xf>
    <xf numFmtId="176" fontId="24" fillId="35" borderId="0" xfId="0" applyNumberFormat="1" applyFont="1" applyFill="1" applyAlignment="1">
      <alignment/>
    </xf>
    <xf numFmtId="176" fontId="25" fillId="35" borderId="0" xfId="0" applyNumberFormat="1" applyFont="1" applyFill="1" applyAlignment="1">
      <alignment/>
    </xf>
    <xf numFmtId="0" fontId="8" fillId="0" borderId="49" xfId="0" applyFont="1" applyFill="1" applyBorder="1" applyAlignment="1">
      <alignment horizontal="left"/>
    </xf>
    <xf numFmtId="0" fontId="14" fillId="0" borderId="0" xfId="0" applyFont="1" applyFill="1" applyBorder="1" applyAlignment="1">
      <alignment horizontal="center"/>
    </xf>
    <xf numFmtId="3" fontId="0" fillId="42" borderId="0" xfId="0" applyNumberFormat="1" applyFont="1" applyFill="1" applyAlignment="1">
      <alignment/>
    </xf>
    <xf numFmtId="182" fontId="0" fillId="0" borderId="0" xfId="0" applyNumberFormat="1" applyFont="1" applyAlignment="1">
      <alignment/>
    </xf>
    <xf numFmtId="182" fontId="0" fillId="37" borderId="120" xfId="0" applyNumberFormat="1" applyFont="1" applyFill="1" applyBorder="1" applyAlignment="1">
      <alignment/>
    </xf>
    <xf numFmtId="182" fontId="0" fillId="0" borderId="0" xfId="0" applyNumberFormat="1" applyAlignment="1">
      <alignment/>
    </xf>
    <xf numFmtId="0" fontId="14" fillId="37" borderId="119" xfId="0" applyFont="1" applyFill="1" applyBorder="1" applyAlignment="1">
      <alignment/>
    </xf>
    <xf numFmtId="0" fontId="8" fillId="0" borderId="0" xfId="0" applyFont="1" applyFill="1" applyBorder="1" applyAlignment="1">
      <alignment horizontal="left"/>
    </xf>
    <xf numFmtId="176" fontId="11" fillId="0" borderId="54" xfId="0" applyNumberFormat="1" applyFont="1" applyFill="1" applyBorder="1" applyAlignment="1">
      <alignment horizontal="center"/>
    </xf>
    <xf numFmtId="176" fontId="11" fillId="34" borderId="54" xfId="0" applyNumberFormat="1" applyFont="1" applyFill="1" applyBorder="1" applyAlignment="1">
      <alignment horizontal="center"/>
    </xf>
    <xf numFmtId="0" fontId="11" fillId="0" borderId="33" xfId="0" applyFont="1" applyBorder="1" applyAlignment="1">
      <alignment horizontal="center"/>
    </xf>
    <xf numFmtId="3" fontId="18" fillId="34" borderId="47" xfId="0" applyNumberFormat="1" applyFont="1" applyFill="1" applyBorder="1" applyAlignment="1">
      <alignment horizontal="right" indent="1"/>
    </xf>
    <xf numFmtId="3" fontId="19" fillId="34" borderId="37" xfId="0" applyNumberFormat="1" applyFont="1" applyFill="1" applyBorder="1" applyAlignment="1">
      <alignment horizontal="right" indent="1"/>
    </xf>
    <xf numFmtId="3" fontId="18" fillId="34" borderId="37" xfId="0" applyNumberFormat="1" applyFont="1" applyFill="1" applyBorder="1" applyAlignment="1">
      <alignment horizontal="right" indent="1"/>
    </xf>
    <xf numFmtId="3" fontId="19" fillId="34" borderId="38" xfId="0" applyNumberFormat="1" applyFont="1" applyFill="1" applyBorder="1" applyAlignment="1">
      <alignment horizontal="right" indent="1"/>
    </xf>
    <xf numFmtId="3" fontId="18" fillId="34" borderId="0" xfId="0" applyNumberFormat="1" applyFont="1" applyFill="1" applyBorder="1" applyAlignment="1">
      <alignment horizontal="right" indent="1"/>
    </xf>
    <xf numFmtId="3" fontId="19" fillId="34" borderId="0" xfId="0" applyNumberFormat="1" applyFont="1" applyFill="1" applyBorder="1" applyAlignment="1">
      <alignment horizontal="right" indent="1"/>
    </xf>
    <xf numFmtId="3" fontId="19" fillId="34" borderId="28" xfId="0" applyNumberFormat="1" applyFont="1" applyFill="1" applyBorder="1" applyAlignment="1">
      <alignment horizontal="right" indent="1"/>
    </xf>
    <xf numFmtId="176" fontId="18" fillId="34" borderId="45" xfId="0" applyNumberFormat="1" applyFont="1" applyFill="1" applyBorder="1" applyAlignment="1">
      <alignment horizontal="right"/>
    </xf>
    <xf numFmtId="176" fontId="19" fillId="34" borderId="32" xfId="0" applyNumberFormat="1" applyFont="1" applyFill="1" applyBorder="1" applyAlignment="1">
      <alignment horizontal="right"/>
    </xf>
    <xf numFmtId="176" fontId="18" fillId="34" borderId="32" xfId="0" applyNumberFormat="1" applyFont="1" applyFill="1" applyBorder="1" applyAlignment="1">
      <alignment horizontal="right"/>
    </xf>
    <xf numFmtId="176" fontId="19" fillId="34" borderId="33" xfId="0" applyNumberFormat="1" applyFont="1" applyFill="1" applyBorder="1" applyAlignment="1">
      <alignment horizontal="right"/>
    </xf>
    <xf numFmtId="0" fontId="10" fillId="37" borderId="48" xfId="0" applyFont="1" applyFill="1" applyBorder="1" applyAlignment="1">
      <alignment/>
    </xf>
    <xf numFmtId="0" fontId="11" fillId="37" borderId="25" xfId="0" applyFont="1" applyFill="1" applyBorder="1" applyAlignment="1">
      <alignment/>
    </xf>
    <xf numFmtId="0" fontId="10" fillId="37" borderId="25" xfId="0" applyFont="1" applyFill="1" applyBorder="1" applyAlignment="1">
      <alignment/>
    </xf>
    <xf numFmtId="176" fontId="7" fillId="37" borderId="70" xfId="0" applyNumberFormat="1" applyFont="1" applyFill="1" applyBorder="1" applyAlignment="1">
      <alignment horizontal="center"/>
    </xf>
    <xf numFmtId="0" fontId="11" fillId="37" borderId="27" xfId="0" applyFont="1" applyFill="1" applyBorder="1" applyAlignment="1">
      <alignment/>
    </xf>
    <xf numFmtId="0" fontId="11" fillId="0" borderId="48" xfId="0" applyFont="1" applyBorder="1" applyAlignment="1">
      <alignment horizontal="center"/>
    </xf>
    <xf numFmtId="0" fontId="11" fillId="0" borderId="45" xfId="0" applyFont="1" applyBorder="1" applyAlignment="1">
      <alignment horizontal="center"/>
    </xf>
    <xf numFmtId="179" fontId="56" fillId="0" borderId="48" xfId="0" applyNumberFormat="1" applyFont="1" applyBorder="1" applyAlignment="1">
      <alignment/>
    </xf>
    <xf numFmtId="179" fontId="72" fillId="0" borderId="25" xfId="0" applyNumberFormat="1" applyFont="1" applyBorder="1" applyAlignment="1">
      <alignment/>
    </xf>
    <xf numFmtId="179" fontId="56" fillId="0" borderId="25" xfId="0" applyNumberFormat="1" applyFont="1" applyBorder="1" applyAlignment="1">
      <alignment/>
    </xf>
    <xf numFmtId="179" fontId="72" fillId="0" borderId="27" xfId="0" applyNumberFormat="1" applyFont="1" applyBorder="1" applyAlignment="1">
      <alignment/>
    </xf>
    <xf numFmtId="182" fontId="21" fillId="34" borderId="49" xfId="0" applyNumberFormat="1" applyFont="1" applyFill="1" applyBorder="1" applyAlignment="1">
      <alignment/>
    </xf>
    <xf numFmtId="182" fontId="13" fillId="34" borderId="0" xfId="0" applyNumberFormat="1" applyFont="1" applyFill="1" applyBorder="1" applyAlignment="1">
      <alignment/>
    </xf>
    <xf numFmtId="182" fontId="48" fillId="34" borderId="0" xfId="0" applyNumberFormat="1" applyFont="1" applyFill="1" applyBorder="1" applyAlignment="1">
      <alignment/>
    </xf>
    <xf numFmtId="182" fontId="49" fillId="34" borderId="0" xfId="0" applyNumberFormat="1" applyFont="1" applyFill="1" applyBorder="1" applyAlignment="1">
      <alignment/>
    </xf>
    <xf numFmtId="182" fontId="13" fillId="34" borderId="28" xfId="0" applyNumberFormat="1" applyFont="1" applyFill="1" applyBorder="1" applyAlignment="1">
      <alignment/>
    </xf>
    <xf numFmtId="179" fontId="56" fillId="0" borderId="27" xfId="0" applyNumberFormat="1" applyFont="1" applyBorder="1" applyAlignment="1">
      <alignment/>
    </xf>
    <xf numFmtId="3" fontId="18" fillId="34" borderId="32" xfId="0" applyNumberFormat="1" applyFont="1" applyFill="1" applyBorder="1" applyAlignment="1">
      <alignment/>
    </xf>
    <xf numFmtId="3" fontId="19" fillId="34" borderId="32" xfId="0" applyNumberFormat="1" applyFont="1" applyFill="1" applyBorder="1" applyAlignment="1">
      <alignment/>
    </xf>
    <xf numFmtId="3" fontId="72" fillId="39" borderId="0" xfId="0" applyNumberFormat="1" applyFont="1" applyFill="1" applyBorder="1" applyAlignment="1">
      <alignment/>
    </xf>
    <xf numFmtId="3" fontId="72" fillId="39" borderId="28" xfId="0" applyNumberFormat="1" applyFont="1" applyFill="1" applyBorder="1" applyAlignment="1">
      <alignment/>
    </xf>
    <xf numFmtId="0" fontId="10" fillId="37" borderId="0" xfId="0" applyFont="1" applyFill="1" applyBorder="1" applyAlignment="1">
      <alignment/>
    </xf>
    <xf numFmtId="0" fontId="11" fillId="37" borderId="0" xfId="0" applyFont="1" applyFill="1" applyBorder="1" applyAlignment="1">
      <alignment/>
    </xf>
    <xf numFmtId="0" fontId="10" fillId="37" borderId="49" xfId="0" applyFont="1" applyFill="1" applyBorder="1" applyAlignment="1">
      <alignment/>
    </xf>
    <xf numFmtId="0" fontId="11" fillId="37" borderId="28" xfId="0" applyFont="1" applyFill="1" applyBorder="1" applyAlignment="1">
      <alignment/>
    </xf>
    <xf numFmtId="176" fontId="11" fillId="39" borderId="54" xfId="0" applyNumberFormat="1" applyFont="1" applyFill="1" applyBorder="1" applyAlignment="1">
      <alignment horizontal="center"/>
    </xf>
    <xf numFmtId="0" fontId="8" fillId="0" borderId="85" xfId="0" applyFont="1" applyFill="1" applyBorder="1" applyAlignment="1">
      <alignment/>
    </xf>
    <xf numFmtId="0" fontId="8" fillId="0" borderId="69" xfId="0" applyFont="1" applyFill="1" applyBorder="1" applyAlignment="1">
      <alignment/>
    </xf>
    <xf numFmtId="0" fontId="8" fillId="0" borderId="70" xfId="0" applyFont="1" applyFill="1" applyBorder="1" applyAlignment="1">
      <alignment/>
    </xf>
    <xf numFmtId="0" fontId="72" fillId="34" borderId="0" xfId="0" applyFont="1" applyFill="1" applyBorder="1" applyAlignment="1">
      <alignment/>
    </xf>
    <xf numFmtId="0" fontId="56" fillId="34" borderId="0" xfId="0" applyFont="1" applyFill="1" applyBorder="1" applyAlignment="1">
      <alignment/>
    </xf>
    <xf numFmtId="0" fontId="72" fillId="34" borderId="28" xfId="0" applyFont="1" applyFill="1" applyBorder="1" applyAlignment="1">
      <alignment/>
    </xf>
    <xf numFmtId="179" fontId="56" fillId="0" borderId="48" xfId="0" applyNumberFormat="1" applyFont="1" applyFill="1" applyBorder="1" applyAlignment="1">
      <alignment/>
    </xf>
    <xf numFmtId="179" fontId="72" fillId="0" borderId="25" xfId="0" applyNumberFormat="1" applyFont="1" applyFill="1" applyBorder="1" applyAlignment="1">
      <alignment/>
    </xf>
    <xf numFmtId="179" fontId="56" fillId="0" borderId="25" xfId="0" applyNumberFormat="1" applyFont="1" applyFill="1" applyBorder="1" applyAlignment="1">
      <alignment/>
    </xf>
    <xf numFmtId="179" fontId="72" fillId="0" borderId="27" xfId="0" applyNumberFormat="1" applyFont="1" applyFill="1" applyBorder="1" applyAlignment="1">
      <alignment/>
    </xf>
    <xf numFmtId="3" fontId="18" fillId="34" borderId="49" xfId="0" applyNumberFormat="1" applyFont="1" applyFill="1" applyBorder="1" applyAlignment="1">
      <alignment horizontal="right"/>
    </xf>
    <xf numFmtId="3" fontId="19" fillId="34" borderId="0" xfId="0" applyNumberFormat="1" applyFont="1" applyFill="1" applyBorder="1" applyAlignment="1">
      <alignment horizontal="right"/>
    </xf>
    <xf numFmtId="3" fontId="18" fillId="34" borderId="0" xfId="0" applyNumberFormat="1" applyFont="1" applyFill="1" applyBorder="1" applyAlignment="1">
      <alignment horizontal="right"/>
    </xf>
    <xf numFmtId="3" fontId="19" fillId="34" borderId="28" xfId="0" applyNumberFormat="1" applyFont="1" applyFill="1" applyBorder="1" applyAlignment="1">
      <alignment horizontal="right"/>
    </xf>
    <xf numFmtId="176" fontId="11" fillId="34" borderId="55" xfId="0" applyNumberFormat="1" applyFont="1" applyFill="1" applyBorder="1" applyAlignment="1">
      <alignment horizontal="center"/>
    </xf>
    <xf numFmtId="0" fontId="11" fillId="0" borderId="25" xfId="0" applyFont="1" applyFill="1" applyBorder="1" applyAlignment="1">
      <alignment horizontal="center"/>
    </xf>
    <xf numFmtId="3" fontId="19" fillId="34" borderId="33" xfId="0" applyNumberFormat="1" applyFont="1" applyFill="1" applyBorder="1" applyAlignment="1">
      <alignment/>
    </xf>
    <xf numFmtId="182" fontId="19" fillId="34" borderId="27" xfId="0" applyNumberFormat="1" applyFont="1" applyFill="1" applyBorder="1" applyAlignment="1">
      <alignment/>
    </xf>
    <xf numFmtId="182" fontId="56" fillId="34" borderId="48" xfId="0" applyNumberFormat="1" applyFont="1" applyFill="1" applyBorder="1" applyAlignment="1">
      <alignment/>
    </xf>
    <xf numFmtId="182" fontId="72" fillId="34" borderId="25" xfId="0" applyNumberFormat="1" applyFont="1" applyFill="1" applyBorder="1" applyAlignment="1">
      <alignment/>
    </xf>
    <xf numFmtId="182" fontId="56" fillId="34" borderId="25" xfId="0" applyNumberFormat="1" applyFont="1" applyFill="1" applyBorder="1" applyAlignment="1">
      <alignment/>
    </xf>
    <xf numFmtId="176" fontId="13" fillId="0" borderId="54" xfId="0" applyNumberFormat="1" applyFont="1" applyFill="1" applyBorder="1" applyAlignment="1">
      <alignment horizontal="center"/>
    </xf>
    <xf numFmtId="0" fontId="10" fillId="0" borderId="67" xfId="0" applyFont="1" applyFill="1" applyBorder="1" applyAlignment="1">
      <alignment horizontal="center" vertical="center"/>
    </xf>
    <xf numFmtId="176" fontId="11" fillId="0" borderId="67" xfId="0" applyNumberFormat="1" applyFont="1" applyFill="1" applyBorder="1" applyAlignment="1">
      <alignment horizontal="center"/>
    </xf>
    <xf numFmtId="3" fontId="18" fillId="39" borderId="49" xfId="0" applyNumberFormat="1" applyFont="1" applyFill="1" applyBorder="1" applyAlignment="1">
      <alignment horizontal="right" indent="1"/>
    </xf>
    <xf numFmtId="3" fontId="19" fillId="39" borderId="0" xfId="0" applyNumberFormat="1" applyFont="1" applyFill="1" applyBorder="1" applyAlignment="1">
      <alignment horizontal="right" indent="1"/>
    </xf>
    <xf numFmtId="3" fontId="18" fillId="39" borderId="0" xfId="0" applyNumberFormat="1" applyFont="1" applyFill="1" applyBorder="1" applyAlignment="1">
      <alignment horizontal="right" indent="1"/>
    </xf>
    <xf numFmtId="3" fontId="19" fillId="39" borderId="28" xfId="0" applyNumberFormat="1" applyFont="1" applyFill="1" applyBorder="1" applyAlignment="1">
      <alignment horizontal="right" indent="1"/>
    </xf>
    <xf numFmtId="183" fontId="14" fillId="39" borderId="32" xfId="0" applyNumberFormat="1" applyFont="1" applyFill="1" applyBorder="1" applyAlignment="1">
      <alignment/>
    </xf>
    <xf numFmtId="183" fontId="14" fillId="39" borderId="0" xfId="0" applyNumberFormat="1" applyFont="1" applyFill="1" applyBorder="1" applyAlignment="1">
      <alignment/>
    </xf>
    <xf numFmtId="183" fontId="14" fillId="39" borderId="0" xfId="0" applyNumberFormat="1" applyFont="1" applyFill="1" applyBorder="1" applyAlignment="1">
      <alignment horizontal="right" vertical="center"/>
    </xf>
    <xf numFmtId="184" fontId="14" fillId="39" borderId="0" xfId="0" applyNumberFormat="1" applyFont="1" applyFill="1" applyBorder="1" applyAlignment="1">
      <alignment horizontal="right" vertical="center"/>
    </xf>
    <xf numFmtId="185" fontId="14" fillId="39" borderId="0" xfId="0" applyNumberFormat="1" applyFont="1" applyFill="1" applyBorder="1" applyAlignment="1">
      <alignment/>
    </xf>
    <xf numFmtId="183" fontId="14" fillId="39" borderId="25" xfId="0" applyNumberFormat="1" applyFont="1" applyFill="1" applyBorder="1" applyAlignment="1">
      <alignment/>
    </xf>
    <xf numFmtId="3" fontId="14" fillId="39" borderId="32" xfId="0" applyNumberFormat="1" applyFont="1" applyFill="1" applyBorder="1" applyAlignment="1">
      <alignment horizontal="right" indent="1"/>
    </xf>
    <xf numFmtId="3" fontId="14" fillId="39" borderId="0" xfId="0" applyNumberFormat="1" applyFont="1" applyFill="1" applyBorder="1" applyAlignment="1">
      <alignment horizontal="right" indent="1"/>
    </xf>
    <xf numFmtId="3" fontId="14" fillId="39" borderId="25" xfId="0" applyNumberFormat="1" applyFont="1" applyFill="1" applyBorder="1" applyAlignment="1">
      <alignment horizontal="right" indent="1"/>
    </xf>
    <xf numFmtId="0" fontId="14" fillId="39" borderId="45" xfId="0" applyFont="1" applyFill="1" applyBorder="1" applyAlignment="1">
      <alignment horizontal="right"/>
    </xf>
    <xf numFmtId="0" fontId="14" fillId="39" borderId="49" xfId="0" applyFont="1" applyFill="1" applyBorder="1" applyAlignment="1">
      <alignment horizontal="right"/>
    </xf>
    <xf numFmtId="0" fontId="14" fillId="39" borderId="48" xfId="0" applyFont="1" applyFill="1" applyBorder="1" applyAlignment="1">
      <alignment horizontal="right"/>
    </xf>
    <xf numFmtId="3" fontId="14" fillId="39" borderId="48" xfId="0" applyNumberFormat="1" applyFont="1" applyFill="1" applyBorder="1" applyAlignment="1">
      <alignment horizontal="right"/>
    </xf>
    <xf numFmtId="3" fontId="18" fillId="39" borderId="32" xfId="0" applyNumberFormat="1" applyFont="1" applyFill="1" applyBorder="1" applyAlignment="1">
      <alignment horizontal="right" indent="1"/>
    </xf>
    <xf numFmtId="3" fontId="19" fillId="39" borderId="32" xfId="0" applyNumberFormat="1" applyFont="1" applyFill="1" applyBorder="1" applyAlignment="1">
      <alignment horizontal="right" indent="1"/>
    </xf>
    <xf numFmtId="3" fontId="19" fillId="39" borderId="33" xfId="0" applyNumberFormat="1" applyFont="1" applyFill="1" applyBorder="1" applyAlignment="1">
      <alignment horizontal="right" indent="1"/>
    </xf>
    <xf numFmtId="176" fontId="18" fillId="39" borderId="45" xfId="0" applyNumberFormat="1" applyFont="1" applyFill="1" applyBorder="1" applyAlignment="1">
      <alignment horizontal="right"/>
    </xf>
    <xf numFmtId="176" fontId="19" fillId="39" borderId="32" xfId="0" applyNumberFormat="1" applyFont="1" applyFill="1" applyBorder="1" applyAlignment="1">
      <alignment horizontal="right"/>
    </xf>
    <xf numFmtId="176" fontId="18" fillId="39" borderId="32" xfId="0" applyNumberFormat="1" applyFont="1" applyFill="1" applyBorder="1" applyAlignment="1">
      <alignment horizontal="right"/>
    </xf>
    <xf numFmtId="176" fontId="19" fillId="39" borderId="33" xfId="0" applyNumberFormat="1" applyFont="1" applyFill="1" applyBorder="1" applyAlignment="1">
      <alignment horizontal="right"/>
    </xf>
    <xf numFmtId="3" fontId="56" fillId="39" borderId="49" xfId="0" applyNumberFormat="1" applyFont="1" applyFill="1" applyBorder="1" applyAlignment="1">
      <alignment/>
    </xf>
    <xf numFmtId="179" fontId="45" fillId="39" borderId="0" xfId="0" applyNumberFormat="1" applyFont="1" applyFill="1" applyBorder="1" applyAlignment="1">
      <alignment horizontal="right"/>
    </xf>
    <xf numFmtId="0" fontId="8" fillId="0" borderId="48" xfId="0" applyFont="1" applyFill="1" applyBorder="1" applyAlignment="1">
      <alignment/>
    </xf>
    <xf numFmtId="0" fontId="19" fillId="35" borderId="0" xfId="0" applyFont="1" applyFill="1" applyAlignment="1">
      <alignment/>
    </xf>
    <xf numFmtId="3" fontId="18" fillId="39" borderId="45" xfId="0" applyNumberFormat="1" applyFont="1" applyFill="1" applyBorder="1" applyAlignment="1">
      <alignment/>
    </xf>
    <xf numFmtId="3" fontId="19" fillId="39" borderId="32" xfId="0" applyNumberFormat="1" applyFont="1" applyFill="1" applyBorder="1" applyAlignment="1">
      <alignment/>
    </xf>
    <xf numFmtId="3" fontId="18" fillId="39" borderId="32" xfId="0" applyNumberFormat="1" applyFont="1" applyFill="1" applyBorder="1" applyAlignment="1">
      <alignment/>
    </xf>
    <xf numFmtId="3" fontId="19" fillId="39" borderId="33" xfId="0" applyNumberFormat="1" applyFont="1" applyFill="1" applyBorder="1" applyAlignment="1">
      <alignment/>
    </xf>
    <xf numFmtId="0" fontId="11" fillId="0" borderId="48" xfId="0" applyFont="1" applyFill="1" applyBorder="1" applyAlignment="1">
      <alignment horizontal="center"/>
    </xf>
    <xf numFmtId="179" fontId="19" fillId="39" borderId="25" xfId="0" applyNumberFormat="1" applyFont="1" applyFill="1" applyBorder="1" applyAlignment="1">
      <alignment/>
    </xf>
    <xf numFmtId="179" fontId="19" fillId="39" borderId="27" xfId="0" applyNumberFormat="1" applyFont="1" applyFill="1" applyBorder="1" applyAlignment="1">
      <alignment/>
    </xf>
    <xf numFmtId="179" fontId="18" fillId="39" borderId="48" xfId="0" applyNumberFormat="1" applyFont="1" applyFill="1" applyBorder="1" applyAlignment="1">
      <alignment/>
    </xf>
    <xf numFmtId="179" fontId="56" fillId="39" borderId="25" xfId="0" applyNumberFormat="1" applyFont="1" applyFill="1" applyBorder="1" applyAlignment="1">
      <alignment/>
    </xf>
    <xf numFmtId="179" fontId="72" fillId="39" borderId="25" xfId="0" applyNumberFormat="1" applyFont="1" applyFill="1" applyBorder="1" applyAlignment="1">
      <alignment/>
    </xf>
    <xf numFmtId="179" fontId="49" fillId="39" borderId="28" xfId="0" applyNumberFormat="1" applyFont="1" applyFill="1" applyBorder="1" applyAlignment="1">
      <alignment horizontal="right"/>
    </xf>
    <xf numFmtId="3" fontId="18" fillId="0" borderId="45" xfId="0" applyNumberFormat="1" applyFont="1" applyBorder="1" applyAlignment="1">
      <alignment/>
    </xf>
    <xf numFmtId="179" fontId="18" fillId="0" borderId="48" xfId="0" applyNumberFormat="1" applyFont="1" applyBorder="1" applyAlignment="1">
      <alignment/>
    </xf>
    <xf numFmtId="3" fontId="19" fillId="0" borderId="32" xfId="0" applyNumberFormat="1" applyFont="1" applyBorder="1" applyAlignment="1">
      <alignment/>
    </xf>
    <xf numFmtId="179" fontId="19" fillId="0" borderId="25" xfId="0" applyNumberFormat="1" applyFont="1" applyBorder="1" applyAlignment="1">
      <alignment/>
    </xf>
    <xf numFmtId="3" fontId="18" fillId="0" borderId="32" xfId="0" applyNumberFormat="1" applyFont="1" applyBorder="1" applyAlignment="1">
      <alignment/>
    </xf>
    <xf numFmtId="179" fontId="18" fillId="0" borderId="25" xfId="0" applyNumberFormat="1" applyFont="1" applyBorder="1" applyAlignment="1">
      <alignment/>
    </xf>
    <xf numFmtId="3" fontId="19" fillId="0" borderId="33" xfId="0" applyNumberFormat="1" applyFont="1" applyBorder="1" applyAlignment="1">
      <alignment/>
    </xf>
    <xf numFmtId="179" fontId="19" fillId="0" borderId="27" xfId="0" applyNumberFormat="1" applyFont="1" applyBorder="1" applyAlignment="1">
      <alignment/>
    </xf>
    <xf numFmtId="3" fontId="18" fillId="0" borderId="45" xfId="0" applyNumberFormat="1" applyFont="1" applyFill="1" applyBorder="1" applyAlignment="1">
      <alignment/>
    </xf>
    <xf numFmtId="179" fontId="18" fillId="0" borderId="48" xfId="0" applyNumberFormat="1" applyFont="1" applyFill="1" applyBorder="1" applyAlignment="1">
      <alignment/>
    </xf>
    <xf numFmtId="3" fontId="19" fillId="0" borderId="32" xfId="0" applyNumberFormat="1" applyFont="1" applyFill="1" applyBorder="1" applyAlignment="1">
      <alignment/>
    </xf>
    <xf numFmtId="179" fontId="19" fillId="0" borderId="25" xfId="0" applyNumberFormat="1" applyFont="1" applyFill="1" applyBorder="1" applyAlignment="1">
      <alignment/>
    </xf>
    <xf numFmtId="179" fontId="18" fillId="0" borderId="25" xfId="0" applyNumberFormat="1" applyFont="1" applyFill="1" applyBorder="1" applyAlignment="1">
      <alignment/>
    </xf>
    <xf numFmtId="3" fontId="18" fillId="0" borderId="32" xfId="0" applyNumberFormat="1" applyFont="1" applyFill="1" applyBorder="1" applyAlignment="1">
      <alignment/>
    </xf>
    <xf numFmtId="3" fontId="19" fillId="0" borderId="33" xfId="0" applyNumberFormat="1" applyFont="1" applyFill="1" applyBorder="1" applyAlignment="1">
      <alignment/>
    </xf>
    <xf numFmtId="179" fontId="19" fillId="0" borderId="27" xfId="0" applyNumberFormat="1" applyFont="1" applyFill="1" applyBorder="1" applyAlignment="1">
      <alignment/>
    </xf>
    <xf numFmtId="0" fontId="10" fillId="35" borderId="0" xfId="0" applyFont="1" applyFill="1" applyBorder="1" applyAlignment="1">
      <alignment horizontal="center"/>
    </xf>
    <xf numFmtId="0" fontId="10" fillId="35" borderId="0" xfId="0" applyFont="1" applyFill="1" applyBorder="1" applyAlignment="1">
      <alignment/>
    </xf>
    <xf numFmtId="0" fontId="10" fillId="35" borderId="69" xfId="0" applyFont="1" applyFill="1" applyBorder="1" applyAlignment="1">
      <alignment horizontal="center"/>
    </xf>
    <xf numFmtId="0" fontId="10" fillId="35" borderId="70" xfId="0" applyFont="1" applyFill="1" applyBorder="1" applyAlignment="1">
      <alignment horizontal="center"/>
    </xf>
    <xf numFmtId="0" fontId="11" fillId="0" borderId="0" xfId="0" applyFont="1" applyBorder="1" applyAlignment="1">
      <alignment/>
    </xf>
    <xf numFmtId="3" fontId="13" fillId="34" borderId="18" xfId="0" applyNumberFormat="1" applyFont="1" applyFill="1" applyBorder="1" applyAlignment="1">
      <alignment/>
    </xf>
    <xf numFmtId="0" fontId="14" fillId="0" borderId="0" xfId="0" applyFont="1" applyBorder="1" applyAlignment="1">
      <alignment horizontal="center"/>
    </xf>
    <xf numFmtId="3" fontId="18" fillId="0" borderId="47" xfId="0" applyNumberFormat="1" applyFont="1" applyBorder="1" applyAlignment="1">
      <alignment/>
    </xf>
    <xf numFmtId="3" fontId="19" fillId="0" borderId="37" xfId="0" applyNumberFormat="1" applyFont="1" applyBorder="1" applyAlignment="1">
      <alignment/>
    </xf>
    <xf numFmtId="3" fontId="18" fillId="0" borderId="37" xfId="0" applyNumberFormat="1" applyFont="1" applyBorder="1" applyAlignment="1">
      <alignment/>
    </xf>
    <xf numFmtId="3" fontId="19" fillId="0" borderId="38" xfId="0" applyNumberFormat="1" applyFont="1" applyBorder="1" applyAlignment="1">
      <alignment/>
    </xf>
    <xf numFmtId="3" fontId="56" fillId="0" borderId="47" xfId="0" applyNumberFormat="1" applyFont="1" applyBorder="1" applyAlignment="1">
      <alignment/>
    </xf>
    <xf numFmtId="3" fontId="45" fillId="0" borderId="37" xfId="0" applyNumberFormat="1" applyFont="1" applyBorder="1" applyAlignment="1">
      <alignment/>
    </xf>
    <xf numFmtId="3" fontId="72" fillId="0" borderId="37" xfId="0" applyNumberFormat="1" applyFont="1" applyBorder="1" applyAlignment="1">
      <alignment/>
    </xf>
    <xf numFmtId="3" fontId="56" fillId="0" borderId="37" xfId="0" applyNumberFormat="1" applyFont="1" applyBorder="1" applyAlignment="1">
      <alignment/>
    </xf>
    <xf numFmtId="3" fontId="72" fillId="0" borderId="38" xfId="0" applyNumberFormat="1" applyFont="1" applyBorder="1" applyAlignment="1">
      <alignment/>
    </xf>
    <xf numFmtId="3" fontId="73" fillId="0" borderId="38" xfId="0" applyNumberFormat="1" applyFont="1" applyBorder="1" applyAlignment="1">
      <alignment/>
    </xf>
    <xf numFmtId="3" fontId="56" fillId="0" borderId="47" xfId="0" applyNumberFormat="1" applyFont="1" applyFill="1" applyBorder="1" applyAlignment="1">
      <alignment/>
    </xf>
    <xf numFmtId="3" fontId="72" fillId="0" borderId="37" xfId="0" applyNumberFormat="1" applyFont="1" applyFill="1" applyBorder="1" applyAlignment="1">
      <alignment/>
    </xf>
    <xf numFmtId="3" fontId="56" fillId="0" borderId="37" xfId="0" applyNumberFormat="1" applyFont="1" applyFill="1" applyBorder="1" applyAlignment="1">
      <alignment/>
    </xf>
    <xf numFmtId="3" fontId="72" fillId="0" borderId="38" xfId="0" applyNumberFormat="1" applyFont="1" applyFill="1" applyBorder="1" applyAlignment="1">
      <alignment/>
    </xf>
    <xf numFmtId="3" fontId="18" fillId="0" borderId="47" xfId="0" applyNumberFormat="1" applyFont="1" applyFill="1" applyBorder="1" applyAlignment="1">
      <alignment/>
    </xf>
    <xf numFmtId="3" fontId="19" fillId="0" borderId="37" xfId="0" applyNumberFormat="1" applyFont="1" applyFill="1" applyBorder="1" applyAlignment="1">
      <alignment/>
    </xf>
    <xf numFmtId="3" fontId="18" fillId="0" borderId="37" xfId="0" applyNumberFormat="1" applyFont="1" applyFill="1" applyBorder="1" applyAlignment="1">
      <alignment/>
    </xf>
    <xf numFmtId="3" fontId="19" fillId="0" borderId="38" xfId="0" applyNumberFormat="1" applyFont="1" applyFill="1" applyBorder="1" applyAlignment="1">
      <alignment/>
    </xf>
    <xf numFmtId="3" fontId="72" fillId="34" borderId="37" xfId="0" applyNumberFormat="1" applyFont="1" applyFill="1" applyBorder="1" applyAlignment="1">
      <alignment/>
    </xf>
    <xf numFmtId="3" fontId="56" fillId="34" borderId="37" xfId="0" applyNumberFormat="1" applyFont="1" applyFill="1" applyBorder="1" applyAlignment="1">
      <alignment/>
    </xf>
    <xf numFmtId="3" fontId="19" fillId="34" borderId="38" xfId="0" applyNumberFormat="1" applyFont="1" applyFill="1" applyBorder="1" applyAlignment="1">
      <alignment/>
    </xf>
    <xf numFmtId="3" fontId="18" fillId="39" borderId="47" xfId="0" applyNumberFormat="1" applyFont="1" applyFill="1" applyBorder="1" applyAlignment="1">
      <alignment/>
    </xf>
    <xf numFmtId="3" fontId="19" fillId="39" borderId="37" xfId="0" applyNumberFormat="1" applyFont="1" applyFill="1" applyBorder="1" applyAlignment="1">
      <alignment/>
    </xf>
    <xf numFmtId="3" fontId="72" fillId="39" borderId="37" xfId="0" applyNumberFormat="1" applyFont="1" applyFill="1" applyBorder="1" applyAlignment="1">
      <alignment/>
    </xf>
    <xf numFmtId="3" fontId="56" fillId="39" borderId="37" xfId="0" applyNumberFormat="1" applyFont="1" applyFill="1" applyBorder="1" applyAlignment="1">
      <alignment/>
    </xf>
    <xf numFmtId="3" fontId="19" fillId="39" borderId="38" xfId="0" applyNumberFormat="1" applyFont="1" applyFill="1" applyBorder="1" applyAlignment="1">
      <alignment/>
    </xf>
    <xf numFmtId="3" fontId="36" fillId="39" borderId="32" xfId="0" applyNumberFormat="1" applyFont="1" applyFill="1" applyBorder="1" applyAlignment="1">
      <alignment/>
    </xf>
    <xf numFmtId="179" fontId="18" fillId="34" borderId="49" xfId="0" applyNumberFormat="1" applyFont="1" applyFill="1" applyBorder="1" applyAlignment="1">
      <alignment horizontal="right"/>
    </xf>
    <xf numFmtId="182" fontId="14" fillId="39" borderId="49" xfId="0" applyNumberFormat="1" applyFont="1" applyFill="1" applyBorder="1" applyAlignment="1">
      <alignment/>
    </xf>
    <xf numFmtId="0" fontId="11" fillId="0" borderId="0" xfId="0" applyFont="1" applyBorder="1" applyAlignment="1">
      <alignment horizontal="center"/>
    </xf>
    <xf numFmtId="0" fontId="11" fillId="0" borderId="27" xfId="0" applyFont="1" applyBorder="1" applyAlignment="1">
      <alignment horizontal="center"/>
    </xf>
    <xf numFmtId="179" fontId="18" fillId="0" borderId="49" xfId="0" applyNumberFormat="1" applyFont="1" applyFill="1" applyBorder="1" applyAlignment="1">
      <alignment/>
    </xf>
    <xf numFmtId="179" fontId="19" fillId="0" borderId="0" xfId="0" applyNumberFormat="1" applyFont="1" applyFill="1" applyBorder="1" applyAlignment="1">
      <alignment/>
    </xf>
    <xf numFmtId="179" fontId="18" fillId="0" borderId="0" xfId="0" applyNumberFormat="1" applyFont="1" applyFill="1" applyBorder="1" applyAlignment="1">
      <alignment/>
    </xf>
    <xf numFmtId="179" fontId="19" fillId="0" borderId="28" xfId="0" applyNumberFormat="1" applyFont="1" applyFill="1" applyBorder="1" applyAlignment="1">
      <alignment/>
    </xf>
    <xf numFmtId="0" fontId="80" fillId="35" borderId="49" xfId="0" applyFont="1" applyFill="1" applyBorder="1" applyAlignment="1">
      <alignment horizontal="center"/>
    </xf>
    <xf numFmtId="3" fontId="19" fillId="34" borderId="37" xfId="0" applyNumberFormat="1" applyFont="1" applyFill="1" applyBorder="1" applyAlignment="1">
      <alignment/>
    </xf>
    <xf numFmtId="182" fontId="19" fillId="34" borderId="25" xfId="0" applyNumberFormat="1" applyFont="1" applyFill="1" applyBorder="1" applyAlignment="1">
      <alignment/>
    </xf>
    <xf numFmtId="0" fontId="11" fillId="0" borderId="70" xfId="0" applyFont="1" applyFill="1" applyBorder="1" applyAlignment="1">
      <alignment horizontal="center"/>
    </xf>
    <xf numFmtId="0" fontId="50" fillId="0" borderId="70" xfId="0" applyFont="1" applyBorder="1" applyAlignment="1">
      <alignment/>
    </xf>
    <xf numFmtId="0" fontId="102" fillId="0" borderId="53" xfId="0" applyFont="1" applyBorder="1" applyAlignment="1">
      <alignment horizontal="center"/>
    </xf>
    <xf numFmtId="0" fontId="102" fillId="0" borderId="55" xfId="0" applyFont="1" applyBorder="1" applyAlignment="1">
      <alignment horizontal="center"/>
    </xf>
    <xf numFmtId="0" fontId="74" fillId="0" borderId="55" xfId="0" applyFont="1" applyBorder="1" applyAlignment="1">
      <alignment horizontal="center"/>
    </xf>
    <xf numFmtId="0" fontId="74" fillId="0" borderId="54" xfId="0" applyFont="1" applyBorder="1" applyAlignment="1">
      <alignment horizontal="center"/>
    </xf>
    <xf numFmtId="0" fontId="74" fillId="0" borderId="53" xfId="0" applyFont="1" applyBorder="1" applyAlignment="1">
      <alignment horizontal="center"/>
    </xf>
    <xf numFmtId="0" fontId="0" fillId="35" borderId="0" xfId="0" applyFill="1" applyAlignment="1">
      <alignment horizontal="center"/>
    </xf>
    <xf numFmtId="0" fontId="19" fillId="35" borderId="0" xfId="0" applyFont="1" applyFill="1" applyAlignment="1">
      <alignment horizontal="center"/>
    </xf>
    <xf numFmtId="179" fontId="18" fillId="0" borderId="0" xfId="0" applyNumberFormat="1" applyFont="1" applyBorder="1" applyAlignment="1">
      <alignment/>
    </xf>
    <xf numFmtId="179" fontId="19" fillId="0" borderId="0" xfId="0" applyNumberFormat="1" applyFont="1" applyBorder="1" applyAlignment="1">
      <alignment/>
    </xf>
    <xf numFmtId="0" fontId="81" fillId="0" borderId="0" xfId="0" applyFon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horizontal="center"/>
    </xf>
    <xf numFmtId="0" fontId="10" fillId="37" borderId="70" xfId="0" applyFont="1" applyFill="1" applyBorder="1" applyAlignment="1">
      <alignment horizontal="center" vertical="center"/>
    </xf>
    <xf numFmtId="0" fontId="10" fillId="37" borderId="48" xfId="0" applyFont="1" applyFill="1" applyBorder="1" applyAlignment="1">
      <alignment horizontal="center" vertical="center"/>
    </xf>
    <xf numFmtId="0" fontId="11" fillId="0" borderId="28" xfId="0" applyFont="1" applyBorder="1" applyAlignment="1">
      <alignment horizontal="center"/>
    </xf>
    <xf numFmtId="179" fontId="74" fillId="0" borderId="48" xfId="0" applyNumberFormat="1" applyFont="1" applyFill="1" applyBorder="1" applyAlignment="1">
      <alignment horizontal="center"/>
    </xf>
    <xf numFmtId="179" fontId="74" fillId="0" borderId="25" xfId="0" applyNumberFormat="1" applyFont="1" applyFill="1" applyBorder="1" applyAlignment="1">
      <alignment horizontal="center"/>
    </xf>
    <xf numFmtId="179" fontId="74" fillId="0" borderId="27" xfId="0" applyNumberFormat="1" applyFont="1" applyFill="1" applyBorder="1" applyAlignment="1">
      <alignment horizontal="center"/>
    </xf>
    <xf numFmtId="179" fontId="56" fillId="0" borderId="48" xfId="0" applyNumberFormat="1" applyFont="1" applyBorder="1" applyAlignment="1">
      <alignment horizontal="center"/>
    </xf>
    <xf numFmtId="179" fontId="102" fillId="0" borderId="48" xfId="0" applyNumberFormat="1" applyFont="1" applyBorder="1" applyAlignment="1">
      <alignment horizontal="center"/>
    </xf>
    <xf numFmtId="179" fontId="102" fillId="0" borderId="25" xfId="0" applyNumberFormat="1" applyFont="1" applyBorder="1" applyAlignment="1">
      <alignment horizontal="center"/>
    </xf>
    <xf numFmtId="179" fontId="102" fillId="0" borderId="27" xfId="0" applyNumberFormat="1" applyFont="1" applyBorder="1" applyAlignment="1">
      <alignment horizontal="center"/>
    </xf>
    <xf numFmtId="179" fontId="102" fillId="0" borderId="48" xfId="0" applyNumberFormat="1" applyFont="1" applyFill="1" applyBorder="1" applyAlignment="1">
      <alignment horizontal="center"/>
    </xf>
    <xf numFmtId="179" fontId="102" fillId="0" borderId="25" xfId="0" applyNumberFormat="1" applyFont="1" applyFill="1" applyBorder="1" applyAlignment="1">
      <alignment horizontal="center"/>
    </xf>
    <xf numFmtId="179" fontId="102" fillId="0" borderId="27" xfId="0" applyNumberFormat="1" applyFont="1" applyFill="1" applyBorder="1" applyAlignment="1">
      <alignment horizontal="center"/>
    </xf>
    <xf numFmtId="3" fontId="72" fillId="0" borderId="0" xfId="0" applyNumberFormat="1" applyFont="1" applyBorder="1" applyAlignment="1">
      <alignment/>
    </xf>
    <xf numFmtId="176" fontId="19" fillId="39" borderId="0" xfId="0" applyNumberFormat="1" applyFont="1" applyFill="1" applyBorder="1" applyAlignment="1">
      <alignment horizontal="right"/>
    </xf>
    <xf numFmtId="3" fontId="50" fillId="39" borderId="0" xfId="0" applyNumberFormat="1" applyFont="1" applyFill="1" applyBorder="1" applyAlignment="1">
      <alignment horizontal="right"/>
    </xf>
    <xf numFmtId="3" fontId="59" fillId="39" borderId="0" xfId="0" applyNumberFormat="1" applyFont="1" applyFill="1" applyBorder="1" applyAlignment="1">
      <alignment horizontal="right"/>
    </xf>
    <xf numFmtId="3" fontId="0" fillId="39" borderId="0" xfId="0" applyNumberFormat="1" applyFill="1" applyBorder="1" applyAlignment="1">
      <alignment/>
    </xf>
    <xf numFmtId="179" fontId="56" fillId="0" borderId="0" xfId="0" applyNumberFormat="1" applyFont="1" applyBorder="1" applyAlignment="1">
      <alignment/>
    </xf>
    <xf numFmtId="0" fontId="10" fillId="44" borderId="0" xfId="0" applyFont="1" applyFill="1" applyAlignment="1">
      <alignment/>
    </xf>
    <xf numFmtId="0" fontId="1" fillId="46" borderId="68" xfId="0" applyFont="1" applyFill="1" applyBorder="1" applyAlignment="1">
      <alignment/>
    </xf>
    <xf numFmtId="0" fontId="1" fillId="46" borderId="134" xfId="0" applyFont="1" applyFill="1" applyBorder="1" applyAlignment="1">
      <alignment/>
    </xf>
    <xf numFmtId="0" fontId="1" fillId="46" borderId="86" xfId="0" applyFont="1" applyFill="1" applyBorder="1" applyAlignment="1">
      <alignment/>
    </xf>
    <xf numFmtId="0" fontId="1" fillId="46" borderId="70" xfId="0" applyFont="1" applyFill="1" applyBorder="1" applyAlignment="1">
      <alignment/>
    </xf>
    <xf numFmtId="3" fontId="10" fillId="46" borderId="37" xfId="0" applyNumberFormat="1" applyFont="1" applyFill="1" applyBorder="1" applyAlignment="1">
      <alignment/>
    </xf>
    <xf numFmtId="0" fontId="11" fillId="46" borderId="77" xfId="0" applyFont="1" applyFill="1" applyBorder="1" applyAlignment="1">
      <alignment/>
    </xf>
    <xf numFmtId="3" fontId="10" fillId="46" borderId="77" xfId="0" applyNumberFormat="1" applyFont="1" applyFill="1" applyBorder="1" applyAlignment="1">
      <alignment/>
    </xf>
    <xf numFmtId="3" fontId="10" fillId="46" borderId="32" xfId="0" applyNumberFormat="1" applyFont="1" applyFill="1" applyBorder="1" applyAlignment="1">
      <alignment/>
    </xf>
    <xf numFmtId="3" fontId="11" fillId="46" borderId="77" xfId="0" applyNumberFormat="1" applyFont="1" applyFill="1" applyBorder="1" applyAlignment="1">
      <alignment/>
    </xf>
    <xf numFmtId="3" fontId="10" fillId="46" borderId="0" xfId="0" applyNumberFormat="1" applyFont="1" applyFill="1" applyBorder="1" applyAlignment="1">
      <alignment/>
    </xf>
    <xf numFmtId="0" fontId="13" fillId="46" borderId="37" xfId="0" applyFont="1" applyFill="1" applyBorder="1" applyAlignment="1">
      <alignment/>
    </xf>
    <xf numFmtId="0" fontId="13" fillId="46" borderId="77" xfId="0" applyFont="1" applyFill="1" applyBorder="1" applyAlignment="1">
      <alignment/>
    </xf>
    <xf numFmtId="0" fontId="13" fillId="46" borderId="32" xfId="0" applyFont="1" applyFill="1" applyBorder="1" applyAlignment="1">
      <alignment/>
    </xf>
    <xf numFmtId="0" fontId="13" fillId="46" borderId="0" xfId="0" applyFont="1" applyFill="1" applyBorder="1" applyAlignment="1">
      <alignment/>
    </xf>
    <xf numFmtId="3" fontId="21" fillId="46" borderId="135" xfId="0" applyNumberFormat="1" applyFont="1" applyFill="1" applyBorder="1" applyAlignment="1">
      <alignment/>
    </xf>
    <xf numFmtId="3" fontId="21" fillId="46" borderId="136" xfId="0" applyNumberFormat="1" applyFont="1" applyFill="1" applyBorder="1" applyAlignment="1">
      <alignment/>
    </xf>
    <xf numFmtId="3" fontId="21" fillId="46" borderId="137" xfId="0" applyNumberFormat="1" applyFont="1" applyFill="1" applyBorder="1" applyAlignment="1">
      <alignment/>
    </xf>
    <xf numFmtId="3" fontId="21" fillId="46" borderId="138" xfId="0" applyNumberFormat="1" applyFont="1" applyFill="1" applyBorder="1" applyAlignment="1">
      <alignment/>
    </xf>
    <xf numFmtId="3" fontId="13" fillId="46" borderId="139" xfId="0" applyNumberFormat="1" applyFont="1" applyFill="1" applyBorder="1" applyAlignment="1">
      <alignment/>
    </xf>
    <xf numFmtId="182" fontId="13" fillId="46" borderId="140" xfId="0" applyNumberFormat="1" applyFont="1" applyFill="1" applyBorder="1" applyAlignment="1">
      <alignment/>
    </xf>
    <xf numFmtId="182" fontId="49" fillId="46" borderId="140" xfId="0" applyNumberFormat="1" applyFont="1" applyFill="1" applyBorder="1" applyAlignment="1">
      <alignment/>
    </xf>
    <xf numFmtId="3" fontId="13" fillId="46" borderId="141" xfId="0" applyNumberFormat="1" applyFont="1" applyFill="1" applyBorder="1" applyAlignment="1">
      <alignment/>
    </xf>
    <xf numFmtId="182" fontId="13" fillId="46" borderId="142" xfId="0" applyNumberFormat="1" applyFont="1" applyFill="1" applyBorder="1" applyAlignment="1">
      <alignment/>
    </xf>
    <xf numFmtId="182" fontId="21" fillId="46" borderId="140" xfId="0" applyNumberFormat="1" applyFont="1" applyFill="1" applyBorder="1" applyAlignment="1">
      <alignment/>
    </xf>
    <xf numFmtId="3" fontId="21" fillId="46" borderId="37" xfId="0" applyNumberFormat="1" applyFont="1" applyFill="1" applyBorder="1" applyAlignment="1">
      <alignment/>
    </xf>
    <xf numFmtId="0" fontId="21" fillId="46" borderId="77" xfId="0" applyFont="1" applyFill="1" applyBorder="1" applyAlignment="1">
      <alignment/>
    </xf>
    <xf numFmtId="3" fontId="21" fillId="46" borderId="77" xfId="0" applyNumberFormat="1" applyFont="1" applyFill="1" applyBorder="1" applyAlignment="1">
      <alignment/>
    </xf>
    <xf numFmtId="3" fontId="21" fillId="46" borderId="32" xfId="0" applyNumberFormat="1" applyFont="1" applyFill="1" applyBorder="1" applyAlignment="1">
      <alignment/>
    </xf>
    <xf numFmtId="3" fontId="21" fillId="46" borderId="0" xfId="0" applyNumberFormat="1" applyFont="1" applyFill="1" applyBorder="1" applyAlignment="1">
      <alignment/>
    </xf>
    <xf numFmtId="182" fontId="13" fillId="46" borderId="37" xfId="0" applyNumberFormat="1" applyFont="1" applyFill="1" applyBorder="1" applyAlignment="1">
      <alignment/>
    </xf>
    <xf numFmtId="182" fontId="13" fillId="46" borderId="77" xfId="0" applyNumberFormat="1" applyFont="1" applyFill="1" applyBorder="1" applyAlignment="1">
      <alignment/>
    </xf>
    <xf numFmtId="182" fontId="13" fillId="46" borderId="32" xfId="0" applyNumberFormat="1" applyFont="1" applyFill="1" applyBorder="1" applyAlignment="1">
      <alignment/>
    </xf>
    <xf numFmtId="182" fontId="13" fillId="46" borderId="0" xfId="0" applyNumberFormat="1" applyFont="1" applyFill="1" applyBorder="1" applyAlignment="1">
      <alignment/>
    </xf>
    <xf numFmtId="0" fontId="21" fillId="46" borderId="136" xfId="0" applyFont="1" applyFill="1" applyBorder="1" applyAlignment="1">
      <alignment/>
    </xf>
    <xf numFmtId="3" fontId="49" fillId="46" borderId="37" xfId="0" applyNumberFormat="1" applyFont="1" applyFill="1" applyBorder="1" applyAlignment="1">
      <alignment/>
    </xf>
    <xf numFmtId="0" fontId="49" fillId="46" borderId="77" xfId="0" applyFont="1" applyFill="1" applyBorder="1" applyAlignment="1">
      <alignment/>
    </xf>
    <xf numFmtId="3" fontId="49" fillId="46" borderId="32" xfId="0" applyNumberFormat="1" applyFont="1" applyFill="1" applyBorder="1" applyAlignment="1">
      <alignment/>
    </xf>
    <xf numFmtId="0" fontId="49" fillId="46" borderId="0" xfId="0" applyFont="1" applyFill="1" applyBorder="1" applyAlignment="1">
      <alignment/>
    </xf>
    <xf numFmtId="182" fontId="13" fillId="46" borderId="139" xfId="0" applyNumberFormat="1" applyFont="1" applyFill="1" applyBorder="1" applyAlignment="1">
      <alignment/>
    </xf>
    <xf numFmtId="182" fontId="13" fillId="46" borderId="141" xfId="0" applyNumberFormat="1" applyFont="1" applyFill="1" applyBorder="1" applyAlignment="1">
      <alignment/>
    </xf>
    <xf numFmtId="3" fontId="13" fillId="46" borderId="37" xfId="0" applyNumberFormat="1" applyFont="1" applyFill="1" applyBorder="1" applyAlignment="1">
      <alignment/>
    </xf>
    <xf numFmtId="3" fontId="13" fillId="46" borderId="32" xfId="0" applyNumberFormat="1" applyFont="1" applyFill="1" applyBorder="1" applyAlignment="1">
      <alignment/>
    </xf>
    <xf numFmtId="0" fontId="48" fillId="46" borderId="37" xfId="0" applyFont="1" applyFill="1" applyBorder="1" applyAlignment="1">
      <alignment/>
    </xf>
    <xf numFmtId="0" fontId="13" fillId="46" borderId="77" xfId="0" applyFont="1" applyFill="1" applyBorder="1" applyAlignment="1">
      <alignment horizontal="right"/>
    </xf>
    <xf numFmtId="0" fontId="48" fillId="46" borderId="77" xfId="0" applyFont="1" applyFill="1" applyBorder="1" applyAlignment="1">
      <alignment/>
    </xf>
    <xf numFmtId="0" fontId="49" fillId="46" borderId="32" xfId="0" applyFont="1" applyFill="1" applyBorder="1" applyAlignment="1">
      <alignment/>
    </xf>
    <xf numFmtId="0" fontId="48" fillId="46" borderId="0" xfId="0" applyFont="1" applyFill="1" applyBorder="1" applyAlignment="1">
      <alignment/>
    </xf>
    <xf numFmtId="0" fontId="13" fillId="46" borderId="140" xfId="0" applyFont="1" applyFill="1" applyBorder="1" applyAlignment="1">
      <alignment/>
    </xf>
    <xf numFmtId="0" fontId="13" fillId="46" borderId="140" xfId="0" applyFont="1" applyFill="1" applyBorder="1" applyAlignment="1">
      <alignment horizontal="right"/>
    </xf>
    <xf numFmtId="0" fontId="13" fillId="46" borderId="142" xfId="0" applyFont="1" applyFill="1" applyBorder="1" applyAlignment="1">
      <alignment/>
    </xf>
    <xf numFmtId="3" fontId="21" fillId="46" borderId="141" xfId="0" applyNumberFormat="1" applyFont="1" applyFill="1" applyBorder="1" applyAlignment="1">
      <alignment/>
    </xf>
    <xf numFmtId="0" fontId="21" fillId="46" borderId="140" xfId="0" applyFont="1" applyFill="1" applyBorder="1" applyAlignment="1">
      <alignment/>
    </xf>
    <xf numFmtId="3" fontId="49" fillId="46" borderId="139" xfId="0" applyNumberFormat="1" applyFont="1" applyFill="1" applyBorder="1" applyAlignment="1">
      <alignment/>
    </xf>
    <xf numFmtId="0" fontId="49" fillId="46" borderId="140" xfId="0" applyFont="1" applyFill="1" applyBorder="1" applyAlignment="1">
      <alignment/>
    </xf>
    <xf numFmtId="3" fontId="49" fillId="46" borderId="141" xfId="0" applyNumberFormat="1" applyFont="1" applyFill="1" applyBorder="1" applyAlignment="1">
      <alignment/>
    </xf>
    <xf numFmtId="0" fontId="49" fillId="46" borderId="142" xfId="0" applyFont="1" applyFill="1" applyBorder="1" applyAlignment="1">
      <alignment/>
    </xf>
    <xf numFmtId="0" fontId="48" fillId="46" borderId="136" xfId="0" applyFont="1" applyFill="1" applyBorder="1" applyAlignment="1">
      <alignment/>
    </xf>
    <xf numFmtId="3" fontId="21" fillId="46" borderId="136" xfId="0" applyNumberFormat="1" applyFont="1" applyFill="1" applyBorder="1" applyAlignment="1">
      <alignment horizontal="right"/>
    </xf>
    <xf numFmtId="3" fontId="13" fillId="46" borderId="135" xfId="0" applyNumberFormat="1" applyFont="1" applyFill="1" applyBorder="1" applyAlignment="1">
      <alignment/>
    </xf>
    <xf numFmtId="0" fontId="13" fillId="46" borderId="136" xfId="0" applyFont="1" applyFill="1" applyBorder="1" applyAlignment="1">
      <alignment/>
    </xf>
    <xf numFmtId="3" fontId="13" fillId="46" borderId="137" xfId="0" applyNumberFormat="1" applyFont="1" applyFill="1" applyBorder="1" applyAlignment="1">
      <alignment/>
    </xf>
    <xf numFmtId="0" fontId="13" fillId="46" borderId="138" xfId="0" applyFont="1" applyFill="1" applyBorder="1" applyAlignment="1">
      <alignment/>
    </xf>
    <xf numFmtId="0" fontId="21" fillId="46" borderId="138" xfId="0" applyFont="1" applyFill="1" applyBorder="1" applyAlignment="1">
      <alignment/>
    </xf>
    <xf numFmtId="182" fontId="21" fillId="46" borderId="142" xfId="0" applyNumberFormat="1" applyFont="1" applyFill="1" applyBorder="1" applyAlignment="1">
      <alignment/>
    </xf>
    <xf numFmtId="0" fontId="21" fillId="46" borderId="0" xfId="0" applyFont="1" applyFill="1" applyBorder="1" applyAlignment="1">
      <alignment/>
    </xf>
    <xf numFmtId="3" fontId="13" fillId="46" borderId="38" xfId="0" applyNumberFormat="1" applyFont="1" applyFill="1" applyBorder="1" applyAlignment="1">
      <alignment/>
    </xf>
    <xf numFmtId="182" fontId="13" fillId="46" borderId="78" xfId="0" applyNumberFormat="1" applyFont="1" applyFill="1" applyBorder="1" applyAlignment="1">
      <alignment/>
    </xf>
    <xf numFmtId="3" fontId="13" fillId="46" borderId="33" xfId="0" applyNumberFormat="1" applyFont="1" applyFill="1" applyBorder="1" applyAlignment="1">
      <alignment/>
    </xf>
    <xf numFmtId="182" fontId="13" fillId="46" borderId="28" xfId="0" applyNumberFormat="1" applyFont="1" applyFill="1" applyBorder="1" applyAlignment="1">
      <alignment/>
    </xf>
    <xf numFmtId="182" fontId="57" fillId="46" borderId="25" xfId="0" applyNumberFormat="1" applyFont="1" applyFill="1" applyBorder="1" applyAlignment="1">
      <alignment/>
    </xf>
    <xf numFmtId="182" fontId="57" fillId="46" borderId="143" xfId="0" applyNumberFormat="1" applyFont="1" applyFill="1" applyBorder="1" applyAlignment="1">
      <alignment/>
    </xf>
    <xf numFmtId="182" fontId="57" fillId="46" borderId="144" xfId="0" applyNumberFormat="1" applyFont="1" applyFill="1" applyBorder="1" applyAlignment="1">
      <alignment/>
    </xf>
    <xf numFmtId="182" fontId="58" fillId="46" borderId="25" xfId="0" applyNumberFormat="1" applyFont="1" applyFill="1" applyBorder="1" applyAlignment="1">
      <alignment/>
    </xf>
    <xf numFmtId="182" fontId="50" fillId="46" borderId="25" xfId="0" applyNumberFormat="1" applyFont="1" applyFill="1" applyBorder="1" applyAlignment="1">
      <alignment/>
    </xf>
    <xf numFmtId="182" fontId="58" fillId="46" borderId="144" xfId="0" applyNumberFormat="1" applyFont="1" applyFill="1" applyBorder="1" applyAlignment="1">
      <alignment/>
    </xf>
    <xf numFmtId="182" fontId="57" fillId="46" borderId="27" xfId="0" applyNumberFormat="1" applyFont="1" applyFill="1" applyBorder="1" applyAlignment="1">
      <alignment/>
    </xf>
    <xf numFmtId="182" fontId="57" fillId="46" borderId="35" xfId="0" applyNumberFormat="1" applyFont="1" applyFill="1" applyBorder="1" applyAlignment="1">
      <alignment/>
    </xf>
    <xf numFmtId="182" fontId="57" fillId="46" borderId="145" xfId="0" applyNumberFormat="1" applyFont="1" applyFill="1" applyBorder="1" applyAlignment="1">
      <alignment/>
    </xf>
    <xf numFmtId="182" fontId="50" fillId="46" borderId="146" xfId="0" applyNumberFormat="1" applyFont="1" applyFill="1" applyBorder="1" applyAlignment="1">
      <alignment/>
    </xf>
    <xf numFmtId="182" fontId="50" fillId="46" borderId="35" xfId="0" applyNumberFormat="1" applyFont="1" applyFill="1" applyBorder="1" applyAlignment="1">
      <alignment/>
    </xf>
    <xf numFmtId="182" fontId="57" fillId="46" borderId="146" xfId="0" applyNumberFormat="1" applyFont="1" applyFill="1" applyBorder="1" applyAlignment="1">
      <alignment/>
    </xf>
    <xf numFmtId="182" fontId="58" fillId="46" borderId="35" xfId="0" applyNumberFormat="1" applyFont="1" applyFill="1" applyBorder="1" applyAlignment="1">
      <alignment/>
    </xf>
    <xf numFmtId="0" fontId="58" fillId="46" borderId="35" xfId="0" applyFont="1" applyFill="1" applyBorder="1" applyAlignment="1">
      <alignment/>
    </xf>
    <xf numFmtId="182" fontId="58" fillId="46" borderId="146" xfId="0" applyNumberFormat="1" applyFont="1" applyFill="1" applyBorder="1" applyAlignment="1">
      <alignment/>
    </xf>
    <xf numFmtId="182" fontId="57" fillId="46" borderId="36" xfId="0" applyNumberFormat="1" applyFont="1" applyFill="1" applyBorder="1" applyAlignment="1">
      <alignment/>
    </xf>
    <xf numFmtId="0" fontId="14" fillId="33" borderId="24" xfId="0" applyFont="1" applyFill="1" applyBorder="1" applyAlignment="1">
      <alignment horizontal="left"/>
    </xf>
    <xf numFmtId="0" fontId="21" fillId="37" borderId="35" xfId="0" applyFont="1" applyFill="1" applyBorder="1" applyAlignment="1">
      <alignment horizontal="left"/>
    </xf>
    <xf numFmtId="0" fontId="13" fillId="37" borderId="13" xfId="0" applyFont="1" applyFill="1" applyBorder="1" applyAlignment="1">
      <alignment horizontal="left"/>
    </xf>
    <xf numFmtId="179" fontId="13" fillId="0" borderId="72" xfId="0" applyNumberFormat="1" applyFont="1" applyFill="1" applyBorder="1" applyAlignment="1">
      <alignment horizontal="right"/>
    </xf>
    <xf numFmtId="179" fontId="13" fillId="0" borderId="12" xfId="0" applyNumberFormat="1" applyFont="1" applyFill="1" applyBorder="1" applyAlignment="1">
      <alignment horizontal="right"/>
    </xf>
    <xf numFmtId="179" fontId="13" fillId="0" borderId="24" xfId="0" applyNumberFormat="1" applyFont="1" applyFill="1" applyBorder="1" applyAlignment="1">
      <alignment horizontal="right"/>
    </xf>
    <xf numFmtId="179" fontId="13" fillId="34" borderId="13" xfId="0" applyNumberFormat="1" applyFont="1" applyFill="1" applyBorder="1" applyAlignment="1">
      <alignment horizontal="right"/>
    </xf>
    <xf numFmtId="179" fontId="13" fillId="34" borderId="12" xfId="0" applyNumberFormat="1" applyFont="1" applyFill="1" applyBorder="1" applyAlignment="1">
      <alignment horizontal="right"/>
    </xf>
    <xf numFmtId="179" fontId="13" fillId="34" borderId="24" xfId="0" applyNumberFormat="1" applyFont="1" applyFill="1" applyBorder="1" applyAlignment="1">
      <alignment horizontal="right"/>
    </xf>
    <xf numFmtId="179" fontId="13" fillId="33" borderId="12" xfId="0" applyNumberFormat="1" applyFont="1" applyFill="1" applyBorder="1" applyAlignment="1">
      <alignment horizontal="right"/>
    </xf>
    <xf numFmtId="179" fontId="13" fillId="33" borderId="24" xfId="0" applyNumberFormat="1" applyFont="1" applyFill="1" applyBorder="1" applyAlignment="1">
      <alignment horizontal="right"/>
    </xf>
    <xf numFmtId="0" fontId="50" fillId="40" borderId="0" xfId="0" applyFont="1" applyFill="1" applyAlignment="1">
      <alignment/>
    </xf>
    <xf numFmtId="176" fontId="7" fillId="34" borderId="85" xfId="0" applyNumberFormat="1" applyFont="1" applyFill="1" applyBorder="1" applyAlignment="1">
      <alignment horizontal="left"/>
    </xf>
    <xf numFmtId="176" fontId="7" fillId="34" borderId="69" xfId="0" applyNumberFormat="1" applyFont="1" applyFill="1" applyBorder="1" applyAlignment="1">
      <alignment horizontal="left"/>
    </xf>
    <xf numFmtId="176" fontId="7" fillId="34" borderId="70" xfId="0" applyNumberFormat="1" applyFont="1" applyFill="1" applyBorder="1" applyAlignment="1">
      <alignment horizontal="left"/>
    </xf>
    <xf numFmtId="176" fontId="7" fillId="34" borderId="85" xfId="0" applyNumberFormat="1" applyFont="1" applyFill="1" applyBorder="1" applyAlignment="1">
      <alignment horizontal="center"/>
    </xf>
    <xf numFmtId="176" fontId="7" fillId="34" borderId="69" xfId="0" applyNumberFormat="1" applyFont="1" applyFill="1" applyBorder="1" applyAlignment="1">
      <alignment horizontal="center"/>
    </xf>
    <xf numFmtId="176" fontId="7" fillId="39" borderId="85" xfId="0" applyNumberFormat="1" applyFont="1" applyFill="1" applyBorder="1" applyAlignment="1">
      <alignment horizontal="center"/>
    </xf>
    <xf numFmtId="176" fontId="7" fillId="39" borderId="69" xfId="0" applyNumberFormat="1" applyFont="1" applyFill="1" applyBorder="1" applyAlignment="1">
      <alignment horizontal="center"/>
    </xf>
    <xf numFmtId="0" fontId="79" fillId="35" borderId="0" xfId="0" applyFont="1" applyFill="1" applyAlignment="1">
      <alignment horizontal="left"/>
    </xf>
    <xf numFmtId="0" fontId="79" fillId="35" borderId="0" xfId="0" applyFont="1" applyFill="1" applyAlignment="1">
      <alignment/>
    </xf>
    <xf numFmtId="176" fontId="94" fillId="35" borderId="0" xfId="0" applyNumberFormat="1" applyFont="1" applyFill="1" applyBorder="1" applyAlignment="1">
      <alignment horizontal="left"/>
    </xf>
    <xf numFmtId="176" fontId="7" fillId="34" borderId="49" xfId="0" applyNumberFormat="1" applyFont="1" applyFill="1" applyBorder="1" applyAlignment="1">
      <alignment horizontal="center"/>
    </xf>
    <xf numFmtId="0" fontId="21" fillId="34" borderId="45" xfId="0" applyNumberFormat="1" applyFont="1" applyFill="1" applyBorder="1" applyAlignment="1">
      <alignment horizontal="center" vertical="center" wrapText="1"/>
    </xf>
    <xf numFmtId="0" fontId="21" fillId="34" borderId="48" xfId="0" applyNumberFormat="1" applyFont="1" applyFill="1" applyBorder="1" applyAlignment="1">
      <alignment horizontal="center" vertical="center" wrapText="1"/>
    </xf>
    <xf numFmtId="0" fontId="14" fillId="34" borderId="45" xfId="0" applyNumberFormat="1" applyFont="1" applyFill="1" applyBorder="1" applyAlignment="1">
      <alignment horizontal="center" vertical="center" wrapText="1"/>
    </xf>
    <xf numFmtId="0" fontId="14" fillId="34" borderId="48" xfId="0" applyNumberFormat="1" applyFont="1" applyFill="1" applyBorder="1" applyAlignment="1">
      <alignment horizontal="center" vertical="center" wrapText="1"/>
    </xf>
    <xf numFmtId="0" fontId="21" fillId="34" borderId="85" xfId="0" applyNumberFormat="1" applyFont="1" applyFill="1" applyBorder="1" applyAlignment="1">
      <alignment horizontal="center" vertical="center" wrapText="1"/>
    </xf>
    <xf numFmtId="0" fontId="21" fillId="34" borderId="70" xfId="0" applyNumberFormat="1" applyFont="1" applyFill="1" applyBorder="1" applyAlignment="1">
      <alignment horizontal="center" vertical="center" wrapText="1"/>
    </xf>
    <xf numFmtId="0" fontId="14" fillId="39" borderId="85" xfId="0" applyNumberFormat="1" applyFont="1" applyFill="1" applyBorder="1" applyAlignment="1">
      <alignment horizontal="center" vertical="center" wrapText="1"/>
    </xf>
    <xf numFmtId="0" fontId="14" fillId="39" borderId="70" xfId="0" applyNumberFormat="1" applyFont="1" applyFill="1" applyBorder="1" applyAlignment="1">
      <alignment horizontal="center" vertical="center" wrapText="1"/>
    </xf>
    <xf numFmtId="0" fontId="14" fillId="39" borderId="45" xfId="0" applyNumberFormat="1" applyFont="1" applyFill="1" applyBorder="1" applyAlignment="1">
      <alignment horizontal="center" vertical="center" wrapText="1"/>
    </xf>
    <xf numFmtId="0" fontId="14" fillId="39" borderId="48" xfId="0" applyNumberFormat="1" applyFont="1" applyFill="1" applyBorder="1" applyAlignment="1">
      <alignment horizontal="center" vertical="center" wrapText="1"/>
    </xf>
    <xf numFmtId="176" fontId="7" fillId="39" borderId="70" xfId="0" applyNumberFormat="1" applyFont="1" applyFill="1" applyBorder="1" applyAlignment="1">
      <alignment horizontal="center"/>
    </xf>
    <xf numFmtId="176" fontId="26" fillId="41" borderId="0" xfId="0" applyNumberFormat="1" applyFont="1" applyFill="1" applyAlignment="1">
      <alignment horizontal="center"/>
    </xf>
    <xf numFmtId="0" fontId="21" fillId="39" borderId="85" xfId="0" applyNumberFormat="1" applyFont="1" applyFill="1" applyBorder="1" applyAlignment="1">
      <alignment horizontal="center" vertical="center" wrapText="1"/>
    </xf>
    <xf numFmtId="0" fontId="21" fillId="39" borderId="70" xfId="0" applyNumberFormat="1" applyFont="1" applyFill="1" applyBorder="1" applyAlignment="1">
      <alignment horizontal="center" vertical="center" wrapText="1"/>
    </xf>
    <xf numFmtId="0" fontId="21" fillId="39" borderId="85" xfId="0" applyNumberFormat="1" applyFont="1" applyFill="1" applyBorder="1" applyAlignment="1">
      <alignment horizontal="left" vertical="center" wrapText="1" indent="1"/>
    </xf>
    <xf numFmtId="0" fontId="21" fillId="39" borderId="70" xfId="0" applyNumberFormat="1" applyFont="1" applyFill="1" applyBorder="1" applyAlignment="1">
      <alignment horizontal="left" vertical="center" wrapText="1" indent="1"/>
    </xf>
    <xf numFmtId="0" fontId="38" fillId="0" borderId="0" xfId="0" applyFont="1" applyAlignment="1">
      <alignment horizontal="left"/>
    </xf>
    <xf numFmtId="0" fontId="38" fillId="0" borderId="0" xfId="0" applyFont="1" applyAlignment="1">
      <alignment/>
    </xf>
    <xf numFmtId="176" fontId="24" fillId="41" borderId="0" xfId="0" applyNumberFormat="1" applyFont="1" applyFill="1" applyBorder="1" applyAlignment="1">
      <alignment horizontal="left"/>
    </xf>
    <xf numFmtId="176" fontId="24" fillId="41" borderId="0" xfId="0" applyNumberFormat="1" applyFont="1" applyFill="1" applyAlignment="1">
      <alignment horizontal="left"/>
    </xf>
    <xf numFmtId="0" fontId="14" fillId="34" borderId="85" xfId="0" applyNumberFormat="1" applyFont="1" applyFill="1" applyBorder="1" applyAlignment="1">
      <alignment horizontal="center" vertical="center" wrapText="1"/>
    </xf>
    <xf numFmtId="0" fontId="14" fillId="34" borderId="70" xfId="0" applyNumberFormat="1" applyFont="1" applyFill="1" applyBorder="1" applyAlignment="1">
      <alignment horizontal="center" vertical="center" wrapText="1"/>
    </xf>
    <xf numFmtId="0" fontId="21" fillId="39" borderId="33" xfId="0" applyNumberFormat="1" applyFont="1" applyFill="1" applyBorder="1" applyAlignment="1">
      <alignment horizontal="center" vertical="center" wrapText="1"/>
    </xf>
    <xf numFmtId="0" fontId="21" fillId="39" borderId="27" xfId="0" applyNumberFormat="1" applyFont="1" applyFill="1" applyBorder="1" applyAlignment="1">
      <alignment horizontal="center" vertical="center" wrapText="1"/>
    </xf>
    <xf numFmtId="176" fontId="7" fillId="34" borderId="70" xfId="0" applyNumberFormat="1" applyFont="1" applyFill="1" applyBorder="1" applyAlignment="1">
      <alignment horizontal="center"/>
    </xf>
    <xf numFmtId="176" fontId="7" fillId="34" borderId="45" xfId="0" applyNumberFormat="1" applyFont="1" applyFill="1" applyBorder="1" applyAlignment="1">
      <alignment horizontal="center"/>
    </xf>
    <xf numFmtId="0" fontId="18" fillId="0" borderId="0" xfId="0" applyFont="1" applyFill="1" applyBorder="1" applyAlignment="1">
      <alignment horizontal="left"/>
    </xf>
    <xf numFmtId="0" fontId="19" fillId="0" borderId="0" xfId="0" applyFont="1" applyFill="1" applyBorder="1" applyAlignment="1">
      <alignment/>
    </xf>
    <xf numFmtId="0" fontId="14" fillId="33" borderId="49" xfId="0" applyFont="1" applyFill="1" applyBorder="1" applyAlignment="1">
      <alignment horizontal="center"/>
    </xf>
    <xf numFmtId="0" fontId="14" fillId="33" borderId="49" xfId="0" applyFont="1" applyFill="1" applyBorder="1" applyAlignment="1" applyProtection="1">
      <alignment horizontal="center"/>
      <protection/>
    </xf>
    <xf numFmtId="0" fontId="14" fillId="33" borderId="48" xfId="0" applyFont="1" applyFill="1" applyBorder="1" applyAlignment="1" applyProtection="1">
      <alignment horizontal="center"/>
      <protection/>
    </xf>
    <xf numFmtId="0" fontId="10" fillId="0" borderId="45" xfId="0" applyFont="1" applyFill="1" applyBorder="1" applyAlignment="1">
      <alignment horizontal="center"/>
    </xf>
    <xf numFmtId="0" fontId="10" fillId="0" borderId="49" xfId="0" applyFont="1" applyFill="1" applyBorder="1" applyAlignment="1">
      <alignment horizontal="center"/>
    </xf>
    <xf numFmtId="0" fontId="10" fillId="0" borderId="48" xfId="0" applyFont="1" applyFill="1" applyBorder="1" applyAlignment="1">
      <alignment horizontal="center"/>
    </xf>
    <xf numFmtId="0" fontId="10" fillId="37" borderId="53" xfId="0" applyFont="1" applyFill="1" applyBorder="1" applyAlignment="1">
      <alignment horizontal="center"/>
    </xf>
    <xf numFmtId="0" fontId="10" fillId="37" borderId="55" xfId="0" applyFont="1" applyFill="1" applyBorder="1" applyAlignment="1">
      <alignment horizontal="center"/>
    </xf>
    <xf numFmtId="0" fontId="10" fillId="37" borderId="54" xfId="0" applyFont="1" applyFill="1" applyBorder="1" applyAlignment="1">
      <alignment horizontal="center"/>
    </xf>
    <xf numFmtId="0" fontId="10" fillId="0" borderId="110" xfId="0" applyFont="1" applyFill="1" applyBorder="1" applyAlignment="1">
      <alignment horizontal="center"/>
    </xf>
    <xf numFmtId="0" fontId="10" fillId="0" borderId="108" xfId="0" applyFont="1" applyFill="1" applyBorder="1" applyAlignment="1">
      <alignment horizontal="center"/>
    </xf>
    <xf numFmtId="0" fontId="10" fillId="0" borderId="109" xfId="0" applyFont="1" applyFill="1" applyBorder="1" applyAlignment="1">
      <alignment horizontal="center"/>
    </xf>
    <xf numFmtId="0" fontId="83" fillId="35" borderId="0" xfId="0" applyFont="1" applyFill="1" applyBorder="1" applyAlignment="1">
      <alignment horizontal="left"/>
    </xf>
    <xf numFmtId="0" fontId="84" fillId="35" borderId="0" xfId="0" applyFont="1" applyFill="1" applyBorder="1" applyAlignment="1">
      <alignment/>
    </xf>
    <xf numFmtId="0" fontId="14" fillId="0" borderId="71" xfId="0" applyFont="1" applyFill="1" applyBorder="1" applyAlignment="1">
      <alignment horizontal="center"/>
    </xf>
    <xf numFmtId="0" fontId="14" fillId="0" borderId="16" xfId="0" applyFont="1" applyFill="1" applyBorder="1" applyAlignment="1" applyProtection="1">
      <alignment horizontal="center"/>
      <protection/>
    </xf>
    <xf numFmtId="0" fontId="1" fillId="42" borderId="0" xfId="0" applyFont="1" applyFill="1" applyBorder="1" applyAlignment="1">
      <alignment horizontal="left"/>
    </xf>
    <xf numFmtId="0" fontId="0" fillId="42" borderId="0" xfId="0" applyFont="1" applyFill="1" applyBorder="1" applyAlignment="1">
      <alignment/>
    </xf>
    <xf numFmtId="0" fontId="14" fillId="34" borderId="75" xfId="0" applyFont="1" applyFill="1" applyBorder="1" applyAlignment="1">
      <alignment horizontal="center"/>
    </xf>
    <xf numFmtId="0" fontId="14" fillId="34" borderId="49" xfId="0" applyFont="1" applyFill="1" applyBorder="1" applyAlignment="1" applyProtection="1">
      <alignment horizontal="center"/>
      <protection/>
    </xf>
    <xf numFmtId="0" fontId="14" fillId="34" borderId="52" xfId="0" applyFont="1" applyFill="1" applyBorder="1" applyAlignment="1" applyProtection="1">
      <alignment horizontal="center"/>
      <protection/>
    </xf>
    <xf numFmtId="0" fontId="10" fillId="38" borderId="53" xfId="0" applyFont="1" applyFill="1" applyBorder="1" applyAlignment="1">
      <alignment horizontal="center"/>
    </xf>
    <xf numFmtId="0" fontId="10" fillId="38" borderId="55" xfId="0" applyFont="1" applyFill="1" applyBorder="1" applyAlignment="1">
      <alignment horizontal="center"/>
    </xf>
    <xf numFmtId="0" fontId="10" fillId="38" borderId="54" xfId="0" applyFont="1" applyFill="1" applyBorder="1" applyAlignment="1">
      <alignment horizontal="center"/>
    </xf>
    <xf numFmtId="0" fontId="0" fillId="34" borderId="45" xfId="0" applyFill="1" applyBorder="1" applyAlignment="1">
      <alignment horizontal="center"/>
    </xf>
    <xf numFmtId="0" fontId="0" fillId="34" borderId="52" xfId="0" applyFill="1" applyBorder="1" applyAlignment="1">
      <alignment horizontal="center"/>
    </xf>
    <xf numFmtId="0" fontId="0" fillId="39" borderId="49" xfId="0" applyFill="1" applyBorder="1" applyAlignment="1">
      <alignment horizontal="center"/>
    </xf>
    <xf numFmtId="0" fontId="0" fillId="39" borderId="48" xfId="0" applyFill="1" applyBorder="1" applyAlignment="1">
      <alignment horizontal="center"/>
    </xf>
    <xf numFmtId="0" fontId="1" fillId="42" borderId="49" xfId="0" applyFont="1" applyFill="1" applyBorder="1" applyAlignment="1">
      <alignment horizontal="left"/>
    </xf>
    <xf numFmtId="0" fontId="14" fillId="34" borderId="15" xfId="0" applyFont="1" applyFill="1" applyBorder="1" applyAlignment="1">
      <alignment horizontal="center"/>
    </xf>
    <xf numFmtId="0" fontId="14" fillId="34" borderId="16" xfId="0" applyFont="1" applyFill="1" applyBorder="1" applyAlignment="1" applyProtection="1">
      <alignment horizontal="center"/>
      <protection/>
    </xf>
    <xf numFmtId="0" fontId="14" fillId="34" borderId="20" xfId="0" applyFont="1" applyFill="1" applyBorder="1" applyAlignment="1" applyProtection="1">
      <alignment horizontal="center"/>
      <protection/>
    </xf>
    <xf numFmtId="0" fontId="14" fillId="33" borderId="16" xfId="0" applyFont="1" applyFill="1" applyBorder="1" applyAlignment="1">
      <alignment horizontal="center"/>
    </xf>
    <xf numFmtId="0" fontId="14" fillId="33" borderId="16" xfId="0" applyFont="1" applyFill="1" applyBorder="1" applyAlignment="1" applyProtection="1">
      <alignment horizontal="center"/>
      <protection/>
    </xf>
    <xf numFmtId="0" fontId="14" fillId="33" borderId="31" xfId="0" applyFont="1" applyFill="1" applyBorder="1" applyAlignment="1" applyProtection="1">
      <alignment horizontal="center"/>
      <protection/>
    </xf>
    <xf numFmtId="0" fontId="86" fillId="35" borderId="0" xfId="0" applyFont="1" applyFill="1" applyBorder="1" applyAlignment="1">
      <alignment horizontal="left"/>
    </xf>
    <xf numFmtId="0" fontId="87" fillId="35" borderId="0" xfId="0" applyFont="1" applyFill="1" applyBorder="1" applyAlignment="1">
      <alignment/>
    </xf>
    <xf numFmtId="0" fontId="2" fillId="34" borderId="45" xfId="0" applyFont="1" applyFill="1" applyBorder="1" applyAlignment="1">
      <alignment horizontal="center"/>
    </xf>
    <xf numFmtId="0" fontId="2" fillId="34" borderId="52" xfId="0" applyFont="1" applyFill="1" applyBorder="1" applyAlignment="1">
      <alignment horizontal="center"/>
    </xf>
    <xf numFmtId="0" fontId="14" fillId="0" borderId="45" xfId="0" applyFont="1" applyFill="1" applyBorder="1" applyAlignment="1">
      <alignment horizontal="center"/>
    </xf>
    <xf numFmtId="0" fontId="14" fillId="0" borderId="49" xfId="0" applyFont="1" applyFill="1" applyBorder="1" applyAlignment="1" applyProtection="1">
      <alignment horizontal="center"/>
      <protection/>
    </xf>
    <xf numFmtId="0" fontId="14" fillId="0" borderId="52" xfId="0" applyFont="1" applyFill="1" applyBorder="1" applyAlignment="1" applyProtection="1">
      <alignment horizontal="center"/>
      <protection/>
    </xf>
    <xf numFmtId="0" fontId="14" fillId="33" borderId="75" xfId="0" applyFont="1" applyFill="1" applyBorder="1" applyAlignment="1">
      <alignment horizontal="center"/>
    </xf>
    <xf numFmtId="0" fontId="14" fillId="33" borderId="15" xfId="0" applyFont="1" applyFill="1" applyBorder="1" applyAlignment="1">
      <alignment horizontal="center"/>
    </xf>
    <xf numFmtId="0" fontId="14" fillId="33" borderId="20" xfId="0" applyFont="1" applyFill="1" applyBorder="1" applyAlignment="1" applyProtection="1">
      <alignment horizontal="center"/>
      <protection/>
    </xf>
    <xf numFmtId="0" fontId="14" fillId="0" borderId="20" xfId="0" applyFont="1" applyFill="1" applyBorder="1" applyAlignment="1" applyProtection="1">
      <alignment horizontal="center"/>
      <protection/>
    </xf>
    <xf numFmtId="0" fontId="5" fillId="42" borderId="32" xfId="0" applyFont="1" applyFill="1" applyBorder="1" applyAlignment="1">
      <alignment horizontal="left"/>
    </xf>
    <xf numFmtId="0" fontId="5" fillId="42" borderId="0" xfId="0" applyFont="1" applyFill="1" applyBorder="1" applyAlignment="1">
      <alignment/>
    </xf>
    <xf numFmtId="0" fontId="14" fillId="34" borderId="20" xfId="0" applyFont="1" applyFill="1" applyBorder="1" applyAlignment="1">
      <alignment horizontal="center"/>
    </xf>
    <xf numFmtId="0" fontId="14" fillId="33" borderId="31" xfId="0" applyFont="1" applyFill="1" applyBorder="1" applyAlignment="1">
      <alignment horizontal="center"/>
    </xf>
    <xf numFmtId="0" fontId="10" fillId="37" borderId="53" xfId="54" applyFont="1" applyFill="1" applyBorder="1" applyAlignment="1">
      <alignment horizontal="center" wrapText="1"/>
      <protection/>
    </xf>
    <xf numFmtId="0" fontId="10" fillId="37" borderId="55" xfId="54" applyFont="1" applyFill="1" applyBorder="1" applyAlignment="1">
      <alignment horizontal="center" wrapText="1"/>
      <protection/>
    </xf>
    <xf numFmtId="0" fontId="10" fillId="37" borderId="54" xfId="54" applyFont="1" applyFill="1" applyBorder="1" applyAlignment="1">
      <alignment horizontal="center" wrapText="1"/>
      <protection/>
    </xf>
    <xf numFmtId="0" fontId="5" fillId="42" borderId="0" xfId="0" applyFont="1" applyFill="1" applyBorder="1" applyAlignment="1">
      <alignment horizontal="left"/>
    </xf>
    <xf numFmtId="0" fontId="22" fillId="0" borderId="0" xfId="0" applyFont="1" applyFill="1" applyBorder="1" applyAlignment="1">
      <alignment horizontal="left"/>
    </xf>
    <xf numFmtId="0" fontId="23" fillId="0" borderId="0" xfId="0" applyFont="1" applyFill="1" applyBorder="1" applyAlignment="1">
      <alignment horizontal="left"/>
    </xf>
    <xf numFmtId="0" fontId="14" fillId="0" borderId="45" xfId="54" applyFont="1" applyFill="1" applyBorder="1" applyAlignment="1">
      <alignment horizontal="center"/>
      <protection/>
    </xf>
    <xf numFmtId="0" fontId="14" fillId="0" borderId="49" xfId="54" applyFont="1" applyFill="1" applyBorder="1" applyAlignment="1">
      <alignment horizontal="center"/>
      <protection/>
    </xf>
    <xf numFmtId="0" fontId="14" fillId="0" borderId="52" xfId="54" applyFont="1" applyFill="1" applyBorder="1" applyAlignment="1">
      <alignment horizontal="center"/>
      <protection/>
    </xf>
    <xf numFmtId="0" fontId="14" fillId="33" borderId="52" xfId="0" applyFont="1" applyFill="1" applyBorder="1" applyAlignment="1">
      <alignment horizontal="center"/>
    </xf>
    <xf numFmtId="0" fontId="10" fillId="37" borderId="46" xfId="54" applyFont="1" applyFill="1" applyBorder="1" applyAlignment="1">
      <alignment horizontal="center" wrapText="1"/>
      <protection/>
    </xf>
    <xf numFmtId="0" fontId="10" fillId="37" borderId="19" xfId="54" applyFont="1" applyFill="1" applyBorder="1" applyAlignment="1">
      <alignment horizontal="center" wrapText="1"/>
      <protection/>
    </xf>
    <xf numFmtId="0" fontId="10" fillId="37" borderId="30" xfId="54" applyFont="1" applyFill="1" applyBorder="1" applyAlignment="1">
      <alignment horizontal="center" wrapText="1"/>
      <protection/>
    </xf>
    <xf numFmtId="0" fontId="80" fillId="35" borderId="0" xfId="0" applyFont="1" applyFill="1" applyBorder="1" applyAlignment="1">
      <alignment horizontal="left"/>
    </xf>
    <xf numFmtId="0" fontId="85" fillId="35" borderId="0" xfId="0" applyFont="1" applyFill="1" applyBorder="1" applyAlignment="1">
      <alignment horizontal="left"/>
    </xf>
    <xf numFmtId="0" fontId="10" fillId="0" borderId="113" xfId="0" applyFont="1" applyFill="1" applyBorder="1" applyAlignment="1">
      <alignment horizontal="center"/>
    </xf>
    <xf numFmtId="0" fontId="14" fillId="33" borderId="48" xfId="0" applyFont="1" applyFill="1" applyBorder="1" applyAlignment="1">
      <alignment horizontal="center"/>
    </xf>
    <xf numFmtId="0" fontId="14" fillId="34" borderId="49" xfId="0" applyFont="1" applyFill="1" applyBorder="1" applyAlignment="1">
      <alignment horizontal="center"/>
    </xf>
    <xf numFmtId="0" fontId="14" fillId="34" borderId="52" xfId="0" applyFont="1" applyFill="1" applyBorder="1" applyAlignment="1">
      <alignment horizontal="center"/>
    </xf>
    <xf numFmtId="0" fontId="76" fillId="35" borderId="0" xfId="0" applyFont="1" applyFill="1" applyBorder="1" applyAlignment="1">
      <alignment horizontal="left"/>
    </xf>
    <xf numFmtId="0" fontId="77" fillId="35" borderId="0" xfId="0" applyFont="1" applyFill="1" applyBorder="1" applyAlignment="1">
      <alignment/>
    </xf>
    <xf numFmtId="0" fontId="78" fillId="35" borderId="0" xfId="0" applyFont="1" applyFill="1" applyBorder="1" applyAlignment="1">
      <alignment horizontal="left"/>
    </xf>
    <xf numFmtId="0" fontId="78" fillId="35" borderId="0" xfId="0" applyFont="1" applyFill="1" applyBorder="1" applyAlignment="1">
      <alignment/>
    </xf>
    <xf numFmtId="0" fontId="18" fillId="0" borderId="28" xfId="0" applyFont="1" applyFill="1" applyBorder="1" applyAlignment="1">
      <alignment horizontal="left"/>
    </xf>
    <xf numFmtId="0" fontId="14" fillId="0" borderId="110" xfId="54" applyFont="1" applyFill="1" applyBorder="1" applyAlignment="1">
      <alignment horizontal="center"/>
      <protection/>
    </xf>
    <xf numFmtId="0" fontId="14" fillId="0" borderId="108" xfId="54" applyFont="1" applyFill="1" applyBorder="1" applyAlignment="1">
      <alignment horizontal="center"/>
      <protection/>
    </xf>
    <xf numFmtId="0" fontId="14" fillId="0" borderId="113" xfId="54" applyFont="1" applyFill="1" applyBorder="1" applyAlignment="1">
      <alignment horizontal="center"/>
      <protection/>
    </xf>
    <xf numFmtId="0" fontId="18" fillId="0" borderId="33" xfId="0" applyFont="1" applyFill="1" applyBorder="1" applyAlignment="1">
      <alignment horizontal="left"/>
    </xf>
    <xf numFmtId="0" fontId="14" fillId="0" borderId="147" xfId="0" applyFont="1" applyFill="1" applyBorder="1" applyAlignment="1">
      <alignment horizontal="center"/>
    </xf>
    <xf numFmtId="0" fontId="14" fillId="0" borderId="108" xfId="0" applyFont="1" applyFill="1" applyBorder="1" applyAlignment="1">
      <alignment horizontal="center"/>
    </xf>
    <xf numFmtId="0" fontId="14" fillId="0" borderId="109" xfId="0" applyFont="1" applyFill="1" applyBorder="1" applyAlignment="1">
      <alignment horizontal="center"/>
    </xf>
    <xf numFmtId="0" fontId="23" fillId="0" borderId="0" xfId="0" applyFont="1" applyFill="1" applyBorder="1" applyAlignment="1">
      <alignment/>
    </xf>
    <xf numFmtId="0" fontId="80" fillId="35" borderId="15" xfId="0" applyFont="1" applyFill="1" applyBorder="1" applyAlignment="1">
      <alignment horizontal="left"/>
    </xf>
    <xf numFmtId="0" fontId="80" fillId="35" borderId="16" xfId="0" applyFont="1" applyFill="1" applyBorder="1" applyAlignment="1">
      <alignment horizontal="left"/>
    </xf>
    <xf numFmtId="0" fontId="80" fillId="35" borderId="20" xfId="0" applyFont="1" applyFill="1" applyBorder="1" applyAlignment="1">
      <alignment horizontal="left"/>
    </xf>
    <xf numFmtId="0" fontId="14" fillId="0" borderId="49" xfId="0" applyFont="1" applyFill="1" applyBorder="1" applyAlignment="1">
      <alignment horizontal="center"/>
    </xf>
    <xf numFmtId="0" fontId="14" fillId="0" borderId="52" xfId="0" applyFont="1" applyFill="1" applyBorder="1" applyAlignment="1">
      <alignment horizontal="center"/>
    </xf>
    <xf numFmtId="0" fontId="1" fillId="42" borderId="0" xfId="0" applyFont="1" applyFill="1" applyBorder="1" applyAlignment="1" quotePrefix="1">
      <alignment horizontal="left" wrapText="1"/>
    </xf>
    <xf numFmtId="0" fontId="81" fillId="35" borderId="19" xfId="0" applyFont="1" applyFill="1" applyBorder="1" applyAlignment="1">
      <alignment horizontal="left"/>
    </xf>
    <xf numFmtId="0" fontId="82" fillId="35" borderId="0" xfId="0" applyFont="1" applyFill="1" applyBorder="1" applyAlignment="1">
      <alignment/>
    </xf>
    <xf numFmtId="0" fontId="82" fillId="35" borderId="18" xfId="0" applyFont="1" applyFill="1" applyBorder="1" applyAlignment="1">
      <alignment/>
    </xf>
    <xf numFmtId="0" fontId="14" fillId="33" borderId="0" xfId="0" applyFont="1" applyFill="1" applyBorder="1" applyAlignment="1">
      <alignment horizontal="left"/>
    </xf>
    <xf numFmtId="0" fontId="10" fillId="0" borderId="49" xfId="0" applyFont="1" applyBorder="1" applyAlignment="1">
      <alignment horizontal="center"/>
    </xf>
    <xf numFmtId="0" fontId="10" fillId="0" borderId="48" xfId="0" applyFont="1" applyBorder="1" applyAlignment="1">
      <alignment horizontal="center"/>
    </xf>
    <xf numFmtId="0" fontId="14" fillId="0" borderId="85" xfId="0" applyFont="1" applyBorder="1" applyAlignment="1">
      <alignment horizontal="center"/>
    </xf>
    <xf numFmtId="0" fontId="14" fillId="0" borderId="69" xfId="0" applyFont="1" applyBorder="1" applyAlignment="1">
      <alignment horizontal="center"/>
    </xf>
    <xf numFmtId="0" fontId="14" fillId="0" borderId="70" xfId="0" applyFont="1" applyBorder="1" applyAlignment="1">
      <alignment horizontal="center"/>
    </xf>
    <xf numFmtId="0" fontId="2" fillId="39" borderId="49" xfId="0" applyFont="1" applyFill="1" applyBorder="1" applyAlignment="1">
      <alignment horizontal="center"/>
    </xf>
    <xf numFmtId="0" fontId="2" fillId="39" borderId="48" xfId="0" applyFont="1" applyFill="1" applyBorder="1" applyAlignment="1">
      <alignment horizontal="center"/>
    </xf>
    <xf numFmtId="0" fontId="14" fillId="34" borderId="0" xfId="0" applyFont="1" applyFill="1" applyBorder="1" applyAlignment="1">
      <alignment horizontal="left"/>
    </xf>
    <xf numFmtId="0" fontId="10" fillId="38" borderId="49" xfId="0" applyFont="1" applyFill="1" applyBorder="1" applyAlignment="1">
      <alignment horizontal="center"/>
    </xf>
    <xf numFmtId="0" fontId="10" fillId="38" borderId="48" xfId="0" applyFont="1" applyFill="1" applyBorder="1" applyAlignment="1">
      <alignment horizontal="center"/>
    </xf>
    <xf numFmtId="0" fontId="14" fillId="34" borderId="16" xfId="0" applyFont="1" applyFill="1" applyBorder="1" applyAlignment="1">
      <alignment horizontal="center"/>
    </xf>
    <xf numFmtId="0" fontId="14" fillId="0" borderId="48" xfId="0" applyFont="1" applyFill="1" applyBorder="1" applyAlignment="1">
      <alignment horizontal="center"/>
    </xf>
    <xf numFmtId="0" fontId="21" fillId="38" borderId="45" xfId="0" applyFont="1" applyFill="1" applyBorder="1" applyAlignment="1">
      <alignment horizontal="center"/>
    </xf>
    <xf numFmtId="0" fontId="21" fillId="38" borderId="52" xfId="0" applyFont="1" applyFill="1" applyBorder="1" applyAlignment="1">
      <alignment horizontal="center"/>
    </xf>
    <xf numFmtId="0" fontId="21" fillId="38" borderId="33" xfId="0" applyFont="1" applyFill="1" applyBorder="1" applyAlignment="1">
      <alignment horizontal="center"/>
    </xf>
    <xf numFmtId="0" fontId="21" fillId="38" borderId="26" xfId="0" applyFont="1" applyFill="1" applyBorder="1" applyAlignment="1">
      <alignment horizontal="center"/>
    </xf>
    <xf numFmtId="0" fontId="14" fillId="38" borderId="75" xfId="0" applyFont="1" applyFill="1" applyBorder="1" applyAlignment="1">
      <alignment horizontal="center"/>
    </xf>
    <xf numFmtId="0" fontId="14" fillId="38" borderId="48" xfId="0" applyFont="1" applyFill="1" applyBorder="1" applyAlignment="1">
      <alignment horizontal="center"/>
    </xf>
    <xf numFmtId="0" fontId="10" fillId="0" borderId="52" xfId="0" applyFont="1" applyBorder="1" applyAlignment="1">
      <alignment horizontal="center"/>
    </xf>
    <xf numFmtId="0" fontId="10" fillId="0" borderId="28" xfId="0" applyFont="1" applyBorder="1" applyAlignment="1">
      <alignment horizontal="center"/>
    </xf>
    <xf numFmtId="0" fontId="10" fillId="0" borderId="26" xfId="0" applyFont="1" applyBorder="1" applyAlignment="1">
      <alignment horizontal="center"/>
    </xf>
    <xf numFmtId="0" fontId="0" fillId="0" borderId="49" xfId="0" applyBorder="1" applyAlignment="1">
      <alignment horizontal="center"/>
    </xf>
    <xf numFmtId="0" fontId="0" fillId="0" borderId="48" xfId="0" applyBorder="1" applyAlignment="1">
      <alignment horizontal="center"/>
    </xf>
    <xf numFmtId="0" fontId="14" fillId="0" borderId="110" xfId="0" applyFont="1" applyFill="1" applyBorder="1" applyAlignment="1">
      <alignment horizontal="center"/>
    </xf>
    <xf numFmtId="0" fontId="14" fillId="34" borderId="71" xfId="0" applyFont="1" applyFill="1" applyBorder="1" applyAlignment="1">
      <alignment horizontal="center"/>
    </xf>
    <xf numFmtId="0" fontId="14" fillId="33" borderId="0" xfId="0" applyFont="1" applyFill="1" applyBorder="1" applyAlignment="1">
      <alignment horizontal="center"/>
    </xf>
    <xf numFmtId="0" fontId="14" fillId="33" borderId="25" xfId="0" applyFont="1" applyFill="1" applyBorder="1" applyAlignment="1">
      <alignment horizontal="center"/>
    </xf>
    <xf numFmtId="0" fontId="21" fillId="38" borderId="49" xfId="0" applyFont="1" applyFill="1" applyBorder="1" applyAlignment="1">
      <alignment horizontal="center"/>
    </xf>
    <xf numFmtId="0" fontId="21" fillId="38" borderId="28" xfId="0" applyFont="1" applyFill="1" applyBorder="1" applyAlignment="1">
      <alignment horizontal="center"/>
    </xf>
    <xf numFmtId="0" fontId="14" fillId="39" borderId="75" xfId="0" applyFont="1" applyFill="1" applyBorder="1" applyAlignment="1">
      <alignment horizontal="center"/>
    </xf>
    <xf numFmtId="0" fontId="14" fillId="39" borderId="49" xfId="0" applyFont="1" applyFill="1" applyBorder="1" applyAlignment="1" applyProtection="1">
      <alignment horizontal="center"/>
      <protection/>
    </xf>
    <xf numFmtId="0" fontId="14" fillId="39" borderId="48" xfId="0" applyFont="1" applyFill="1" applyBorder="1" applyAlignment="1" applyProtection="1">
      <alignment horizontal="center"/>
      <protection/>
    </xf>
    <xf numFmtId="0" fontId="83" fillId="35" borderId="0" xfId="0" applyFont="1" applyFill="1" applyBorder="1" applyAlignment="1">
      <alignment/>
    </xf>
    <xf numFmtId="0" fontId="14" fillId="0" borderId="16" xfId="0" applyFont="1" applyFill="1" applyBorder="1" applyAlignment="1">
      <alignment horizontal="center"/>
    </xf>
    <xf numFmtId="0" fontId="14" fillId="39" borderId="16" xfId="0" applyFont="1" applyFill="1" applyBorder="1" applyAlignment="1">
      <alignment horizontal="center"/>
    </xf>
    <xf numFmtId="0" fontId="14" fillId="39" borderId="16" xfId="0" applyFont="1" applyFill="1" applyBorder="1" applyAlignment="1" applyProtection="1">
      <alignment horizontal="center"/>
      <protection/>
    </xf>
    <xf numFmtId="0" fontId="21" fillId="34" borderId="85" xfId="0" applyFont="1" applyFill="1" applyBorder="1" applyAlignment="1">
      <alignment horizontal="center" vertical="center" wrapText="1"/>
    </xf>
    <xf numFmtId="0" fontId="21" fillId="34" borderId="69" xfId="0" applyFont="1" applyFill="1" applyBorder="1" applyAlignment="1">
      <alignment horizontal="center" vertical="center" wrapText="1"/>
    </xf>
    <xf numFmtId="0" fontId="21" fillId="34" borderId="70"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21" fillId="34" borderId="49" xfId="0" applyFont="1" applyFill="1" applyBorder="1" applyAlignment="1">
      <alignment horizontal="center" vertical="center" wrapText="1"/>
    </xf>
    <xf numFmtId="0" fontId="21" fillId="34" borderId="48" xfId="0" applyFont="1" applyFill="1" applyBorder="1" applyAlignment="1">
      <alignment horizontal="center" vertical="center" wrapText="1"/>
    </xf>
    <xf numFmtId="0" fontId="10" fillId="37" borderId="53" xfId="0" applyFont="1" applyFill="1" applyBorder="1" applyAlignment="1">
      <alignment horizontal="center" vertical="center"/>
    </xf>
    <xf numFmtId="0" fontId="10" fillId="37" borderId="55" xfId="0" applyFont="1" applyFill="1" applyBorder="1" applyAlignment="1">
      <alignment horizontal="center" vertical="center"/>
    </xf>
    <xf numFmtId="0" fontId="10" fillId="37" borderId="54" xfId="0" applyFont="1" applyFill="1" applyBorder="1" applyAlignment="1">
      <alignment horizontal="center" vertical="center"/>
    </xf>
    <xf numFmtId="0" fontId="0" fillId="35" borderId="85"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1" fillId="42" borderId="0" xfId="0" applyFont="1" applyFill="1" applyAlignment="1">
      <alignment horizontal="left" wrapText="1"/>
    </xf>
    <xf numFmtId="0" fontId="7" fillId="34" borderId="45"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85" xfId="0" applyFont="1" applyFill="1" applyBorder="1" applyAlignment="1">
      <alignment horizontal="center" vertical="center" wrapText="1"/>
    </xf>
    <xf numFmtId="0" fontId="7" fillId="34" borderId="69" xfId="0" applyFont="1" applyFill="1" applyBorder="1" applyAlignment="1">
      <alignment horizontal="center" vertical="center" wrapText="1"/>
    </xf>
    <xf numFmtId="0" fontId="7" fillId="34" borderId="70" xfId="0" applyFont="1" applyFill="1" applyBorder="1" applyAlignment="1">
      <alignment horizontal="center" vertical="center" wrapText="1"/>
    </xf>
    <xf numFmtId="3" fontId="8" fillId="34" borderId="25" xfId="0" applyNumberFormat="1" applyFont="1" applyFill="1" applyBorder="1" applyAlignment="1">
      <alignment horizontal="right"/>
    </xf>
    <xf numFmtId="3" fontId="8" fillId="34" borderId="0" xfId="0" applyNumberFormat="1" applyFont="1" applyFill="1" applyBorder="1" applyAlignment="1">
      <alignment horizontal="right"/>
    </xf>
    <xf numFmtId="3" fontId="8" fillId="34" borderId="28" xfId="0" applyNumberFormat="1" applyFont="1" applyFill="1" applyBorder="1" applyAlignment="1">
      <alignment horizontal="right"/>
    </xf>
    <xf numFmtId="3" fontId="8" fillId="34" borderId="27" xfId="0" applyNumberFormat="1" applyFont="1" applyFill="1" applyBorder="1" applyAlignment="1">
      <alignment horizontal="right"/>
    </xf>
    <xf numFmtId="0" fontId="10" fillId="34" borderId="69" xfId="0" applyFont="1" applyFill="1" applyBorder="1" applyAlignment="1">
      <alignment horizontal="center" vertical="center" wrapText="1"/>
    </xf>
    <xf numFmtId="0" fontId="5" fillId="42" borderId="0" xfId="0" applyFont="1" applyFill="1" applyAlignment="1">
      <alignment horizontal="left" wrapText="1"/>
    </xf>
    <xf numFmtId="0" fontId="14" fillId="39" borderId="69" xfId="0" applyFont="1" applyFill="1" applyBorder="1" applyAlignment="1">
      <alignment horizontal="center"/>
    </xf>
    <xf numFmtId="0" fontId="14" fillId="39" borderId="70" xfId="0" applyFont="1" applyFill="1" applyBorder="1" applyAlignment="1">
      <alignment horizontal="center"/>
    </xf>
    <xf numFmtId="186" fontId="6" fillId="37" borderId="53" xfId="0" applyNumberFormat="1" applyFont="1" applyFill="1" applyBorder="1" applyAlignment="1">
      <alignment horizontal="center" vertical="center"/>
    </xf>
    <xf numFmtId="186" fontId="6" fillId="37" borderId="32" xfId="0" applyNumberFormat="1" applyFont="1" applyFill="1" applyBorder="1" applyAlignment="1">
      <alignment horizontal="center" vertical="center"/>
    </xf>
    <xf numFmtId="0" fontId="6" fillId="34" borderId="45" xfId="0" applyFont="1" applyFill="1" applyBorder="1" applyAlignment="1">
      <alignment horizontal="center" vertical="center"/>
    </xf>
    <xf numFmtId="0" fontId="6" fillId="34" borderId="49" xfId="0" applyFont="1" applyFill="1" applyBorder="1" applyAlignment="1">
      <alignment horizontal="center" vertical="center"/>
    </xf>
    <xf numFmtId="0" fontId="37" fillId="0" borderId="0" xfId="0" applyFont="1" applyAlignment="1">
      <alignment horizontal="left"/>
    </xf>
    <xf numFmtId="0" fontId="37" fillId="0" borderId="0" xfId="0" applyFont="1" applyAlignment="1">
      <alignment/>
    </xf>
    <xf numFmtId="186" fontId="6" fillId="0" borderId="53" xfId="0" applyNumberFormat="1" applyFont="1" applyFill="1" applyBorder="1" applyAlignment="1">
      <alignment horizontal="center" vertical="center"/>
    </xf>
    <xf numFmtId="186" fontId="6" fillId="0" borderId="54" xfId="0" applyNumberFormat="1" applyFont="1" applyFill="1" applyBorder="1" applyAlignment="1">
      <alignment horizontal="center" vertical="center"/>
    </xf>
    <xf numFmtId="0" fontId="6" fillId="34" borderId="85" xfId="0" applyFont="1" applyFill="1" applyBorder="1" applyAlignment="1">
      <alignment horizontal="center" vertical="center"/>
    </xf>
    <xf numFmtId="0" fontId="6" fillId="34" borderId="69" xfId="0" applyFont="1" applyFill="1" applyBorder="1" applyAlignment="1">
      <alignment horizontal="center" vertical="center"/>
    </xf>
    <xf numFmtId="0" fontId="6" fillId="39" borderId="85" xfId="0" applyFont="1" applyFill="1" applyBorder="1" applyAlignment="1">
      <alignment horizontal="center" vertical="center"/>
    </xf>
    <xf numFmtId="0" fontId="6" fillId="39" borderId="69" xfId="0" applyFont="1" applyFill="1" applyBorder="1" applyAlignment="1">
      <alignment horizontal="center" vertical="center"/>
    </xf>
    <xf numFmtId="0" fontId="6" fillId="39" borderId="49"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39" borderId="45" xfId="0" applyFont="1" applyFill="1" applyBorder="1" applyAlignment="1">
      <alignment horizontal="center" vertical="center"/>
    </xf>
    <xf numFmtId="0" fontId="6" fillId="39" borderId="48" xfId="0" applyFont="1" applyFill="1" applyBorder="1" applyAlignment="1">
      <alignment horizontal="center" vertical="center"/>
    </xf>
    <xf numFmtId="186" fontId="6" fillId="37" borderId="55" xfId="0" applyNumberFormat="1" applyFont="1" applyFill="1" applyBorder="1" applyAlignment="1">
      <alignment horizontal="center" vertical="center"/>
    </xf>
    <xf numFmtId="0" fontId="6" fillId="0" borderId="49" xfId="0" applyFont="1" applyFill="1" applyBorder="1" applyAlignment="1">
      <alignment horizontal="center" vertical="center"/>
    </xf>
    <xf numFmtId="0" fontId="6" fillId="0" borderId="48" xfId="0" applyFont="1" applyFill="1" applyBorder="1" applyAlignment="1">
      <alignment horizontal="center" vertical="center"/>
    </xf>
    <xf numFmtId="0" fontId="6" fillId="34" borderId="70" xfId="0" applyFont="1" applyFill="1" applyBorder="1" applyAlignment="1">
      <alignment horizontal="center" vertical="center"/>
    </xf>
    <xf numFmtId="0" fontId="11" fillId="34" borderId="85" xfId="0" applyNumberFormat="1" applyFont="1" applyFill="1" applyBorder="1" applyAlignment="1">
      <alignment horizontal="center" vertical="center" wrapText="1"/>
    </xf>
    <xf numFmtId="0" fontId="11" fillId="34" borderId="70" xfId="0" applyNumberFormat="1" applyFont="1" applyFill="1" applyBorder="1" applyAlignment="1">
      <alignment horizontal="center" vertical="center" wrapText="1"/>
    </xf>
    <xf numFmtId="0" fontId="10" fillId="0" borderId="85" xfId="0" applyFont="1" applyBorder="1" applyAlignment="1">
      <alignment horizontal="center"/>
    </xf>
    <xf numFmtId="0" fontId="10" fillId="0" borderId="69" xfId="0" applyFont="1" applyBorder="1" applyAlignment="1">
      <alignment horizontal="center"/>
    </xf>
    <xf numFmtId="0" fontId="24" fillId="35" borderId="0" xfId="0" applyFont="1" applyFill="1" applyBorder="1" applyAlignment="1">
      <alignment horizontal="center"/>
    </xf>
    <xf numFmtId="0" fontId="10" fillId="35" borderId="85" xfId="0" applyFont="1" applyFill="1" applyBorder="1" applyAlignment="1">
      <alignment horizontal="center"/>
    </xf>
    <xf numFmtId="0" fontId="10" fillId="35" borderId="69" xfId="0" applyFont="1" applyFill="1" applyBorder="1" applyAlignment="1">
      <alignment horizontal="center"/>
    </xf>
    <xf numFmtId="0" fontId="10" fillId="35" borderId="70" xfId="0" applyFont="1" applyFill="1" applyBorder="1" applyAlignment="1">
      <alignment horizontal="center"/>
    </xf>
    <xf numFmtId="0" fontId="14" fillId="0" borderId="85" xfId="0" applyFont="1" applyFill="1" applyBorder="1" applyAlignment="1">
      <alignment horizontal="center"/>
    </xf>
    <xf numFmtId="0" fontId="14" fillId="0" borderId="70" xfId="0" applyFont="1" applyFill="1" applyBorder="1" applyAlignment="1">
      <alignment horizontal="center"/>
    </xf>
    <xf numFmtId="0" fontId="88" fillId="35" borderId="69" xfId="0" applyFont="1" applyFill="1" applyBorder="1" applyAlignment="1">
      <alignment horizontal="center"/>
    </xf>
    <xf numFmtId="0" fontId="88" fillId="35" borderId="70" xfId="0" applyFont="1" applyFill="1" applyBorder="1" applyAlignment="1">
      <alignment horizontal="center"/>
    </xf>
    <xf numFmtId="0" fontId="14" fillId="0" borderId="33" xfId="0" applyFont="1" applyBorder="1" applyAlignment="1">
      <alignment horizontal="center"/>
    </xf>
    <xf numFmtId="0" fontId="14" fillId="0" borderId="27" xfId="0" applyFont="1" applyBorder="1" applyAlignment="1">
      <alignment horizontal="center"/>
    </xf>
    <xf numFmtId="0" fontId="0" fillId="0" borderId="33" xfId="0" applyFont="1" applyFill="1" applyBorder="1" applyAlignment="1">
      <alignment horizontal="center"/>
    </xf>
    <xf numFmtId="0" fontId="0" fillId="0" borderId="27" xfId="0" applyFont="1" applyFill="1" applyBorder="1" applyAlignment="1">
      <alignment horizontal="center"/>
    </xf>
    <xf numFmtId="3" fontId="21" fillId="0" borderId="85" xfId="0" applyNumberFormat="1" applyFont="1" applyFill="1" applyBorder="1" applyAlignment="1">
      <alignment horizontal="center"/>
    </xf>
    <xf numFmtId="3" fontId="21" fillId="0" borderId="69" xfId="0" applyNumberFormat="1" applyFont="1" applyFill="1" applyBorder="1" applyAlignment="1">
      <alignment horizontal="center"/>
    </xf>
    <xf numFmtId="3" fontId="21" fillId="0" borderId="70" xfId="0" applyNumberFormat="1" applyFont="1" applyFill="1" applyBorder="1" applyAlignment="1">
      <alignment horizontal="center"/>
    </xf>
    <xf numFmtId="0" fontId="14" fillId="0" borderId="33" xfId="0" applyFont="1" applyFill="1" applyBorder="1" applyAlignment="1">
      <alignment horizontal="center"/>
    </xf>
    <xf numFmtId="0" fontId="14" fillId="0" borderId="27" xfId="0" applyFont="1" applyFill="1" applyBorder="1" applyAlignment="1">
      <alignment horizontal="center"/>
    </xf>
    <xf numFmtId="0" fontId="14" fillId="0" borderId="28" xfId="0" applyFont="1" applyBorder="1" applyAlignment="1">
      <alignment horizontal="center"/>
    </xf>
    <xf numFmtId="0" fontId="80" fillId="35" borderId="85" xfId="0" applyFont="1" applyFill="1" applyBorder="1" applyAlignment="1">
      <alignment horizontal="center"/>
    </xf>
    <xf numFmtId="0" fontId="80" fillId="35" borderId="69" xfId="0" applyFont="1" applyFill="1" applyBorder="1" applyAlignment="1">
      <alignment horizontal="center"/>
    </xf>
    <xf numFmtId="0" fontId="80" fillId="35" borderId="70" xfId="0" applyFont="1" applyFill="1" applyBorder="1" applyAlignment="1">
      <alignment horizontal="center"/>
    </xf>
    <xf numFmtId="3" fontId="10" fillId="0" borderId="85" xfId="0" applyNumberFormat="1" applyFont="1" applyFill="1" applyBorder="1" applyAlignment="1">
      <alignment horizontal="center"/>
    </xf>
    <xf numFmtId="3" fontId="10" fillId="0" borderId="69" xfId="0" applyNumberFormat="1" applyFont="1" applyFill="1" applyBorder="1" applyAlignment="1">
      <alignment horizontal="center"/>
    </xf>
    <xf numFmtId="3" fontId="10" fillId="0" borderId="70" xfId="0" applyNumberFormat="1" applyFont="1" applyFill="1" applyBorder="1" applyAlignment="1">
      <alignment horizontal="center"/>
    </xf>
    <xf numFmtId="0" fontId="10" fillId="35" borderId="28" xfId="0" applyFont="1" applyFill="1" applyBorder="1" applyAlignment="1">
      <alignment horizontal="center"/>
    </xf>
    <xf numFmtId="0" fontId="10" fillId="35" borderId="27" xfId="0" applyFont="1" applyFill="1" applyBorder="1" applyAlignment="1">
      <alignment horizontal="center"/>
    </xf>
    <xf numFmtId="0" fontId="24" fillId="35" borderId="32" xfId="0" applyFont="1" applyFill="1" applyBorder="1" applyAlignment="1">
      <alignment horizontal="center"/>
    </xf>
    <xf numFmtId="0" fontId="80" fillId="35" borderId="49" xfId="0" applyFont="1" applyFill="1" applyBorder="1" applyAlignment="1">
      <alignment horizontal="center"/>
    </xf>
    <xf numFmtId="0" fontId="80" fillId="35" borderId="48" xfId="0" applyFont="1" applyFill="1" applyBorder="1" applyAlignment="1">
      <alignment horizontal="center"/>
    </xf>
    <xf numFmtId="0" fontId="11" fillId="39" borderId="85" xfId="0" applyNumberFormat="1" applyFont="1" applyFill="1" applyBorder="1" applyAlignment="1">
      <alignment horizontal="center" vertical="center" wrapText="1"/>
    </xf>
    <xf numFmtId="0" fontId="11" fillId="39" borderId="70" xfId="0" applyNumberFormat="1" applyFont="1" applyFill="1" applyBorder="1" applyAlignment="1">
      <alignment horizontal="center" vertical="center" wrapText="1"/>
    </xf>
    <xf numFmtId="176" fontId="10" fillId="37" borderId="53" xfId="0" applyNumberFormat="1" applyFont="1" applyFill="1" applyBorder="1" applyAlignment="1">
      <alignment horizontal="center"/>
    </xf>
    <xf numFmtId="176" fontId="10" fillId="37" borderId="54" xfId="0" applyNumberFormat="1" applyFont="1" applyFill="1" applyBorder="1" applyAlignment="1">
      <alignment horizontal="center"/>
    </xf>
    <xf numFmtId="0" fontId="11" fillId="34" borderId="45" xfId="0" applyNumberFormat="1" applyFont="1" applyFill="1" applyBorder="1" applyAlignment="1">
      <alignment horizontal="center" vertical="center" wrapText="1"/>
    </xf>
    <xf numFmtId="0" fontId="11" fillId="34" borderId="48" xfId="0" applyNumberFormat="1" applyFont="1" applyFill="1" applyBorder="1" applyAlignment="1">
      <alignment horizontal="center" vertical="center" wrapText="1"/>
    </xf>
    <xf numFmtId="0" fontId="0" fillId="42" borderId="0" xfId="0" applyFont="1" applyFill="1" applyBorder="1" applyAlignment="1">
      <alignment horizontal="left"/>
    </xf>
    <xf numFmtId="0" fontId="21" fillId="0" borderId="85" xfId="0" applyFont="1" applyBorder="1" applyAlignment="1">
      <alignment horizontal="center"/>
    </xf>
    <xf numFmtId="0" fontId="21" fillId="0" borderId="69" xfId="0" applyFont="1" applyBorder="1" applyAlignment="1">
      <alignment horizontal="center"/>
    </xf>
    <xf numFmtId="0" fontId="0" fillId="39" borderId="33" xfId="0" applyFont="1" applyFill="1" applyBorder="1" applyAlignment="1">
      <alignment horizontal="center"/>
    </xf>
    <xf numFmtId="0" fontId="0" fillId="39" borderId="27" xfId="0" applyFont="1" applyFill="1" applyBorder="1" applyAlignment="1">
      <alignment horizontal="center"/>
    </xf>
    <xf numFmtId="0" fontId="10" fillId="35" borderId="0" xfId="0" applyFont="1" applyFill="1" applyBorder="1" applyAlignment="1">
      <alignment horizontal="center"/>
    </xf>
    <xf numFmtId="0" fontId="11" fillId="35" borderId="0" xfId="0" applyFont="1" applyFill="1" applyBorder="1" applyAlignment="1">
      <alignment/>
    </xf>
    <xf numFmtId="0" fontId="11" fillId="34" borderId="49" xfId="0" applyNumberFormat="1" applyFont="1" applyFill="1" applyBorder="1" applyAlignment="1">
      <alignment horizontal="center" vertical="center" wrapText="1"/>
    </xf>
    <xf numFmtId="176" fontId="10" fillId="37" borderId="55" xfId="0" applyNumberFormat="1" applyFont="1" applyFill="1" applyBorder="1" applyAlignment="1">
      <alignment horizontal="center"/>
    </xf>
    <xf numFmtId="176" fontId="10" fillId="37" borderId="48" xfId="0" applyNumberFormat="1" applyFont="1" applyFill="1" applyBorder="1" applyAlignment="1">
      <alignment horizontal="center"/>
    </xf>
    <xf numFmtId="176" fontId="10" fillId="37" borderId="27" xfId="0" applyNumberFormat="1" applyFont="1" applyFill="1" applyBorder="1" applyAlignment="1">
      <alignment horizontal="center"/>
    </xf>
    <xf numFmtId="0" fontId="0" fillId="0" borderId="85" xfId="0" applyFont="1" applyBorder="1" applyAlignment="1">
      <alignment horizontal="center"/>
    </xf>
    <xf numFmtId="0" fontId="0" fillId="0" borderId="70" xfId="0" applyFont="1" applyBorder="1" applyAlignment="1">
      <alignment horizontal="center"/>
    </xf>
    <xf numFmtId="0" fontId="11" fillId="0" borderId="69" xfId="0" applyFont="1" applyBorder="1" applyAlignment="1">
      <alignment/>
    </xf>
    <xf numFmtId="0" fontId="11" fillId="0" borderId="70" xfId="0" applyFont="1" applyBorder="1" applyAlignment="1">
      <alignment/>
    </xf>
    <xf numFmtId="0" fontId="11" fillId="39" borderId="45" xfId="0" applyNumberFormat="1" applyFont="1" applyFill="1" applyBorder="1" applyAlignment="1">
      <alignment horizontal="center" vertical="center" wrapText="1"/>
    </xf>
    <xf numFmtId="0" fontId="11" fillId="39" borderId="48" xfId="0" applyNumberFormat="1" applyFont="1" applyFill="1" applyBorder="1" applyAlignment="1">
      <alignment horizontal="center" vertical="center" wrapText="1"/>
    </xf>
    <xf numFmtId="0" fontId="0" fillId="0" borderId="0" xfId="0" applyFont="1" applyFill="1" applyBorder="1" applyAlignment="1">
      <alignment horizontal="left"/>
    </xf>
    <xf numFmtId="0" fontId="10" fillId="37" borderId="48" xfId="0" applyFont="1" applyFill="1" applyBorder="1" applyAlignment="1">
      <alignment horizontal="center" vertical="center"/>
    </xf>
    <xf numFmtId="0" fontId="10" fillId="37" borderId="28" xfId="0" applyFont="1" applyFill="1" applyBorder="1" applyAlignment="1">
      <alignment horizontal="center" vertical="center"/>
    </xf>
    <xf numFmtId="0" fontId="10" fillId="0" borderId="70" xfId="0" applyFont="1" applyBorder="1" applyAlignment="1">
      <alignment horizontal="center"/>
    </xf>
    <xf numFmtId="0" fontId="0" fillId="0" borderId="33" xfId="0" applyFont="1" applyBorder="1" applyAlignment="1">
      <alignment horizontal="center"/>
    </xf>
    <xf numFmtId="0" fontId="0" fillId="0" borderId="27" xfId="0" applyFont="1" applyBorder="1" applyAlignment="1">
      <alignment horizontal="center"/>
    </xf>
    <xf numFmtId="0" fontId="11" fillId="0" borderId="85" xfId="0" applyNumberFormat="1" applyFont="1" applyFill="1" applyBorder="1" applyAlignment="1">
      <alignment horizontal="center" vertical="center" wrapText="1"/>
    </xf>
    <xf numFmtId="0" fontId="11" fillId="0" borderId="70" xfId="0" applyNumberFormat="1" applyFont="1" applyFill="1" applyBorder="1" applyAlignment="1">
      <alignment horizontal="center" vertical="center" wrapText="1"/>
    </xf>
    <xf numFmtId="0" fontId="0" fillId="0" borderId="69" xfId="0" applyFont="1" applyBorder="1" applyAlignment="1">
      <alignment horizontal="center"/>
    </xf>
    <xf numFmtId="0" fontId="11" fillId="39" borderId="69" xfId="0" applyNumberFormat="1" applyFont="1" applyFill="1" applyBorder="1" applyAlignment="1">
      <alignment horizontal="center" vertical="center" wrapText="1"/>
    </xf>
    <xf numFmtId="0" fontId="8" fillId="0" borderId="45" xfId="0" applyFont="1" applyFill="1" applyBorder="1" applyAlignment="1">
      <alignment horizontal="left"/>
    </xf>
    <xf numFmtId="0" fontId="8" fillId="0" borderId="49" xfId="0" applyFont="1" applyFill="1" applyBorder="1" applyAlignment="1">
      <alignment horizontal="left"/>
    </xf>
    <xf numFmtId="0" fontId="10" fillId="35" borderId="32" xfId="0" applyFont="1" applyFill="1" applyBorder="1" applyAlignment="1">
      <alignment horizontal="center"/>
    </xf>
    <xf numFmtId="0" fontId="10" fillId="37" borderId="25" xfId="0" applyFont="1" applyFill="1" applyBorder="1" applyAlignment="1">
      <alignment horizontal="center" vertical="center"/>
    </xf>
    <xf numFmtId="0" fontId="10" fillId="37" borderId="27" xfId="0" applyFont="1" applyFill="1" applyBorder="1" applyAlignment="1">
      <alignment horizontal="center" vertical="center"/>
    </xf>
    <xf numFmtId="0" fontId="8" fillId="0" borderId="0" xfId="0" applyFont="1" applyFill="1" applyBorder="1" applyAlignment="1">
      <alignment horizontal="left"/>
    </xf>
    <xf numFmtId="0" fontId="0" fillId="0" borderId="28" xfId="0" applyFont="1" applyBorder="1" applyAlignment="1">
      <alignment horizontal="center"/>
    </xf>
    <xf numFmtId="176" fontId="21" fillId="37" borderId="53" xfId="0" applyNumberFormat="1" applyFont="1" applyFill="1" applyBorder="1" applyAlignment="1">
      <alignment horizontal="center"/>
    </xf>
    <xf numFmtId="176" fontId="21" fillId="37" borderId="55" xfId="0" applyNumberFormat="1" applyFont="1" applyFill="1" applyBorder="1" applyAlignment="1">
      <alignment horizontal="center"/>
    </xf>
    <xf numFmtId="176" fontId="21" fillId="37" borderId="54" xfId="0" applyNumberFormat="1" applyFont="1" applyFill="1" applyBorder="1" applyAlignment="1">
      <alignment horizontal="center"/>
    </xf>
    <xf numFmtId="176" fontId="2" fillId="34" borderId="69" xfId="0" applyNumberFormat="1" applyFont="1" applyFill="1" applyBorder="1" applyAlignment="1">
      <alignment horizontal="center"/>
    </xf>
    <xf numFmtId="176" fontId="2" fillId="34" borderId="70" xfId="0" applyNumberFormat="1" applyFont="1" applyFill="1" applyBorder="1" applyAlignment="1">
      <alignment horizontal="center"/>
    </xf>
    <xf numFmtId="176" fontId="2" fillId="33" borderId="69" xfId="0" applyNumberFormat="1" applyFont="1" applyFill="1" applyBorder="1" applyAlignment="1">
      <alignment horizontal="center"/>
    </xf>
    <xf numFmtId="176" fontId="2" fillId="33" borderId="70" xfId="0" applyNumberFormat="1" applyFont="1" applyFill="1" applyBorder="1" applyAlignment="1">
      <alignment horizontal="center"/>
    </xf>
    <xf numFmtId="0" fontId="14" fillId="37" borderId="85" xfId="0" applyFont="1" applyFill="1" applyBorder="1" applyAlignment="1">
      <alignment horizontal="center"/>
    </xf>
    <xf numFmtId="0" fontId="14" fillId="37" borderId="70" xfId="0" applyFont="1" applyFill="1" applyBorder="1" applyAlignment="1">
      <alignment horizontal="center"/>
    </xf>
    <xf numFmtId="0" fontId="14" fillId="37" borderId="110" xfId="0" applyFont="1" applyFill="1" applyBorder="1" applyAlignment="1">
      <alignment horizontal="center"/>
    </xf>
    <xf numFmtId="0" fontId="14" fillId="37" borderId="108" xfId="0" applyFont="1" applyFill="1" applyBorder="1" applyAlignment="1">
      <alignment horizontal="center"/>
    </xf>
    <xf numFmtId="0" fontId="14" fillId="37" borderId="109" xfId="0" applyFont="1" applyFill="1" applyBorder="1" applyAlignment="1">
      <alignment horizontal="center"/>
    </xf>
    <xf numFmtId="0" fontId="7" fillId="36" borderId="82" xfId="0" applyFont="1" applyFill="1" applyBorder="1" applyAlignment="1">
      <alignment horizontal="center"/>
    </xf>
    <xf numFmtId="0" fontId="0" fillId="47" borderId="45" xfId="0" applyFont="1" applyFill="1" applyBorder="1" applyAlignment="1">
      <alignment horizontal="center"/>
    </xf>
    <xf numFmtId="0" fontId="0" fillId="47" borderId="33" xfId="0" applyFont="1" applyFill="1" applyBorder="1" applyAlignment="1">
      <alignment horizontal="center"/>
    </xf>
    <xf numFmtId="0" fontId="14" fillId="37" borderId="45" xfId="0" applyFont="1" applyFill="1" applyBorder="1" applyAlignment="1">
      <alignment horizontal="center"/>
    </xf>
    <xf numFmtId="0" fontId="14" fillId="37" borderId="48" xfId="0" applyFont="1" applyFill="1" applyBorder="1" applyAlignment="1">
      <alignment horizontal="center"/>
    </xf>
    <xf numFmtId="0" fontId="7" fillId="34" borderId="148" xfId="0" applyFont="1" applyFill="1" applyBorder="1" applyAlignment="1">
      <alignment horizontal="center"/>
    </xf>
    <xf numFmtId="0" fontId="0" fillId="0" borderId="81" xfId="0" applyBorder="1" applyAlignment="1">
      <alignment/>
    </xf>
    <xf numFmtId="0" fontId="0" fillId="47" borderId="53" xfId="0" applyFont="1" applyFill="1" applyBorder="1" applyAlignment="1">
      <alignment horizontal="center"/>
    </xf>
    <xf numFmtId="0" fontId="0" fillId="47" borderId="54" xfId="0" applyFont="1" applyFill="1" applyBorder="1" applyAlignment="1">
      <alignment horizontal="center"/>
    </xf>
    <xf numFmtId="0" fontId="7" fillId="34" borderId="149" xfId="0" applyFont="1" applyFill="1" applyBorder="1" applyAlignment="1">
      <alignment horizontal="center"/>
    </xf>
    <xf numFmtId="0" fontId="7" fillId="34" borderId="81" xfId="0" applyFont="1" applyFill="1" applyBorder="1" applyAlignment="1">
      <alignment horizontal="center"/>
    </xf>
    <xf numFmtId="0" fontId="7" fillId="37" borderId="149" xfId="0" applyFont="1" applyFill="1" applyBorder="1" applyAlignment="1">
      <alignment horizontal="center"/>
    </xf>
    <xf numFmtId="0" fontId="7" fillId="37" borderId="80" xfId="0" applyFont="1" applyFill="1" applyBorder="1" applyAlignment="1">
      <alignment horizontal="center"/>
    </xf>
    <xf numFmtId="0" fontId="6" fillId="39" borderId="45" xfId="0" applyFont="1" applyFill="1" applyBorder="1" applyAlignment="1">
      <alignment horizontal="center" vertical="center" wrapText="1"/>
    </xf>
    <xf numFmtId="0" fontId="6" fillId="39" borderId="32" xfId="0" applyFont="1" applyFill="1" applyBorder="1" applyAlignment="1">
      <alignment horizontal="center" vertical="center" wrapText="1"/>
    </xf>
    <xf numFmtId="0" fontId="12" fillId="40" borderId="69" xfId="0" applyFont="1" applyFill="1" applyBorder="1" applyAlignment="1">
      <alignment horizontal="left"/>
    </xf>
    <xf numFmtId="0" fontId="6" fillId="39" borderId="150" xfId="0" applyFont="1" applyFill="1" applyBorder="1" applyAlignment="1">
      <alignment horizontal="center" vertical="center" wrapText="1"/>
    </xf>
    <xf numFmtId="0" fontId="6" fillId="39" borderId="125" xfId="0" applyFont="1" applyFill="1" applyBorder="1" applyAlignment="1">
      <alignment horizontal="center" vertical="center" wrapText="1"/>
    </xf>
    <xf numFmtId="0" fontId="6" fillId="39" borderId="96" xfId="0" applyFont="1" applyFill="1" applyBorder="1" applyAlignment="1">
      <alignment horizontal="center" vertical="center" wrapText="1"/>
    </xf>
    <xf numFmtId="0" fontId="6" fillId="39" borderId="98" xfId="0" applyFont="1" applyFill="1" applyBorder="1" applyAlignment="1">
      <alignment horizontal="center" vertical="center" wrapText="1"/>
    </xf>
    <xf numFmtId="0" fontId="12" fillId="40" borderId="28" xfId="0" applyFont="1" applyFill="1" applyBorder="1" applyAlignment="1">
      <alignment horizontal="left"/>
    </xf>
    <xf numFmtId="0" fontId="6" fillId="39" borderId="95" xfId="0" applyFont="1" applyFill="1" applyBorder="1" applyAlignment="1">
      <alignment horizontal="center" vertical="center" wrapText="1"/>
    </xf>
    <xf numFmtId="0" fontId="6" fillId="39" borderId="97" xfId="0" applyFont="1" applyFill="1" applyBorder="1" applyAlignment="1">
      <alignment horizontal="center" vertical="center" wrapText="1"/>
    </xf>
    <xf numFmtId="0" fontId="6" fillId="34" borderId="151" xfId="0" applyFont="1" applyFill="1" applyBorder="1" applyAlignment="1">
      <alignment horizontal="center" vertical="center" wrapText="1"/>
    </xf>
    <xf numFmtId="0" fontId="6" fillId="34" borderId="99"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152" xfId="0" applyFont="1" applyFill="1" applyBorder="1" applyAlignment="1">
      <alignment horizontal="center" vertical="center" wrapText="1"/>
    </xf>
    <xf numFmtId="0" fontId="6" fillId="34" borderId="126" xfId="0" applyFont="1" applyFill="1" applyBorder="1" applyAlignment="1">
      <alignment horizontal="center" vertical="center" wrapText="1"/>
    </xf>
    <xf numFmtId="0" fontId="6" fillId="34" borderId="153" xfId="0" applyFont="1" applyFill="1" applyBorder="1" applyAlignment="1">
      <alignment horizontal="center" vertical="center" wrapText="1"/>
    </xf>
    <xf numFmtId="0" fontId="6" fillId="34" borderId="100" xfId="0" applyFont="1" applyFill="1" applyBorder="1" applyAlignment="1">
      <alignment horizontal="center" vertical="center" wrapText="1"/>
    </xf>
    <xf numFmtId="0" fontId="6" fillId="34" borderId="97" xfId="0" applyFont="1" applyFill="1" applyBorder="1" applyAlignment="1">
      <alignment horizontal="center" vertical="center" wrapText="1"/>
    </xf>
    <xf numFmtId="0" fontId="6" fillId="34" borderId="125" xfId="0" applyFont="1" applyFill="1" applyBorder="1" applyAlignment="1">
      <alignment horizontal="center" vertical="center" wrapText="1"/>
    </xf>
    <xf numFmtId="0" fontId="6" fillId="39" borderId="49" xfId="0" applyFont="1" applyFill="1" applyBorder="1" applyAlignment="1">
      <alignment horizontal="center" vertical="center" wrapText="1"/>
    </xf>
    <xf numFmtId="0" fontId="6" fillId="39" borderId="28" xfId="0" applyFont="1" applyFill="1" applyBorder="1" applyAlignment="1">
      <alignment horizontal="center" vertical="center" wrapText="1"/>
    </xf>
    <xf numFmtId="0" fontId="6" fillId="39" borderId="48" xfId="0" applyFont="1" applyFill="1" applyBorder="1" applyAlignment="1">
      <alignment horizontal="center" vertical="center" wrapText="1"/>
    </xf>
    <xf numFmtId="0" fontId="6" fillId="39" borderId="27" xfId="0" applyFont="1" applyFill="1" applyBorder="1" applyAlignment="1">
      <alignment horizontal="center" vertical="center" wrapText="1"/>
    </xf>
    <xf numFmtId="0" fontId="7" fillId="35" borderId="45" xfId="0" applyFont="1" applyFill="1" applyBorder="1" applyAlignment="1">
      <alignment horizontal="center"/>
    </xf>
    <xf numFmtId="0" fontId="7" fillId="35" borderId="49" xfId="0" applyFont="1" applyFill="1" applyBorder="1" applyAlignment="1">
      <alignment horizontal="center"/>
    </xf>
    <xf numFmtId="0" fontId="7" fillId="35" borderId="48" xfId="0" applyFont="1" applyFill="1" applyBorder="1" applyAlignment="1">
      <alignment horizontal="center"/>
    </xf>
    <xf numFmtId="0" fontId="7" fillId="35" borderId="32" xfId="0" applyFont="1" applyFill="1" applyBorder="1" applyAlignment="1">
      <alignment horizontal="center"/>
    </xf>
    <xf numFmtId="0" fontId="7" fillId="35" borderId="0" xfId="0" applyFont="1" applyFill="1" applyBorder="1" applyAlignment="1">
      <alignment horizontal="center"/>
    </xf>
    <xf numFmtId="0" fontId="7" fillId="35" borderId="25" xfId="0" applyFont="1" applyFill="1" applyBorder="1" applyAlignment="1">
      <alignment horizontal="center"/>
    </xf>
    <xf numFmtId="0" fontId="6" fillId="34" borderId="45" xfId="0" applyFont="1" applyFill="1" applyBorder="1" applyAlignment="1">
      <alignment horizontal="center" vertical="center" wrapText="1"/>
    </xf>
    <xf numFmtId="0" fontId="6" fillId="34" borderId="150" xfId="0" applyFont="1" applyFill="1" applyBorder="1" applyAlignment="1">
      <alignment horizontal="center" vertical="center" wrapText="1"/>
    </xf>
    <xf numFmtId="0" fontId="6" fillId="34" borderId="95" xfId="0" applyFont="1" applyFill="1" applyBorder="1" applyAlignment="1">
      <alignment horizontal="center" vertical="center" wrapText="1"/>
    </xf>
    <xf numFmtId="0" fontId="6" fillId="39" borderId="33" xfId="0" applyFont="1" applyFill="1" applyBorder="1" applyAlignment="1">
      <alignment horizontal="center" vertical="center" wrapText="1"/>
    </xf>
    <xf numFmtId="0" fontId="6" fillId="39" borderId="126" xfId="0" applyFont="1" applyFill="1" applyBorder="1" applyAlignment="1">
      <alignment horizontal="center" vertical="center" wrapText="1"/>
    </xf>
    <xf numFmtId="0" fontId="6" fillId="39" borderId="100" xfId="0" applyFont="1" applyFill="1" applyBorder="1" applyAlignment="1">
      <alignment horizontal="center" vertical="center" wrapText="1"/>
    </xf>
    <xf numFmtId="0" fontId="7" fillId="35" borderId="33" xfId="0" applyFont="1" applyFill="1" applyBorder="1" applyAlignment="1">
      <alignment horizontal="center"/>
    </xf>
    <xf numFmtId="0" fontId="7" fillId="35" borderId="28" xfId="0" applyFont="1" applyFill="1" applyBorder="1" applyAlignment="1">
      <alignment horizontal="center"/>
    </xf>
    <xf numFmtId="0" fontId="7" fillId="35" borderId="27" xfId="0" applyFont="1" applyFill="1" applyBorder="1" applyAlignment="1">
      <alignment horizontal="center"/>
    </xf>
    <xf numFmtId="0" fontId="6" fillId="39" borderId="99" xfId="0" applyFont="1" applyFill="1" applyBorder="1" applyAlignment="1">
      <alignment horizontal="center" vertical="center" wrapText="1"/>
    </xf>
    <xf numFmtId="0" fontId="6" fillId="34" borderId="96" xfId="0" applyFont="1" applyFill="1" applyBorder="1" applyAlignment="1">
      <alignment horizontal="center" vertical="center" wrapText="1"/>
    </xf>
    <xf numFmtId="0" fontId="7" fillId="35" borderId="110" xfId="0" applyFont="1" applyFill="1" applyBorder="1" applyAlignment="1">
      <alignment horizontal="center"/>
    </xf>
    <xf numFmtId="0" fontId="7" fillId="35" borderId="108" xfId="0" applyFont="1" applyFill="1" applyBorder="1" applyAlignment="1">
      <alignment horizontal="center"/>
    </xf>
    <xf numFmtId="0" fontId="7" fillId="35" borderId="109" xfId="0" applyFont="1" applyFill="1" applyBorder="1" applyAlignment="1">
      <alignment horizontal="center"/>
    </xf>
    <xf numFmtId="0" fontId="7" fillId="35" borderId="85" xfId="0" applyFont="1" applyFill="1" applyBorder="1" applyAlignment="1">
      <alignment horizontal="center"/>
    </xf>
    <xf numFmtId="0" fontId="7" fillId="35" borderId="69" xfId="0" applyFont="1" applyFill="1" applyBorder="1" applyAlignment="1">
      <alignment horizontal="center"/>
    </xf>
    <xf numFmtId="0" fontId="7" fillId="35" borderId="70" xfId="0" applyFont="1" applyFill="1" applyBorder="1" applyAlignment="1">
      <alignment horizontal="center"/>
    </xf>
    <xf numFmtId="0" fontId="6" fillId="34" borderId="98" xfId="0" applyFont="1" applyFill="1" applyBorder="1" applyAlignment="1">
      <alignment horizontal="center" vertical="center" wrapText="1"/>
    </xf>
    <xf numFmtId="0" fontId="6" fillId="34" borderId="32" xfId="0" applyFont="1" applyFill="1" applyBorder="1" applyAlignment="1">
      <alignment horizontal="center" vertical="center" wrapText="1"/>
    </xf>
    <xf numFmtId="3" fontId="10" fillId="0" borderId="148" xfId="0" applyNumberFormat="1" applyFont="1" applyBorder="1" applyAlignment="1">
      <alignment horizontal="center"/>
    </xf>
    <xf numFmtId="3" fontId="10" fillId="0" borderId="80" xfId="0" applyNumberFormat="1" applyFont="1" applyBorder="1" applyAlignment="1">
      <alignment horizontal="center"/>
    </xf>
    <xf numFmtId="0" fontId="36" fillId="0" borderId="85" xfId="0" applyFont="1" applyBorder="1" applyAlignment="1">
      <alignment horizontal="center"/>
    </xf>
    <xf numFmtId="0" fontId="36" fillId="0" borderId="70" xfId="0" applyFont="1" applyBorder="1" applyAlignment="1">
      <alignment horizontal="center"/>
    </xf>
    <xf numFmtId="0" fontId="66" fillId="0" borderId="53" xfId="0" applyFont="1" applyBorder="1" applyAlignment="1">
      <alignment horizontal="center"/>
    </xf>
    <xf numFmtId="0" fontId="66" fillId="0" borderId="54" xfId="0" applyFont="1" applyBorder="1" applyAlignment="1">
      <alignment horizontal="center"/>
    </xf>
    <xf numFmtId="0" fontId="67" fillId="0" borderId="28" xfId="0" applyFont="1" applyBorder="1" applyAlignment="1">
      <alignment horizontal="left" vertical="center"/>
    </xf>
    <xf numFmtId="0" fontId="14" fillId="46" borderId="85" xfId="0" applyFont="1" applyFill="1" applyBorder="1" applyAlignment="1">
      <alignment horizontal="center"/>
    </xf>
    <xf numFmtId="0" fontId="14" fillId="46" borderId="69" xfId="0" applyFont="1" applyFill="1" applyBorder="1" applyAlignment="1">
      <alignment horizontal="center"/>
    </xf>
    <xf numFmtId="0" fontId="14" fillId="46" borderId="70"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PERSON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tecyl.es/opo/lex/decreto/d_2007_21_OEP_2007_CyL.pdf"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66"/>
  <sheetViews>
    <sheetView view="pageBreakPreview" zoomScale="75" zoomScaleSheetLayoutView="75" zoomScalePageLayoutView="0" workbookViewId="0" topLeftCell="A13">
      <selection activeCell="J37" sqref="J37"/>
    </sheetView>
  </sheetViews>
  <sheetFormatPr defaultColWidth="11.421875" defaultRowHeight="12.75"/>
  <cols>
    <col min="1" max="1" width="34.57421875" style="0" customWidth="1"/>
    <col min="2" max="2" width="13.28125" style="0" bestFit="1" customWidth="1"/>
    <col min="3" max="3" width="11.28125" style="0" customWidth="1"/>
    <col min="4" max="4" width="14.00390625" style="0" customWidth="1"/>
    <col min="5" max="5" width="8.28125" style="0" customWidth="1"/>
    <col min="6" max="6" width="10.57421875" style="0" customWidth="1"/>
    <col min="7" max="7" width="10.140625" style="0" customWidth="1"/>
    <col min="8" max="8" width="12.421875" style="0" customWidth="1"/>
    <col min="9" max="9" width="12.8515625" style="0" customWidth="1"/>
    <col min="10" max="10" width="12.140625" style="0" bestFit="1" customWidth="1"/>
    <col min="11" max="11" width="11.57421875" style="0" customWidth="1"/>
    <col min="12" max="12" width="10.140625" style="0" customWidth="1"/>
    <col min="13" max="13" width="10.7109375" style="0" bestFit="1" customWidth="1"/>
    <col min="14" max="15" width="11.8515625" style="0" bestFit="1" customWidth="1"/>
    <col min="16" max="16" width="15.140625" style="0" customWidth="1"/>
    <col min="17" max="17" width="11.7109375" style="0" customWidth="1"/>
  </cols>
  <sheetData>
    <row r="1" spans="1:17" s="866" customFormat="1" ht="18">
      <c r="A1" s="2231" t="s">
        <v>315</v>
      </c>
      <c r="B1" s="2232"/>
      <c r="C1" s="2232"/>
      <c r="D1" s="2232"/>
      <c r="E1" s="2232"/>
      <c r="F1" s="2232"/>
      <c r="G1" s="2232"/>
      <c r="H1" s="2232"/>
      <c r="I1" s="2232"/>
      <c r="J1" s="2232"/>
      <c r="K1" s="2232"/>
      <c r="L1" s="2232"/>
      <c r="M1" s="2232"/>
      <c r="N1" s="2232"/>
      <c r="O1" s="2232"/>
      <c r="P1" s="2232"/>
      <c r="Q1" s="2232"/>
    </row>
    <row r="2" spans="1:17" ht="12.75">
      <c r="A2" s="2820" t="s">
        <v>4</v>
      </c>
      <c r="B2" s="2821"/>
      <c r="C2" s="2821"/>
      <c r="D2" s="2821"/>
      <c r="E2" s="2821"/>
      <c r="F2" s="2821"/>
      <c r="G2" s="2821"/>
      <c r="H2" s="2821"/>
      <c r="I2" s="2821"/>
      <c r="J2" s="2821"/>
      <c r="K2" s="2821"/>
      <c r="L2" s="2821"/>
      <c r="M2" s="2821"/>
      <c r="N2" s="2821"/>
      <c r="O2" s="2821"/>
      <c r="P2" s="2821"/>
      <c r="Q2" s="2821"/>
    </row>
    <row r="3" spans="1:17" s="2169" customFormat="1" ht="20.25" thickBot="1">
      <c r="A3" s="2233" t="s">
        <v>399</v>
      </c>
      <c r="B3" s="2234"/>
      <c r="C3" s="2234"/>
      <c r="D3" s="2234"/>
      <c r="E3" s="2234"/>
      <c r="F3" s="2234"/>
      <c r="G3" s="2234"/>
      <c r="H3" s="2234"/>
      <c r="I3" s="2822"/>
      <c r="J3" s="2822"/>
      <c r="K3" s="2822"/>
      <c r="L3" s="2822"/>
      <c r="M3" s="2822"/>
      <c r="N3" s="2822"/>
      <c r="O3" s="2822"/>
      <c r="P3" s="2822"/>
      <c r="Q3" s="2822"/>
    </row>
    <row r="4" spans="1:17" ht="13.5" thickBot="1">
      <c r="A4" s="1"/>
      <c r="B4" s="2816" t="s">
        <v>2</v>
      </c>
      <c r="C4" s="2817"/>
      <c r="D4" s="2823"/>
      <c r="E4" s="2823"/>
      <c r="F4" s="2823"/>
      <c r="G4" s="2823"/>
      <c r="H4" s="2823"/>
      <c r="I4" s="2818" t="s">
        <v>3</v>
      </c>
      <c r="J4" s="2819"/>
      <c r="K4" s="2819"/>
      <c r="L4" s="2819"/>
      <c r="M4" s="2819"/>
      <c r="N4" s="2819"/>
      <c r="O4" s="2819"/>
      <c r="P4" s="2819"/>
      <c r="Q4" s="2834"/>
    </row>
    <row r="5" spans="1:17" ht="54.75" thickBot="1">
      <c r="A5" s="384" t="s">
        <v>119</v>
      </c>
      <c r="B5" s="1001" t="s">
        <v>107</v>
      </c>
      <c r="C5" s="387" t="s">
        <v>191</v>
      </c>
      <c r="D5" s="2828" t="s">
        <v>241</v>
      </c>
      <c r="E5" s="2829"/>
      <c r="F5" s="1763" t="s">
        <v>243</v>
      </c>
      <c r="G5" s="387" t="s">
        <v>108</v>
      </c>
      <c r="H5" s="388" t="s">
        <v>245</v>
      </c>
      <c r="I5" s="1152" t="s">
        <v>107</v>
      </c>
      <c r="J5" s="1765" t="s">
        <v>191</v>
      </c>
      <c r="K5" s="2846" t="s">
        <v>232</v>
      </c>
      <c r="L5" s="2847"/>
      <c r="M5" s="967" t="s">
        <v>192</v>
      </c>
      <c r="N5" s="902" t="s">
        <v>193</v>
      </c>
      <c r="O5" s="902" t="s">
        <v>194</v>
      </c>
      <c r="P5" s="902" t="s">
        <v>395</v>
      </c>
      <c r="Q5" s="903" t="s">
        <v>108</v>
      </c>
    </row>
    <row r="6" spans="1:17" ht="15">
      <c r="A6" s="887" t="s">
        <v>65</v>
      </c>
      <c r="B6" s="1002">
        <v>395156</v>
      </c>
      <c r="C6" s="2238">
        <v>6999</v>
      </c>
      <c r="D6" s="2238">
        <f>B6-C6</f>
        <v>388157</v>
      </c>
      <c r="E6" s="2239"/>
      <c r="F6" s="2238">
        <v>193600</v>
      </c>
      <c r="G6" s="1059">
        <v>2964</v>
      </c>
      <c r="H6" s="2239">
        <f>D6-F6-G6</f>
        <v>191593</v>
      </c>
      <c r="I6" s="2236">
        <v>141345</v>
      </c>
      <c r="J6" s="2235">
        <v>6442</v>
      </c>
      <c r="K6" s="2235">
        <f>I6-J6</f>
        <v>134903</v>
      </c>
      <c r="L6" s="2236"/>
      <c r="M6" s="2235">
        <v>5989</v>
      </c>
      <c r="N6" s="1108">
        <v>46781</v>
      </c>
      <c r="O6" s="1108">
        <v>13213</v>
      </c>
      <c r="P6" s="1108">
        <v>66100</v>
      </c>
      <c r="Q6" s="2236">
        <v>2820</v>
      </c>
    </row>
    <row r="7" spans="1:17" s="58" customFormat="1" ht="14.25">
      <c r="A7" s="2246" t="s">
        <v>31</v>
      </c>
      <c r="B7" s="1003">
        <v>79643</v>
      </c>
      <c r="C7" s="2247">
        <v>799</v>
      </c>
      <c r="D7" s="2257">
        <f aca="true" t="shared" si="0" ref="D7:D25">B7-C7</f>
        <v>78844</v>
      </c>
      <c r="E7" s="1392"/>
      <c r="F7" s="2247">
        <v>40873</v>
      </c>
      <c r="G7" s="1391">
        <v>269</v>
      </c>
      <c r="H7" s="1402">
        <f aca="true" t="shared" si="1" ref="H7:H25">D7-F7-G7</f>
        <v>37702</v>
      </c>
      <c r="I7" s="2249">
        <v>18748</v>
      </c>
      <c r="J7" s="2248">
        <v>404</v>
      </c>
      <c r="K7" s="2248">
        <f aca="true" t="shared" si="2" ref="K7:K25">I7-J7</f>
        <v>18344</v>
      </c>
      <c r="L7" s="2249"/>
      <c r="M7" s="2248">
        <v>983</v>
      </c>
      <c r="N7" s="2250">
        <v>7839</v>
      </c>
      <c r="O7" s="2250">
        <v>1423</v>
      </c>
      <c r="P7" s="2250">
        <v>7615</v>
      </c>
      <c r="Q7" s="2249">
        <v>484</v>
      </c>
    </row>
    <row r="8" spans="1:17" s="58" customFormat="1" ht="14.25">
      <c r="A8" s="2246" t="s">
        <v>16</v>
      </c>
      <c r="B8" s="1003">
        <v>10936</v>
      </c>
      <c r="C8" s="2247">
        <v>26</v>
      </c>
      <c r="D8" s="2257">
        <f t="shared" si="0"/>
        <v>10910</v>
      </c>
      <c r="E8" s="1392"/>
      <c r="F8" s="2247">
        <v>5393</v>
      </c>
      <c r="G8" s="1391">
        <v>86</v>
      </c>
      <c r="H8" s="1402">
        <f t="shared" si="1"/>
        <v>5431</v>
      </c>
      <c r="I8" s="2249">
        <v>4166</v>
      </c>
      <c r="J8" s="2248">
        <v>118</v>
      </c>
      <c r="K8" s="2248">
        <f t="shared" si="2"/>
        <v>4048</v>
      </c>
      <c r="L8" s="2249"/>
      <c r="M8" s="2248">
        <v>93</v>
      </c>
      <c r="N8" s="2250">
        <v>1426</v>
      </c>
      <c r="O8" s="2250">
        <v>490</v>
      </c>
      <c r="P8" s="2250">
        <v>1946</v>
      </c>
      <c r="Q8" s="2249">
        <v>93</v>
      </c>
    </row>
    <row r="9" spans="1:17" s="58" customFormat="1" ht="14.25">
      <c r="A9" s="2246" t="s">
        <v>247</v>
      </c>
      <c r="B9" s="1003">
        <v>10277</v>
      </c>
      <c r="C9" s="2247">
        <v>111</v>
      </c>
      <c r="D9" s="2257">
        <f t="shared" si="0"/>
        <v>10166</v>
      </c>
      <c r="E9" s="1392"/>
      <c r="F9" s="2247">
        <v>4525</v>
      </c>
      <c r="G9" s="1391">
        <v>89</v>
      </c>
      <c r="H9" s="1402">
        <f t="shared" si="1"/>
        <v>5552</v>
      </c>
      <c r="I9" s="2249">
        <v>2727</v>
      </c>
      <c r="J9" s="2248">
        <v>43</v>
      </c>
      <c r="K9" s="2248">
        <f t="shared" si="2"/>
        <v>2684</v>
      </c>
      <c r="L9" s="2249"/>
      <c r="M9" s="2248">
        <v>5</v>
      </c>
      <c r="N9" s="2250">
        <v>991</v>
      </c>
      <c r="O9" s="2250">
        <v>300</v>
      </c>
      <c r="P9" s="2250">
        <v>1327</v>
      </c>
      <c r="Q9" s="2249">
        <v>61</v>
      </c>
    </row>
    <row r="10" spans="1:17" s="58" customFormat="1" ht="14.25">
      <c r="A10" s="2246" t="s">
        <v>210</v>
      </c>
      <c r="B10" s="1003">
        <v>7741</v>
      </c>
      <c r="C10" s="2247">
        <v>114</v>
      </c>
      <c r="D10" s="2257">
        <f t="shared" si="0"/>
        <v>7627</v>
      </c>
      <c r="E10" s="1392"/>
      <c r="F10" s="2247">
        <v>3818</v>
      </c>
      <c r="G10" s="1391">
        <v>11</v>
      </c>
      <c r="H10" s="1402">
        <f t="shared" si="1"/>
        <v>3798</v>
      </c>
      <c r="I10" s="2249">
        <v>3405</v>
      </c>
      <c r="J10" s="2248">
        <v>153</v>
      </c>
      <c r="K10" s="2248">
        <f t="shared" si="2"/>
        <v>3252</v>
      </c>
      <c r="L10" s="2249"/>
      <c r="M10" s="2248">
        <v>61</v>
      </c>
      <c r="N10" s="2250">
        <v>1742</v>
      </c>
      <c r="O10" s="2250">
        <v>159</v>
      </c>
      <c r="P10" s="2250">
        <v>1187</v>
      </c>
      <c r="Q10" s="2249">
        <v>103</v>
      </c>
    </row>
    <row r="11" spans="1:17" s="58" customFormat="1" ht="14.25">
      <c r="A11" s="2246" t="s">
        <v>19</v>
      </c>
      <c r="B11" s="1003">
        <v>21484</v>
      </c>
      <c r="C11" s="2247">
        <v>158</v>
      </c>
      <c r="D11" s="2257">
        <f t="shared" si="0"/>
        <v>21326</v>
      </c>
      <c r="E11" s="1392"/>
      <c r="F11" s="2247">
        <v>9978</v>
      </c>
      <c r="G11" s="1391">
        <v>135</v>
      </c>
      <c r="H11" s="1402">
        <f t="shared" si="1"/>
        <v>11213</v>
      </c>
      <c r="I11" s="2249">
        <v>3742</v>
      </c>
      <c r="J11" s="2248">
        <v>62</v>
      </c>
      <c r="K11" s="2248">
        <f t="shared" si="2"/>
        <v>3680</v>
      </c>
      <c r="L11" s="2249"/>
      <c r="M11" s="2248">
        <v>85</v>
      </c>
      <c r="N11" s="2250">
        <v>1820</v>
      </c>
      <c r="O11" s="2250">
        <v>212</v>
      </c>
      <c r="P11" s="2250">
        <v>1492</v>
      </c>
      <c r="Q11" s="2249">
        <v>71</v>
      </c>
    </row>
    <row r="12" spans="1:17" s="58" customFormat="1" ht="14.25">
      <c r="A12" s="2246" t="s">
        <v>20</v>
      </c>
      <c r="B12" s="1003">
        <v>5093</v>
      </c>
      <c r="C12" s="2247">
        <v>88</v>
      </c>
      <c r="D12" s="2257">
        <f t="shared" si="0"/>
        <v>5005</v>
      </c>
      <c r="E12" s="1392"/>
      <c r="F12" s="2247">
        <v>2220</v>
      </c>
      <c r="G12" s="1391">
        <v>38</v>
      </c>
      <c r="H12" s="1402">
        <f t="shared" si="1"/>
        <v>2747</v>
      </c>
      <c r="I12" s="2249">
        <v>1956</v>
      </c>
      <c r="J12" s="2248">
        <v>37</v>
      </c>
      <c r="K12" s="2248">
        <f t="shared" si="2"/>
        <v>1919</v>
      </c>
      <c r="L12" s="2249"/>
      <c r="M12" s="2248">
        <v>13</v>
      </c>
      <c r="N12" s="2250">
        <v>783</v>
      </c>
      <c r="O12" s="2250">
        <v>168</v>
      </c>
      <c r="P12" s="2250">
        <v>914</v>
      </c>
      <c r="Q12" s="2249">
        <v>41</v>
      </c>
    </row>
    <row r="13" spans="1:17" ht="15">
      <c r="A13" s="888" t="s">
        <v>0</v>
      </c>
      <c r="B13" s="1004">
        <v>24667</v>
      </c>
      <c r="C13" s="2240">
        <v>148</v>
      </c>
      <c r="D13" s="2240">
        <f t="shared" si="0"/>
        <v>24519</v>
      </c>
      <c r="E13" s="2241"/>
      <c r="F13" s="2240">
        <v>12246</v>
      </c>
      <c r="G13" s="1061">
        <v>189</v>
      </c>
      <c r="H13" s="2241">
        <f t="shared" si="1"/>
        <v>12084</v>
      </c>
      <c r="I13" s="2236">
        <v>8055</v>
      </c>
      <c r="J13" s="2235">
        <v>137</v>
      </c>
      <c r="K13" s="2235">
        <f t="shared" si="2"/>
        <v>7918</v>
      </c>
      <c r="L13" s="2236"/>
      <c r="M13" s="2235">
        <v>228</v>
      </c>
      <c r="N13" s="1108">
        <v>2528</v>
      </c>
      <c r="O13" s="1108">
        <v>921</v>
      </c>
      <c r="P13" s="1108">
        <v>4114</v>
      </c>
      <c r="Q13" s="2236">
        <v>127</v>
      </c>
    </row>
    <row r="14" spans="1:17" ht="15">
      <c r="A14" s="326" t="s">
        <v>21</v>
      </c>
      <c r="B14" s="1003">
        <v>20422</v>
      </c>
      <c r="C14" s="2247">
        <v>31</v>
      </c>
      <c r="D14" s="2240">
        <f t="shared" si="0"/>
        <v>20391</v>
      </c>
      <c r="E14" s="1392"/>
      <c r="F14" s="2247">
        <v>11346</v>
      </c>
      <c r="G14" s="1391">
        <v>176</v>
      </c>
      <c r="H14" s="1402">
        <f t="shared" si="1"/>
        <v>8869</v>
      </c>
      <c r="I14" s="2249">
        <v>3573</v>
      </c>
      <c r="J14" s="2248">
        <v>98</v>
      </c>
      <c r="K14" s="2248">
        <f t="shared" si="2"/>
        <v>3475</v>
      </c>
      <c r="L14" s="2249"/>
      <c r="M14" s="2248">
        <v>108</v>
      </c>
      <c r="N14" s="2250">
        <v>1798</v>
      </c>
      <c r="O14" s="2250">
        <v>271</v>
      </c>
      <c r="P14" s="2250">
        <v>1223</v>
      </c>
      <c r="Q14" s="2249">
        <v>75</v>
      </c>
    </row>
    <row r="15" spans="1:17" ht="15">
      <c r="A15" s="326" t="s">
        <v>22</v>
      </c>
      <c r="B15" s="1003">
        <v>49552</v>
      </c>
      <c r="C15" s="2247">
        <v>1979</v>
      </c>
      <c r="D15" s="2240">
        <f t="shared" si="0"/>
        <v>47573</v>
      </c>
      <c r="E15" s="1392"/>
      <c r="F15" s="2247">
        <v>22354</v>
      </c>
      <c r="G15" s="1391">
        <v>491</v>
      </c>
      <c r="H15" s="1402">
        <f t="shared" si="1"/>
        <v>24728</v>
      </c>
      <c r="I15" s="2249">
        <v>31803</v>
      </c>
      <c r="J15" s="2248">
        <v>3346</v>
      </c>
      <c r="K15" s="2248">
        <f t="shared" si="2"/>
        <v>28457</v>
      </c>
      <c r="L15" s="2249"/>
      <c r="M15" s="2248">
        <v>2157</v>
      </c>
      <c r="N15" s="2250">
        <v>8887</v>
      </c>
      <c r="O15" s="2250">
        <v>3054</v>
      </c>
      <c r="P15" s="2250"/>
      <c r="Q15" s="2249">
        <v>581</v>
      </c>
    </row>
    <row r="16" spans="1:17" ht="14.25">
      <c r="A16" s="890" t="s">
        <v>70</v>
      </c>
      <c r="B16" s="1003">
        <v>42269</v>
      </c>
      <c r="C16" s="2247">
        <v>351</v>
      </c>
      <c r="D16" s="2257">
        <f t="shared" si="0"/>
        <v>41918</v>
      </c>
      <c r="E16" s="1392"/>
      <c r="F16" s="2247">
        <v>21935</v>
      </c>
      <c r="G16" s="1391">
        <v>429</v>
      </c>
      <c r="H16" s="1402">
        <f t="shared" si="1"/>
        <v>19554</v>
      </c>
      <c r="I16" s="2249">
        <v>13426</v>
      </c>
      <c r="J16" s="2248">
        <v>384</v>
      </c>
      <c r="K16" s="2248">
        <f t="shared" si="2"/>
        <v>13042</v>
      </c>
      <c r="L16" s="2249"/>
      <c r="M16" s="2248">
        <v>323</v>
      </c>
      <c r="N16" s="2250">
        <v>5819</v>
      </c>
      <c r="O16" s="2250">
        <v>1162</v>
      </c>
      <c r="P16" s="2250">
        <v>5541</v>
      </c>
      <c r="Q16" s="2249">
        <v>197</v>
      </c>
    </row>
    <row r="17" spans="1:17" ht="14.25">
      <c r="A17" s="326" t="s">
        <v>24</v>
      </c>
      <c r="B17" s="1003">
        <v>13057</v>
      </c>
      <c r="C17" s="2247">
        <v>73</v>
      </c>
      <c r="D17" s="2257">
        <f t="shared" si="0"/>
        <v>12984</v>
      </c>
      <c r="E17" s="1392"/>
      <c r="F17" s="2247">
        <v>7426</v>
      </c>
      <c r="G17" s="1391">
        <v>77</v>
      </c>
      <c r="H17" s="1402">
        <f t="shared" si="1"/>
        <v>5481</v>
      </c>
      <c r="I17" s="2249">
        <v>2252</v>
      </c>
      <c r="J17" s="2248">
        <v>35</v>
      </c>
      <c r="K17" s="2248">
        <f t="shared" si="2"/>
        <v>2217</v>
      </c>
      <c r="L17" s="2249"/>
      <c r="M17" s="2248">
        <v>29</v>
      </c>
      <c r="N17" s="2250">
        <v>941</v>
      </c>
      <c r="O17" s="2250">
        <v>59</v>
      </c>
      <c r="P17" s="2250">
        <v>1125</v>
      </c>
      <c r="Q17" s="2249">
        <v>63</v>
      </c>
    </row>
    <row r="18" spans="1:17" ht="14.25">
      <c r="A18" s="326" t="s">
        <v>106</v>
      </c>
      <c r="B18" s="1003">
        <v>29468</v>
      </c>
      <c r="C18" s="2247">
        <v>604</v>
      </c>
      <c r="D18" s="2257">
        <f t="shared" si="0"/>
        <v>28864</v>
      </c>
      <c r="E18" s="1392"/>
      <c r="F18" s="2247">
        <v>13573</v>
      </c>
      <c r="G18" s="1391">
        <v>198</v>
      </c>
      <c r="H18" s="1402">
        <f t="shared" si="1"/>
        <v>15093</v>
      </c>
      <c r="I18" s="2249">
        <v>6889</v>
      </c>
      <c r="J18" s="2248">
        <v>134</v>
      </c>
      <c r="K18" s="2248">
        <f t="shared" si="2"/>
        <v>6755</v>
      </c>
      <c r="L18" s="2249"/>
      <c r="M18" s="2248">
        <v>314</v>
      </c>
      <c r="N18" s="2250">
        <v>2378</v>
      </c>
      <c r="O18" s="2250">
        <v>730</v>
      </c>
      <c r="P18" s="2250">
        <v>3213</v>
      </c>
      <c r="Q18" s="2249">
        <v>120</v>
      </c>
    </row>
    <row r="19" spans="1:17" ht="14.25">
      <c r="A19" s="326" t="s">
        <v>248</v>
      </c>
      <c r="B19" s="1003">
        <v>41141</v>
      </c>
      <c r="C19" s="2247">
        <v>2203</v>
      </c>
      <c r="D19" s="2257">
        <f t="shared" si="0"/>
        <v>38938</v>
      </c>
      <c r="E19" s="1392"/>
      <c r="F19" s="2247">
        <v>18735</v>
      </c>
      <c r="G19" s="1391">
        <v>515</v>
      </c>
      <c r="H19" s="1402">
        <f t="shared" si="1"/>
        <v>19688</v>
      </c>
      <c r="I19" s="2249">
        <v>22868</v>
      </c>
      <c r="J19" s="2248">
        <v>1103</v>
      </c>
      <c r="K19" s="2248">
        <f t="shared" si="2"/>
        <v>21765</v>
      </c>
      <c r="L19" s="2249"/>
      <c r="M19" s="2248">
        <v>816</v>
      </c>
      <c r="N19" s="2250">
        <v>4253</v>
      </c>
      <c r="O19" s="2250">
        <v>1920</v>
      </c>
      <c r="P19" s="2250">
        <v>14267</v>
      </c>
      <c r="Q19" s="2249">
        <v>509</v>
      </c>
    </row>
    <row r="20" spans="1:17" ht="14.25">
      <c r="A20" s="326" t="s">
        <v>249</v>
      </c>
      <c r="B20" s="1003">
        <v>13296</v>
      </c>
      <c r="C20" s="2247">
        <v>260</v>
      </c>
      <c r="D20" s="2257">
        <f t="shared" si="0"/>
        <v>13036</v>
      </c>
      <c r="E20" s="1392"/>
      <c r="F20" s="2247">
        <v>7193</v>
      </c>
      <c r="G20" s="1391">
        <v>172</v>
      </c>
      <c r="H20" s="1402">
        <f t="shared" si="1"/>
        <v>5671</v>
      </c>
      <c r="I20" s="2249">
        <v>3102</v>
      </c>
      <c r="J20" s="2248">
        <v>147</v>
      </c>
      <c r="K20" s="2248">
        <f t="shared" si="2"/>
        <v>2955</v>
      </c>
      <c r="L20" s="2249"/>
      <c r="M20" s="2248">
        <v>4</v>
      </c>
      <c r="N20" s="2250">
        <v>1559</v>
      </c>
      <c r="O20" s="2250">
        <v>160</v>
      </c>
      <c r="P20" s="2250">
        <v>1200</v>
      </c>
      <c r="Q20" s="2249">
        <v>32</v>
      </c>
    </row>
    <row r="21" spans="1:17" ht="14.25">
      <c r="A21" s="326" t="s">
        <v>251</v>
      </c>
      <c r="B21" s="1003">
        <v>5296</v>
      </c>
      <c r="C21" s="2247">
        <v>2</v>
      </c>
      <c r="D21" s="2257">
        <f t="shared" si="0"/>
        <v>5294</v>
      </c>
      <c r="E21" s="1392"/>
      <c r="F21" s="2247">
        <v>2561</v>
      </c>
      <c r="G21" s="1391">
        <v>32</v>
      </c>
      <c r="H21" s="1402">
        <f t="shared" si="1"/>
        <v>2701</v>
      </c>
      <c r="I21" s="2249">
        <v>2223</v>
      </c>
      <c r="J21" s="2248">
        <v>39</v>
      </c>
      <c r="K21" s="2248">
        <f t="shared" si="2"/>
        <v>2184</v>
      </c>
      <c r="L21" s="2249"/>
      <c r="M21" s="2248">
        <v>322</v>
      </c>
      <c r="N21" s="2250">
        <v>371</v>
      </c>
      <c r="O21" s="2250">
        <v>443</v>
      </c>
      <c r="P21" s="2250"/>
      <c r="Q21" s="2249">
        <v>39</v>
      </c>
    </row>
    <row r="22" spans="1:17" ht="14.25">
      <c r="A22" s="326" t="s">
        <v>67</v>
      </c>
      <c r="B22" s="1003">
        <v>16634</v>
      </c>
      <c r="C22" s="2247">
        <v>46</v>
      </c>
      <c r="D22" s="2257">
        <f t="shared" si="0"/>
        <v>16588</v>
      </c>
      <c r="E22" s="1392"/>
      <c r="F22" s="2247">
        <v>7353</v>
      </c>
      <c r="G22" s="1391">
        <v>18</v>
      </c>
      <c r="H22" s="1402">
        <f t="shared" si="1"/>
        <v>9217</v>
      </c>
      <c r="I22" s="2249">
        <v>11209</v>
      </c>
      <c r="J22" s="2248">
        <v>174</v>
      </c>
      <c r="K22" s="2248">
        <f t="shared" si="2"/>
        <v>11035</v>
      </c>
      <c r="L22" s="2249"/>
      <c r="M22" s="2248">
        <v>360</v>
      </c>
      <c r="N22" s="2250">
        <v>3179</v>
      </c>
      <c r="O22" s="2250">
        <v>1653</v>
      </c>
      <c r="P22" s="2250">
        <v>5625</v>
      </c>
      <c r="Q22" s="2249">
        <v>218</v>
      </c>
    </row>
    <row r="23" spans="1:17" ht="14.25">
      <c r="A23" s="326" t="s">
        <v>27</v>
      </c>
      <c r="B23" s="1003">
        <v>2450</v>
      </c>
      <c r="C23" s="2247">
        <v>0</v>
      </c>
      <c r="D23" s="2257">
        <f t="shared" si="0"/>
        <v>2450</v>
      </c>
      <c r="E23" s="1392"/>
      <c r="F23" s="2247">
        <v>1149</v>
      </c>
      <c r="G23" s="1391">
        <v>24</v>
      </c>
      <c r="H23" s="1402">
        <f t="shared" si="1"/>
        <v>1277</v>
      </c>
      <c r="I23" s="2249">
        <v>859</v>
      </c>
      <c r="J23" s="2248">
        <v>5</v>
      </c>
      <c r="K23" s="2248">
        <f t="shared" si="2"/>
        <v>854</v>
      </c>
      <c r="L23" s="2249"/>
      <c r="M23" s="2248">
        <v>41</v>
      </c>
      <c r="N23" s="2250">
        <v>315</v>
      </c>
      <c r="O23" s="2250">
        <v>88</v>
      </c>
      <c r="P23" s="2250">
        <v>404</v>
      </c>
      <c r="Q23" s="2249">
        <v>6</v>
      </c>
    </row>
    <row r="24" spans="1:17" ht="14.25">
      <c r="A24" s="326" t="s">
        <v>28</v>
      </c>
      <c r="B24" s="1003">
        <v>870</v>
      </c>
      <c r="C24" s="2247">
        <v>0</v>
      </c>
      <c r="D24" s="2257">
        <f t="shared" si="0"/>
        <v>870</v>
      </c>
      <c r="E24" s="1392"/>
      <c r="F24" s="2247">
        <v>513</v>
      </c>
      <c r="G24" s="1391">
        <v>15</v>
      </c>
      <c r="H24" s="1402">
        <f t="shared" si="1"/>
        <v>342</v>
      </c>
      <c r="I24" s="2249">
        <v>196</v>
      </c>
      <c r="J24" s="2248">
        <v>9</v>
      </c>
      <c r="K24" s="2248">
        <f t="shared" si="2"/>
        <v>187</v>
      </c>
      <c r="L24" s="2249"/>
      <c r="M24" s="2248">
        <v>0</v>
      </c>
      <c r="N24" s="2250">
        <v>121</v>
      </c>
      <c r="O24" s="2250">
        <v>0</v>
      </c>
      <c r="P24" s="2250">
        <v>66</v>
      </c>
      <c r="Q24" s="2249">
        <v>0</v>
      </c>
    </row>
    <row r="25" spans="1:17" ht="15" thickBot="1">
      <c r="A25" s="891" t="s">
        <v>29</v>
      </c>
      <c r="B25" s="1005">
        <v>860</v>
      </c>
      <c r="C25" s="2251">
        <v>6</v>
      </c>
      <c r="D25" s="2251">
        <f t="shared" si="0"/>
        <v>854</v>
      </c>
      <c r="E25" s="2242"/>
      <c r="F25" s="2251">
        <v>409</v>
      </c>
      <c r="G25" s="1062">
        <v>0</v>
      </c>
      <c r="H25" s="2242">
        <f t="shared" si="1"/>
        <v>445</v>
      </c>
      <c r="I25" s="2237">
        <v>146</v>
      </c>
      <c r="J25" s="2252">
        <v>14</v>
      </c>
      <c r="K25" s="2252">
        <f t="shared" si="2"/>
        <v>132</v>
      </c>
      <c r="L25" s="2237"/>
      <c r="M25" s="2252">
        <v>47</v>
      </c>
      <c r="N25" s="1109">
        <v>31</v>
      </c>
      <c r="O25" s="1109">
        <v>0</v>
      </c>
      <c r="P25" s="1109">
        <v>54</v>
      </c>
      <c r="Q25" s="2237">
        <v>0</v>
      </c>
    </row>
    <row r="26" spans="4:8" ht="12.75">
      <c r="D26" s="42"/>
      <c r="F26" s="42">
        <f>F6+G6+H6</f>
        <v>388157</v>
      </c>
      <c r="H26" s="42"/>
    </row>
    <row r="27" spans="1:17" ht="16.5" thickBot="1">
      <c r="A27" s="2014" t="s">
        <v>394</v>
      </c>
      <c r="B27" s="2014"/>
      <c r="C27" s="2014"/>
      <c r="D27" s="2014"/>
      <c r="E27" s="2014"/>
      <c r="F27" s="2014"/>
      <c r="G27" s="2014"/>
      <c r="H27" s="2014"/>
      <c r="I27" s="2014"/>
      <c r="J27" s="2014"/>
      <c r="K27" s="2014"/>
      <c r="L27" s="2014"/>
      <c r="M27" s="1163"/>
      <c r="N27" s="1163"/>
      <c r="O27" s="1163"/>
      <c r="P27" s="1163"/>
      <c r="Q27" s="1163"/>
    </row>
    <row r="28" spans="2:17" ht="13.5" thickBot="1">
      <c r="B28" s="2816" t="s">
        <v>2</v>
      </c>
      <c r="C28" s="2817"/>
      <c r="D28" s="2817"/>
      <c r="E28" s="2817"/>
      <c r="F28" s="2817"/>
      <c r="G28" s="2817"/>
      <c r="H28" s="2848"/>
      <c r="I28" s="2818" t="s">
        <v>3</v>
      </c>
      <c r="J28" s="2819"/>
      <c r="K28" s="2819"/>
      <c r="L28" s="2834"/>
      <c r="M28" s="1129"/>
      <c r="N28" s="1129"/>
      <c r="O28" s="1129"/>
      <c r="P28" s="1129"/>
      <c r="Q28" s="1129"/>
    </row>
    <row r="29" spans="1:17" ht="67.5" customHeight="1" thickBot="1">
      <c r="A29" s="384" t="s">
        <v>119</v>
      </c>
      <c r="B29" s="2013" t="s">
        <v>107</v>
      </c>
      <c r="C29" s="1790" t="s">
        <v>191</v>
      </c>
      <c r="D29" s="2844" t="s">
        <v>242</v>
      </c>
      <c r="E29" s="2845"/>
      <c r="F29" s="387" t="s">
        <v>243</v>
      </c>
      <c r="G29" s="387" t="s">
        <v>108</v>
      </c>
      <c r="H29" s="388" t="s">
        <v>245</v>
      </c>
      <c r="I29" s="1792" t="s">
        <v>107</v>
      </c>
      <c r="J29" s="995" t="s">
        <v>191</v>
      </c>
      <c r="K29" s="2830" t="s">
        <v>242</v>
      </c>
      <c r="L29" s="2831"/>
      <c r="M29" s="902" t="s">
        <v>192</v>
      </c>
      <c r="N29" s="902" t="s">
        <v>193</v>
      </c>
      <c r="O29" s="902" t="s">
        <v>194</v>
      </c>
      <c r="P29" s="902" t="s">
        <v>395</v>
      </c>
      <c r="Q29" s="903" t="s">
        <v>108</v>
      </c>
    </row>
    <row r="30" spans="1:17" s="157" customFormat="1" ht="15">
      <c r="A30" s="2244" t="s">
        <v>65</v>
      </c>
      <c r="B30" s="2245">
        <f aca="true" t="shared" si="3" ref="B30:D49">B60-B6</f>
        <v>96173</v>
      </c>
      <c r="C30" s="982">
        <f t="shared" si="3"/>
        <v>16509</v>
      </c>
      <c r="D30" s="2258">
        <f t="shared" si="3"/>
        <v>79664</v>
      </c>
      <c r="E30" s="1069">
        <v>17.02873534963159</v>
      </c>
      <c r="F30" s="900">
        <f aca="true" t="shared" si="4" ref="F30:K39">F60-F6</f>
        <v>42196</v>
      </c>
      <c r="G30" s="900">
        <f t="shared" si="4"/>
        <v>1129</v>
      </c>
      <c r="H30" s="901">
        <f t="shared" si="4"/>
        <v>36339</v>
      </c>
      <c r="I30" s="1114">
        <f t="shared" si="4"/>
        <v>40831</v>
      </c>
      <c r="J30" s="1021">
        <f t="shared" si="4"/>
        <v>13805</v>
      </c>
      <c r="K30" s="920">
        <f t="shared" si="4"/>
        <v>27026</v>
      </c>
      <c r="L30" s="2260">
        <v>16.690030815974904</v>
      </c>
      <c r="M30" s="914">
        <f aca="true" t="shared" si="5" ref="M30:Q39">M60-M6</f>
        <v>2455</v>
      </c>
      <c r="N30" s="914">
        <f t="shared" si="5"/>
        <v>7038</v>
      </c>
      <c r="O30" s="914">
        <f t="shared" si="5"/>
        <v>-584</v>
      </c>
      <c r="P30" s="914">
        <f t="shared" si="5"/>
        <v>17620</v>
      </c>
      <c r="Q30" s="915">
        <f t="shared" si="5"/>
        <v>497</v>
      </c>
    </row>
    <row r="31" spans="1:17" ht="14.25">
      <c r="A31" s="1810" t="s">
        <v>31</v>
      </c>
      <c r="B31" s="1068">
        <f t="shared" si="3"/>
        <v>18325</v>
      </c>
      <c r="C31" s="1797">
        <f t="shared" si="3"/>
        <v>4481</v>
      </c>
      <c r="D31" s="1006">
        <f t="shared" si="3"/>
        <v>13844</v>
      </c>
      <c r="E31" s="1072">
        <v>14.936129811841878</v>
      </c>
      <c r="F31" s="1064">
        <f t="shared" si="4"/>
        <v>6185</v>
      </c>
      <c r="G31" s="1064">
        <f t="shared" si="4"/>
        <v>64</v>
      </c>
      <c r="H31" s="1266">
        <f t="shared" si="4"/>
        <v>7595</v>
      </c>
      <c r="I31" s="1125">
        <f t="shared" si="4"/>
        <v>7739</v>
      </c>
      <c r="J31" s="2253">
        <f t="shared" si="4"/>
        <v>4778</v>
      </c>
      <c r="K31" s="2262">
        <f t="shared" si="4"/>
        <v>2961</v>
      </c>
      <c r="L31" s="1145">
        <v>13.89814597512321</v>
      </c>
      <c r="M31" s="1080">
        <f t="shared" si="5"/>
        <v>105</v>
      </c>
      <c r="N31" s="1080">
        <f t="shared" si="5"/>
        <v>730</v>
      </c>
      <c r="O31" s="1080">
        <f t="shared" si="5"/>
        <v>167</v>
      </c>
      <c r="P31" s="1080">
        <f t="shared" si="5"/>
        <v>1881</v>
      </c>
      <c r="Q31" s="1123">
        <f t="shared" si="5"/>
        <v>78</v>
      </c>
    </row>
    <row r="32" spans="1:17" ht="14.25">
      <c r="A32" s="1810" t="s">
        <v>16</v>
      </c>
      <c r="B32" s="1068">
        <f t="shared" si="3"/>
        <v>2888</v>
      </c>
      <c r="C32" s="1797">
        <f t="shared" si="3"/>
        <v>594</v>
      </c>
      <c r="D32" s="1006">
        <f t="shared" si="3"/>
        <v>2294</v>
      </c>
      <c r="E32" s="1072">
        <v>17.373523174795515</v>
      </c>
      <c r="F32" s="1064">
        <f t="shared" si="4"/>
        <v>1384</v>
      </c>
      <c r="G32" s="1064">
        <f t="shared" si="4"/>
        <v>58</v>
      </c>
      <c r="H32" s="1266">
        <f t="shared" si="4"/>
        <v>852</v>
      </c>
      <c r="I32" s="1125">
        <f t="shared" si="4"/>
        <v>978</v>
      </c>
      <c r="J32" s="2253">
        <f t="shared" si="4"/>
        <v>493</v>
      </c>
      <c r="K32" s="2262">
        <f t="shared" si="4"/>
        <v>485</v>
      </c>
      <c r="L32" s="1145">
        <v>10.69931612618575</v>
      </c>
      <c r="M32" s="1080">
        <f t="shared" si="5"/>
        <v>43</v>
      </c>
      <c r="N32" s="1080">
        <f t="shared" si="5"/>
        <v>215</v>
      </c>
      <c r="O32" s="1080">
        <f t="shared" si="5"/>
        <v>-21</v>
      </c>
      <c r="P32" s="1080">
        <f t="shared" si="5"/>
        <v>240</v>
      </c>
      <c r="Q32" s="1123">
        <f t="shared" si="5"/>
        <v>8</v>
      </c>
    </row>
    <row r="33" spans="1:17" ht="14.25">
      <c r="A33" s="1810" t="s">
        <v>247</v>
      </c>
      <c r="B33" s="1068">
        <f t="shared" si="3"/>
        <v>459</v>
      </c>
      <c r="C33" s="1797">
        <f t="shared" si="3"/>
        <v>418</v>
      </c>
      <c r="D33" s="1006">
        <f t="shared" si="3"/>
        <v>41</v>
      </c>
      <c r="E33" s="1072">
        <v>0.4016851180562359</v>
      </c>
      <c r="F33" s="1064">
        <f t="shared" si="4"/>
        <v>323</v>
      </c>
      <c r="G33" s="1064">
        <f t="shared" si="4"/>
        <v>39</v>
      </c>
      <c r="H33" s="1266">
        <f t="shared" si="4"/>
        <v>-321</v>
      </c>
      <c r="I33" s="1125">
        <f t="shared" si="4"/>
        <v>148</v>
      </c>
      <c r="J33" s="2253">
        <f t="shared" si="4"/>
        <v>28</v>
      </c>
      <c r="K33" s="2262">
        <f t="shared" si="4"/>
        <v>120</v>
      </c>
      <c r="L33" s="1145">
        <v>4.279600570613409</v>
      </c>
      <c r="M33" s="1080">
        <f t="shared" si="5"/>
        <v>-5</v>
      </c>
      <c r="N33" s="1080">
        <f t="shared" si="5"/>
        <v>14</v>
      </c>
      <c r="O33" s="1080">
        <f t="shared" si="5"/>
        <v>-45</v>
      </c>
      <c r="P33" s="1080">
        <f t="shared" si="5"/>
        <v>155</v>
      </c>
      <c r="Q33" s="1123">
        <f t="shared" si="5"/>
        <v>1</v>
      </c>
    </row>
    <row r="34" spans="1:17" ht="14.25">
      <c r="A34" s="1810" t="s">
        <v>210</v>
      </c>
      <c r="B34" s="1068">
        <f t="shared" si="3"/>
        <v>3510</v>
      </c>
      <c r="C34" s="1797">
        <f t="shared" si="3"/>
        <v>514</v>
      </c>
      <c r="D34" s="1006">
        <f t="shared" si="3"/>
        <v>2996</v>
      </c>
      <c r="E34" s="1072">
        <v>28.20295585051304</v>
      </c>
      <c r="F34" s="1064">
        <f t="shared" si="4"/>
        <v>1281</v>
      </c>
      <c r="G34" s="1064">
        <f t="shared" si="4"/>
        <v>6</v>
      </c>
      <c r="H34" s="1266">
        <f t="shared" si="4"/>
        <v>1709</v>
      </c>
      <c r="I34" s="1125">
        <f t="shared" si="4"/>
        <v>1137</v>
      </c>
      <c r="J34" s="2253">
        <f t="shared" si="4"/>
        <v>144</v>
      </c>
      <c r="K34" s="2262">
        <f t="shared" si="4"/>
        <v>993</v>
      </c>
      <c r="L34" s="1145">
        <v>23.392226148409893</v>
      </c>
      <c r="M34" s="1080">
        <f t="shared" si="5"/>
        <v>82</v>
      </c>
      <c r="N34" s="1080">
        <f t="shared" si="5"/>
        <v>571</v>
      </c>
      <c r="O34" s="1080">
        <f t="shared" si="5"/>
        <v>-26</v>
      </c>
      <c r="P34" s="1080">
        <f t="shared" si="5"/>
        <v>346</v>
      </c>
      <c r="Q34" s="1123">
        <f t="shared" si="5"/>
        <v>20</v>
      </c>
    </row>
    <row r="35" spans="1:17" ht="14.25">
      <c r="A35" s="1810" t="s">
        <v>19</v>
      </c>
      <c r="B35" s="1068">
        <f t="shared" si="3"/>
        <v>1524</v>
      </c>
      <c r="C35" s="1797">
        <f t="shared" si="3"/>
        <v>-85</v>
      </c>
      <c r="D35" s="1006">
        <f t="shared" si="3"/>
        <v>1609</v>
      </c>
      <c r="E35" s="1072">
        <v>7.015478526269893</v>
      </c>
      <c r="F35" s="1064">
        <f t="shared" si="4"/>
        <v>1489</v>
      </c>
      <c r="G35" s="1064">
        <f t="shared" si="4"/>
        <v>15</v>
      </c>
      <c r="H35" s="1266">
        <f t="shared" si="4"/>
        <v>105</v>
      </c>
      <c r="I35" s="1125">
        <f t="shared" si="4"/>
        <v>1310</v>
      </c>
      <c r="J35" s="2253">
        <f t="shared" si="4"/>
        <v>-3</v>
      </c>
      <c r="K35" s="2262">
        <f t="shared" si="4"/>
        <v>1313</v>
      </c>
      <c r="L35" s="1145">
        <v>26.296815541758463</v>
      </c>
      <c r="M35" s="1080">
        <f t="shared" si="5"/>
        <v>186</v>
      </c>
      <c r="N35" s="1080">
        <f t="shared" si="5"/>
        <v>244</v>
      </c>
      <c r="O35" s="1080">
        <f t="shared" si="5"/>
        <v>119</v>
      </c>
      <c r="P35" s="1080">
        <f t="shared" si="5"/>
        <v>751</v>
      </c>
      <c r="Q35" s="1123">
        <f t="shared" si="5"/>
        <v>13</v>
      </c>
    </row>
    <row r="36" spans="1:17" ht="14.25">
      <c r="A36" s="1810" t="s">
        <v>20</v>
      </c>
      <c r="B36" s="1068">
        <f t="shared" si="3"/>
        <v>1260</v>
      </c>
      <c r="C36" s="1797">
        <f t="shared" si="3"/>
        <v>17</v>
      </c>
      <c r="D36" s="1006">
        <f t="shared" si="3"/>
        <v>1243</v>
      </c>
      <c r="E36" s="1072">
        <v>19.8943661971831</v>
      </c>
      <c r="F36" s="1064">
        <f t="shared" si="4"/>
        <v>716</v>
      </c>
      <c r="G36" s="1064">
        <f t="shared" si="4"/>
        <v>13</v>
      </c>
      <c r="H36" s="1266">
        <f t="shared" si="4"/>
        <v>514</v>
      </c>
      <c r="I36" s="1125">
        <f t="shared" si="4"/>
        <v>196</v>
      </c>
      <c r="J36" s="2253">
        <f t="shared" si="4"/>
        <v>55</v>
      </c>
      <c r="K36" s="2262">
        <f t="shared" si="4"/>
        <v>141</v>
      </c>
      <c r="L36" s="1145">
        <v>6.844660194174757</v>
      </c>
      <c r="M36" s="1080">
        <f t="shared" si="5"/>
        <v>108</v>
      </c>
      <c r="N36" s="1080">
        <f t="shared" si="5"/>
        <v>-2</v>
      </c>
      <c r="O36" s="1080">
        <f t="shared" si="5"/>
        <v>-41</v>
      </c>
      <c r="P36" s="1080">
        <f t="shared" si="5"/>
        <v>69</v>
      </c>
      <c r="Q36" s="1123">
        <f t="shared" si="5"/>
        <v>7</v>
      </c>
    </row>
    <row r="37" spans="1:17" ht="15.75">
      <c r="A37" s="1812" t="s">
        <v>0</v>
      </c>
      <c r="B37" s="1224">
        <f t="shared" si="3"/>
        <v>1756</v>
      </c>
      <c r="C37" s="983">
        <f t="shared" si="3"/>
        <v>398</v>
      </c>
      <c r="D37" s="2259">
        <f t="shared" si="3"/>
        <v>1358</v>
      </c>
      <c r="E37" s="1069">
        <v>5.247903543687444</v>
      </c>
      <c r="F37" s="819">
        <f t="shared" si="4"/>
        <v>712</v>
      </c>
      <c r="G37" s="819">
        <f t="shared" si="4"/>
        <v>20</v>
      </c>
      <c r="H37" s="897">
        <f t="shared" si="4"/>
        <v>626</v>
      </c>
      <c r="I37" s="1116">
        <f t="shared" si="4"/>
        <v>857</v>
      </c>
      <c r="J37" s="1023">
        <f t="shared" si="4"/>
        <v>250</v>
      </c>
      <c r="K37" s="921">
        <f t="shared" si="4"/>
        <v>607</v>
      </c>
      <c r="L37" s="2261">
        <v>7.120234604105572</v>
      </c>
      <c r="M37" s="912">
        <f t="shared" si="5"/>
        <v>-42</v>
      </c>
      <c r="N37" s="912">
        <f t="shared" si="5"/>
        <v>273</v>
      </c>
      <c r="O37" s="912">
        <f t="shared" si="5"/>
        <v>-160</v>
      </c>
      <c r="P37" s="912">
        <f t="shared" si="5"/>
        <v>482</v>
      </c>
      <c r="Q37" s="916">
        <f t="shared" si="5"/>
        <v>54</v>
      </c>
    </row>
    <row r="38" spans="1:17" ht="14.25">
      <c r="A38" s="1810" t="s">
        <v>21</v>
      </c>
      <c r="B38" s="1068">
        <f t="shared" si="3"/>
        <v>10030</v>
      </c>
      <c r="C38" s="1797">
        <f t="shared" si="3"/>
        <v>1336</v>
      </c>
      <c r="D38" s="1006">
        <f t="shared" si="3"/>
        <v>8694</v>
      </c>
      <c r="E38" s="1072">
        <v>29.891696750902526</v>
      </c>
      <c r="F38" s="1064">
        <f t="shared" si="4"/>
        <v>4036</v>
      </c>
      <c r="G38" s="1064">
        <f t="shared" si="4"/>
        <v>116</v>
      </c>
      <c r="H38" s="1266">
        <f t="shared" si="4"/>
        <v>4542</v>
      </c>
      <c r="I38" s="1125">
        <f t="shared" si="4"/>
        <v>1323</v>
      </c>
      <c r="J38" s="2253">
        <f t="shared" si="4"/>
        <v>615</v>
      </c>
      <c r="K38" s="2262">
        <f t="shared" si="4"/>
        <v>708</v>
      </c>
      <c r="L38" s="1145">
        <v>16.925651446330384</v>
      </c>
      <c r="M38" s="1080">
        <f t="shared" si="5"/>
        <v>160</v>
      </c>
      <c r="N38" s="1080">
        <f t="shared" si="5"/>
        <v>149</v>
      </c>
      <c r="O38" s="1080">
        <f t="shared" si="5"/>
        <v>-23</v>
      </c>
      <c r="P38" s="1080">
        <f t="shared" si="5"/>
        <v>354</v>
      </c>
      <c r="Q38" s="1123">
        <f t="shared" si="5"/>
        <v>68</v>
      </c>
    </row>
    <row r="39" spans="1:17" ht="14.25">
      <c r="A39" s="1810" t="s">
        <v>22</v>
      </c>
      <c r="B39" s="1068">
        <f t="shared" si="3"/>
        <v>22180</v>
      </c>
      <c r="C39" s="1797">
        <f t="shared" si="3"/>
        <v>4624</v>
      </c>
      <c r="D39" s="1006">
        <f t="shared" si="3"/>
        <v>17556</v>
      </c>
      <c r="E39" s="1072">
        <v>26.955734004821203</v>
      </c>
      <c r="F39" s="1064">
        <f t="shared" si="4"/>
        <v>13272</v>
      </c>
      <c r="G39" s="1064">
        <f t="shared" si="4"/>
        <v>319</v>
      </c>
      <c r="H39" s="1266">
        <f t="shared" si="4"/>
        <v>3965</v>
      </c>
      <c r="I39" s="1125">
        <f t="shared" si="4"/>
        <v>3728</v>
      </c>
      <c r="J39" s="2253">
        <f t="shared" si="4"/>
        <v>612</v>
      </c>
      <c r="K39" s="2262">
        <f t="shared" si="4"/>
        <v>3116</v>
      </c>
      <c r="L39" s="1145">
        <v>9.86919203116587</v>
      </c>
      <c r="M39" s="1080">
        <f t="shared" si="5"/>
        <v>280</v>
      </c>
      <c r="N39" s="1080">
        <f t="shared" si="5"/>
        <v>921</v>
      </c>
      <c r="O39" s="1080">
        <f t="shared" si="5"/>
        <v>-428</v>
      </c>
      <c r="P39" s="1080">
        <f t="shared" si="5"/>
        <v>15945</v>
      </c>
      <c r="Q39" s="1123">
        <f t="shared" si="5"/>
        <v>176</v>
      </c>
    </row>
    <row r="40" spans="1:17" ht="14.25">
      <c r="A40" s="1819" t="s">
        <v>70</v>
      </c>
      <c r="B40" s="1068">
        <f t="shared" si="3"/>
        <v>10585</v>
      </c>
      <c r="C40" s="1797">
        <f t="shared" si="3"/>
        <v>865</v>
      </c>
      <c r="D40" s="1006">
        <f t="shared" si="3"/>
        <v>9720</v>
      </c>
      <c r="E40" s="1072">
        <v>18.823347147449553</v>
      </c>
      <c r="F40" s="1064">
        <f aca="true" t="shared" si="6" ref="F40:K49">F70-F16</f>
        <v>1951</v>
      </c>
      <c r="G40" s="1064">
        <f t="shared" si="6"/>
        <v>159</v>
      </c>
      <c r="H40" s="1266">
        <f t="shared" si="6"/>
        <v>7610</v>
      </c>
      <c r="I40" s="1125">
        <f t="shared" si="6"/>
        <v>3846</v>
      </c>
      <c r="J40" s="2253">
        <f t="shared" si="6"/>
        <v>1695</v>
      </c>
      <c r="K40" s="2262">
        <f t="shared" si="6"/>
        <v>2151</v>
      </c>
      <c r="L40" s="1145">
        <v>14.157835845455145</v>
      </c>
      <c r="M40" s="1080">
        <f aca="true" t="shared" si="7" ref="M40:Q49">M70-M16</f>
        <v>634</v>
      </c>
      <c r="N40" s="1080">
        <f t="shared" si="7"/>
        <v>-530</v>
      </c>
      <c r="O40" s="1080">
        <f t="shared" si="7"/>
        <v>-99</v>
      </c>
      <c r="P40" s="1080">
        <f t="shared" si="7"/>
        <v>2219</v>
      </c>
      <c r="Q40" s="1123">
        <f t="shared" si="7"/>
        <v>-73</v>
      </c>
    </row>
    <row r="41" spans="1:17" ht="14.25">
      <c r="A41" s="1810" t="s">
        <v>24</v>
      </c>
      <c r="B41" s="1068">
        <f t="shared" si="3"/>
        <v>1480</v>
      </c>
      <c r="C41" s="1797">
        <f t="shared" si="3"/>
        <v>-36</v>
      </c>
      <c r="D41" s="1006">
        <f t="shared" si="3"/>
        <v>1516</v>
      </c>
      <c r="E41" s="1072">
        <v>10.455172413793104</v>
      </c>
      <c r="F41" s="1064">
        <f t="shared" si="6"/>
        <v>-127</v>
      </c>
      <c r="G41" s="1064">
        <f t="shared" si="6"/>
        <v>17</v>
      </c>
      <c r="H41" s="1266">
        <f t="shared" si="6"/>
        <v>1626</v>
      </c>
      <c r="I41" s="1125">
        <f t="shared" si="6"/>
        <v>306</v>
      </c>
      <c r="J41" s="2253">
        <f t="shared" si="6"/>
        <v>63</v>
      </c>
      <c r="K41" s="2262">
        <f t="shared" si="6"/>
        <v>243</v>
      </c>
      <c r="L41" s="1145">
        <v>9.878048780487806</v>
      </c>
      <c r="M41" s="1080">
        <f t="shared" si="7"/>
        <v>36</v>
      </c>
      <c r="N41" s="1080">
        <f t="shared" si="7"/>
        <v>14</v>
      </c>
      <c r="O41" s="1080">
        <f t="shared" si="7"/>
        <v>23</v>
      </c>
      <c r="P41" s="1080">
        <f t="shared" si="7"/>
        <v>131</v>
      </c>
      <c r="Q41" s="1123">
        <f t="shared" si="7"/>
        <v>39</v>
      </c>
    </row>
    <row r="42" spans="1:17" ht="14.25">
      <c r="A42" s="1810" t="s">
        <v>106</v>
      </c>
      <c r="B42" s="1068">
        <f t="shared" si="3"/>
        <v>536</v>
      </c>
      <c r="C42" s="1797">
        <f t="shared" si="3"/>
        <v>20</v>
      </c>
      <c r="D42" s="1006">
        <f t="shared" si="3"/>
        <v>516</v>
      </c>
      <c r="E42" s="1072">
        <v>1.7562968005445883</v>
      </c>
      <c r="F42" s="1064">
        <f t="shared" si="6"/>
        <v>625</v>
      </c>
      <c r="G42" s="1064">
        <f t="shared" si="6"/>
        <v>24</v>
      </c>
      <c r="H42" s="1266">
        <f t="shared" si="6"/>
        <v>-133</v>
      </c>
      <c r="I42" s="1125">
        <f t="shared" si="6"/>
        <v>886</v>
      </c>
      <c r="J42" s="2253">
        <f t="shared" si="6"/>
        <v>-51</v>
      </c>
      <c r="K42" s="2262">
        <f t="shared" si="6"/>
        <v>937</v>
      </c>
      <c r="L42" s="1145">
        <v>12.18148725949038</v>
      </c>
      <c r="M42" s="1080">
        <f t="shared" si="7"/>
        <v>55</v>
      </c>
      <c r="N42" s="1080">
        <f t="shared" si="7"/>
        <v>726</v>
      </c>
      <c r="O42" s="1080">
        <f t="shared" si="7"/>
        <v>-71</v>
      </c>
      <c r="P42" s="1080">
        <f t="shared" si="7"/>
        <v>223</v>
      </c>
      <c r="Q42" s="1123">
        <f t="shared" si="7"/>
        <v>4</v>
      </c>
    </row>
    <row r="43" spans="1:17" ht="14.25">
      <c r="A43" s="1810" t="s">
        <v>248</v>
      </c>
      <c r="B43" s="1068">
        <f t="shared" si="3"/>
        <v>9911</v>
      </c>
      <c r="C43" s="1797">
        <f t="shared" si="3"/>
        <v>2825</v>
      </c>
      <c r="D43" s="1006">
        <f t="shared" si="3"/>
        <v>7086</v>
      </c>
      <c r="E43" s="1072">
        <v>15.396314966104642</v>
      </c>
      <c r="F43" s="1064">
        <f t="shared" si="6"/>
        <v>3916</v>
      </c>
      <c r="G43" s="1064">
        <f t="shared" si="6"/>
        <v>144</v>
      </c>
      <c r="H43" s="1266">
        <f t="shared" si="6"/>
        <v>3026</v>
      </c>
      <c r="I43" s="1125">
        <f t="shared" si="6"/>
        <v>14359</v>
      </c>
      <c r="J43" s="2253">
        <f t="shared" si="6"/>
        <v>4796</v>
      </c>
      <c r="K43" s="2262">
        <f t="shared" si="6"/>
        <v>9563</v>
      </c>
      <c r="L43" s="1145">
        <v>30.52540858018386</v>
      </c>
      <c r="M43" s="1080">
        <f t="shared" si="7"/>
        <v>638</v>
      </c>
      <c r="N43" s="1080">
        <f t="shared" si="7"/>
        <v>1987</v>
      </c>
      <c r="O43" s="1080">
        <f t="shared" si="7"/>
        <v>12</v>
      </c>
      <c r="P43" s="1080">
        <f t="shared" si="7"/>
        <v>6772</v>
      </c>
      <c r="Q43" s="1123">
        <f t="shared" si="7"/>
        <v>154</v>
      </c>
    </row>
    <row r="44" spans="1:17" ht="14.25">
      <c r="A44" s="1810" t="s">
        <v>249</v>
      </c>
      <c r="B44" s="1068">
        <f t="shared" si="3"/>
        <v>5891</v>
      </c>
      <c r="C44" s="1797">
        <f t="shared" si="3"/>
        <v>390</v>
      </c>
      <c r="D44" s="1006">
        <f t="shared" si="3"/>
        <v>5501</v>
      </c>
      <c r="E44" s="1072">
        <v>29.675783567999137</v>
      </c>
      <c r="F44" s="1064">
        <f t="shared" si="6"/>
        <v>2097</v>
      </c>
      <c r="G44" s="1064">
        <f t="shared" si="6"/>
        <v>68</v>
      </c>
      <c r="H44" s="1266">
        <f t="shared" si="6"/>
        <v>3336</v>
      </c>
      <c r="I44" s="1125">
        <f t="shared" si="6"/>
        <v>1943</v>
      </c>
      <c r="J44" s="2253">
        <f t="shared" si="6"/>
        <v>286</v>
      </c>
      <c r="K44" s="2262">
        <f t="shared" si="6"/>
        <v>1657</v>
      </c>
      <c r="L44" s="1145">
        <v>35.92801387684302</v>
      </c>
      <c r="M44" s="1080">
        <f t="shared" si="7"/>
        <v>119</v>
      </c>
      <c r="N44" s="1080">
        <f t="shared" si="7"/>
        <v>680</v>
      </c>
      <c r="O44" s="1080">
        <f t="shared" si="7"/>
        <v>-41</v>
      </c>
      <c r="P44" s="1080">
        <f t="shared" si="7"/>
        <v>883</v>
      </c>
      <c r="Q44" s="1123">
        <f t="shared" si="7"/>
        <v>16</v>
      </c>
    </row>
    <row r="45" spans="1:17" ht="14.25">
      <c r="A45" s="1810" t="s">
        <v>251</v>
      </c>
      <c r="B45" s="1068">
        <f t="shared" si="3"/>
        <v>2012</v>
      </c>
      <c r="C45" s="1797">
        <f t="shared" si="3"/>
        <v>110</v>
      </c>
      <c r="D45" s="1006">
        <f t="shared" si="3"/>
        <v>1902</v>
      </c>
      <c r="E45" s="1072">
        <v>26.431350750416897</v>
      </c>
      <c r="F45" s="1064">
        <f t="shared" si="6"/>
        <v>1251</v>
      </c>
      <c r="G45" s="1064">
        <f t="shared" si="6"/>
        <v>18</v>
      </c>
      <c r="H45" s="1266">
        <f t="shared" si="6"/>
        <v>633</v>
      </c>
      <c r="I45" s="1125">
        <f t="shared" si="6"/>
        <v>576</v>
      </c>
      <c r="J45" s="2253">
        <f t="shared" si="6"/>
        <v>-5</v>
      </c>
      <c r="K45" s="2262">
        <f t="shared" si="6"/>
        <v>581</v>
      </c>
      <c r="L45" s="1145">
        <v>21.0126582278481</v>
      </c>
      <c r="M45" s="1080">
        <f t="shared" si="7"/>
        <v>105</v>
      </c>
      <c r="N45" s="1080">
        <f t="shared" si="7"/>
        <v>103</v>
      </c>
      <c r="O45" s="1080">
        <f t="shared" si="7"/>
        <v>11</v>
      </c>
      <c r="P45" s="1080">
        <f t="shared" si="7"/>
        <v>1367</v>
      </c>
      <c r="Q45" s="1123">
        <f t="shared" si="7"/>
        <v>4</v>
      </c>
    </row>
    <row r="46" spans="1:17" ht="14.25">
      <c r="A46" s="1810" t="s">
        <v>67</v>
      </c>
      <c r="B46" s="1068">
        <f t="shared" si="3"/>
        <v>2498</v>
      </c>
      <c r="C46" s="1797">
        <f t="shared" si="3"/>
        <v>5</v>
      </c>
      <c r="D46" s="1006">
        <f t="shared" si="3"/>
        <v>2493</v>
      </c>
      <c r="E46" s="1072">
        <v>13.065352968921964</v>
      </c>
      <c r="F46" s="1064">
        <f t="shared" si="6"/>
        <v>2493</v>
      </c>
      <c r="G46" s="1064">
        <f t="shared" si="6"/>
        <v>-3</v>
      </c>
      <c r="H46" s="1266">
        <f t="shared" si="6"/>
        <v>3</v>
      </c>
      <c r="I46" s="1125">
        <f t="shared" si="6"/>
        <v>1113</v>
      </c>
      <c r="J46" s="2253">
        <f t="shared" si="6"/>
        <v>-43</v>
      </c>
      <c r="K46" s="2262">
        <f t="shared" si="6"/>
        <v>1156</v>
      </c>
      <c r="L46" s="1145">
        <v>9.482405052907882</v>
      </c>
      <c r="M46" s="1080">
        <f t="shared" si="7"/>
        <v>-87</v>
      </c>
      <c r="N46" s="1080">
        <f t="shared" si="7"/>
        <v>709</v>
      </c>
      <c r="O46" s="1080">
        <f t="shared" si="7"/>
        <v>42</v>
      </c>
      <c r="P46" s="1080">
        <f t="shared" si="7"/>
        <v>567</v>
      </c>
      <c r="Q46" s="1123">
        <f t="shared" si="7"/>
        <v>-75</v>
      </c>
    </row>
    <row r="47" spans="1:17" ht="14.25">
      <c r="A47" s="1810" t="s">
        <v>27</v>
      </c>
      <c r="B47" s="1068">
        <f t="shared" si="3"/>
        <v>651</v>
      </c>
      <c r="C47" s="1797">
        <f t="shared" si="3"/>
        <v>3</v>
      </c>
      <c r="D47" s="1006">
        <f t="shared" si="3"/>
        <v>648</v>
      </c>
      <c r="E47" s="1072">
        <v>20.91672046481601</v>
      </c>
      <c r="F47" s="1064">
        <f t="shared" si="6"/>
        <v>396</v>
      </c>
      <c r="G47" s="1064">
        <f t="shared" si="6"/>
        <v>8</v>
      </c>
      <c r="H47" s="1266">
        <f t="shared" si="6"/>
        <v>244</v>
      </c>
      <c r="I47" s="1125">
        <f t="shared" si="6"/>
        <v>278</v>
      </c>
      <c r="J47" s="2253">
        <f t="shared" si="6"/>
        <v>73</v>
      </c>
      <c r="K47" s="2262">
        <f t="shared" si="6"/>
        <v>205</v>
      </c>
      <c r="L47" s="1145">
        <v>19.357884796978283</v>
      </c>
      <c r="M47" s="1080">
        <f t="shared" si="7"/>
        <v>9</v>
      </c>
      <c r="N47" s="1080">
        <f t="shared" si="7"/>
        <v>165</v>
      </c>
      <c r="O47" s="1080">
        <f t="shared" si="7"/>
        <v>-3</v>
      </c>
      <c r="P47" s="1080">
        <f t="shared" si="7"/>
        <v>31</v>
      </c>
      <c r="Q47" s="1123">
        <f t="shared" si="7"/>
        <v>3</v>
      </c>
    </row>
    <row r="48" spans="1:17" ht="14.25">
      <c r="A48" s="1810" t="s">
        <v>28</v>
      </c>
      <c r="B48" s="1068">
        <f t="shared" si="3"/>
        <v>338</v>
      </c>
      <c r="C48" s="1797">
        <f t="shared" si="3"/>
        <v>0</v>
      </c>
      <c r="D48" s="1006">
        <f t="shared" si="3"/>
        <v>338</v>
      </c>
      <c r="E48" s="1072">
        <v>27.980132450331126</v>
      </c>
      <c r="F48" s="1064">
        <f t="shared" si="6"/>
        <v>56</v>
      </c>
      <c r="G48" s="1064">
        <f t="shared" si="6"/>
        <v>21</v>
      </c>
      <c r="H48" s="1266">
        <f t="shared" si="6"/>
        <v>261</v>
      </c>
      <c r="I48" s="1125">
        <f t="shared" si="6"/>
        <v>64</v>
      </c>
      <c r="J48" s="2253">
        <f t="shared" si="6"/>
        <v>11</v>
      </c>
      <c r="K48" s="2262">
        <f t="shared" si="6"/>
        <v>53</v>
      </c>
      <c r="L48" s="1145">
        <v>22.083333333333332</v>
      </c>
      <c r="M48" s="1080">
        <f t="shared" si="7"/>
        <v>0</v>
      </c>
      <c r="N48" s="1080">
        <f t="shared" si="7"/>
        <v>53</v>
      </c>
      <c r="O48" s="1080">
        <f t="shared" si="7"/>
        <v>0</v>
      </c>
      <c r="P48" s="1080">
        <f t="shared" si="7"/>
        <v>0</v>
      </c>
      <c r="Q48" s="1123">
        <f t="shared" si="7"/>
        <v>0</v>
      </c>
    </row>
    <row r="49" spans="1:17" ht="15" thickBot="1">
      <c r="A49" s="1820" t="s">
        <v>29</v>
      </c>
      <c r="B49" s="1822">
        <f t="shared" si="3"/>
        <v>339</v>
      </c>
      <c r="C49" s="2254">
        <f t="shared" si="3"/>
        <v>30</v>
      </c>
      <c r="D49" s="1007">
        <f t="shared" si="3"/>
        <v>309</v>
      </c>
      <c r="E49" s="1074">
        <v>26.569217540842647</v>
      </c>
      <c r="F49" s="1066">
        <f t="shared" si="6"/>
        <v>140</v>
      </c>
      <c r="G49" s="1066">
        <f t="shared" si="6"/>
        <v>23</v>
      </c>
      <c r="H49" s="2255">
        <f t="shared" si="6"/>
        <v>146</v>
      </c>
      <c r="I49" s="1126">
        <f t="shared" si="6"/>
        <v>44</v>
      </c>
      <c r="J49" s="2256">
        <f t="shared" si="6"/>
        <v>8</v>
      </c>
      <c r="K49" s="2263">
        <f t="shared" si="6"/>
        <v>36</v>
      </c>
      <c r="L49" s="2264">
        <v>21.428571428571427</v>
      </c>
      <c r="M49" s="1113">
        <f t="shared" si="7"/>
        <v>29</v>
      </c>
      <c r="N49" s="1113">
        <f t="shared" si="7"/>
        <v>16</v>
      </c>
      <c r="O49" s="1113">
        <f t="shared" si="7"/>
        <v>0</v>
      </c>
      <c r="P49" s="1113">
        <f t="shared" si="7"/>
        <v>-9</v>
      </c>
      <c r="Q49" s="1803">
        <f t="shared" si="7"/>
        <v>0</v>
      </c>
    </row>
    <row r="50" spans="1:17" ht="14.25">
      <c r="A50" s="1826" t="s">
        <v>196</v>
      </c>
      <c r="B50" s="1827"/>
      <c r="C50" s="1828"/>
      <c r="D50" s="1827">
        <f>B30-C30</f>
        <v>79664</v>
      </c>
      <c r="E50" s="1827"/>
      <c r="F50" s="1828"/>
      <c r="G50" s="1241"/>
      <c r="H50" s="1241"/>
      <c r="I50" s="1827"/>
      <c r="J50" s="1828"/>
      <c r="K50" s="1827"/>
      <c r="L50" s="1827"/>
      <c r="M50" s="1828"/>
      <c r="N50" s="1828"/>
      <c r="O50" s="1241"/>
      <c r="P50" s="1241"/>
      <c r="Q50" s="1241"/>
    </row>
    <row r="51" spans="1:17" ht="14.25">
      <c r="A51" s="1828" t="s">
        <v>246</v>
      </c>
      <c r="B51" s="1827"/>
      <c r="C51" s="1828"/>
      <c r="D51" s="1827"/>
      <c r="E51" s="1827"/>
      <c r="F51" s="1828"/>
      <c r="G51" s="1241"/>
      <c r="H51" s="1241"/>
      <c r="I51" s="1827"/>
      <c r="J51" s="1828"/>
      <c r="K51" s="1827"/>
      <c r="L51" s="1827"/>
      <c r="M51" s="1828"/>
      <c r="N51" s="1828"/>
      <c r="O51" s="1241"/>
      <c r="P51" s="1241"/>
      <c r="Q51" s="1241"/>
    </row>
    <row r="52" spans="1:17" ht="14.25">
      <c r="A52" s="1828" t="s">
        <v>244</v>
      </c>
      <c r="B52" s="1827"/>
      <c r="C52" s="1828"/>
      <c r="D52" s="1827"/>
      <c r="E52" s="1827"/>
      <c r="F52" s="1828"/>
      <c r="G52" s="1241"/>
      <c r="H52" s="1241"/>
      <c r="I52" s="1827"/>
      <c r="J52" s="1828"/>
      <c r="K52" s="1827"/>
      <c r="L52" s="1827"/>
      <c r="M52" s="1828"/>
      <c r="N52" s="1828"/>
      <c r="O52" s="1241"/>
      <c r="P52" s="1241"/>
      <c r="Q52" s="1241"/>
    </row>
    <row r="53" spans="1:17" ht="12.75">
      <c r="A53" s="1833" t="s">
        <v>150</v>
      </c>
      <c r="B53" s="1833"/>
      <c r="C53" s="1834"/>
      <c r="D53" s="1834"/>
      <c r="E53" s="1834"/>
      <c r="F53" s="1834"/>
      <c r="G53" s="1834"/>
      <c r="H53" s="1834"/>
      <c r="I53" s="1833"/>
      <c r="J53" s="1834"/>
      <c r="K53" s="1834"/>
      <c r="L53" s="1834"/>
      <c r="M53" s="1834"/>
      <c r="N53" s="1834"/>
      <c r="O53" s="1834"/>
      <c r="P53" s="1837"/>
      <c r="Q53" s="1837"/>
    </row>
    <row r="54" spans="1:17" ht="14.25">
      <c r="A54" s="1242" t="s">
        <v>152</v>
      </c>
      <c r="B54" s="1836"/>
      <c r="C54" s="1828"/>
      <c r="D54" s="1827"/>
      <c r="E54" s="1827"/>
      <c r="F54" s="1828"/>
      <c r="G54" s="1241"/>
      <c r="H54" s="1241"/>
      <c r="I54" s="1827"/>
      <c r="J54" s="1828"/>
      <c r="K54" s="1827"/>
      <c r="L54" s="1827"/>
      <c r="M54" s="1828"/>
      <c r="N54" s="1828"/>
      <c r="O54" s="1241"/>
      <c r="P54" s="1241"/>
      <c r="Q54" s="1241"/>
    </row>
    <row r="55" spans="1:17" s="1848" customFormat="1" ht="23.25">
      <c r="A55" s="1846" t="s">
        <v>315</v>
      </c>
      <c r="B55" s="1847"/>
      <c r="C55" s="1847"/>
      <c r="D55" s="1847"/>
      <c r="E55" s="1847"/>
      <c r="F55" s="1847"/>
      <c r="G55" s="1847"/>
      <c r="H55" s="1847"/>
      <c r="I55" s="1847"/>
      <c r="J55" s="1847"/>
      <c r="K55" s="1847"/>
      <c r="L55" s="1847"/>
      <c r="M55" s="1847"/>
      <c r="N55" s="1847"/>
      <c r="O55" s="1847"/>
      <c r="P55" s="1847"/>
      <c r="Q55" s="1847"/>
    </row>
    <row r="56" spans="1:17" ht="12.75">
      <c r="A56" s="2840" t="s">
        <v>4</v>
      </c>
      <c r="B56" s="2841"/>
      <c r="C56" s="2841"/>
      <c r="D56" s="2841"/>
      <c r="E56" s="2841"/>
      <c r="F56" s="2841"/>
      <c r="G56" s="2841"/>
      <c r="H56" s="2841"/>
      <c r="I56" s="2841"/>
      <c r="J56" s="2841"/>
      <c r="K56" s="2841"/>
      <c r="L56" s="2841"/>
      <c r="M56" s="2841"/>
      <c r="N56" s="2841"/>
      <c r="O56" s="2841"/>
      <c r="P56" s="2841"/>
      <c r="Q56" s="2841"/>
    </row>
    <row r="57" spans="1:17" s="1039" customFormat="1" ht="16.5" thickBot="1">
      <c r="A57" s="1036" t="s">
        <v>316</v>
      </c>
      <c r="B57" s="1037"/>
      <c r="C57" s="1037"/>
      <c r="D57" s="1037"/>
      <c r="E57" s="1037"/>
      <c r="F57" s="1037"/>
      <c r="G57" s="1037"/>
      <c r="H57" s="1037"/>
      <c r="I57" s="2842"/>
      <c r="J57" s="2842"/>
      <c r="K57" s="2842"/>
      <c r="L57" s="2842"/>
      <c r="M57" s="2842"/>
      <c r="N57" s="2842"/>
      <c r="O57" s="2842"/>
      <c r="P57" s="2842"/>
      <c r="Q57" s="2842"/>
    </row>
    <row r="58" spans="1:17" ht="13.5" thickBot="1">
      <c r="A58" s="1"/>
      <c r="B58" s="2816" t="s">
        <v>2</v>
      </c>
      <c r="C58" s="2817"/>
      <c r="D58" s="2823"/>
      <c r="E58" s="2823"/>
      <c r="F58" s="2823"/>
      <c r="G58" s="2823"/>
      <c r="H58" s="2823"/>
      <c r="I58" s="1128" t="s">
        <v>3</v>
      </c>
      <c r="J58" s="1129"/>
      <c r="K58" s="1129"/>
      <c r="L58" s="1129"/>
      <c r="M58" s="1158"/>
      <c r="N58" s="1159"/>
      <c r="O58" s="1159"/>
      <c r="P58" s="1159"/>
      <c r="Q58" s="1160"/>
    </row>
    <row r="59" spans="1:17" ht="57" customHeight="1" thickBot="1">
      <c r="A59" s="384" t="s">
        <v>119</v>
      </c>
      <c r="B59" s="1001" t="s">
        <v>107</v>
      </c>
      <c r="C59" s="388" t="s">
        <v>191</v>
      </c>
      <c r="D59" s="940" t="s">
        <v>241</v>
      </c>
      <c r="E59" s="1058"/>
      <c r="F59" s="387" t="s">
        <v>243</v>
      </c>
      <c r="G59" s="387" t="s">
        <v>108</v>
      </c>
      <c r="H59" s="389" t="s">
        <v>245</v>
      </c>
      <c r="I59" s="1152" t="s">
        <v>107</v>
      </c>
      <c r="J59" s="1153" t="s">
        <v>191</v>
      </c>
      <c r="K59" s="2836" t="s">
        <v>232</v>
      </c>
      <c r="L59" s="2837"/>
      <c r="M59" s="1161" t="s">
        <v>192</v>
      </c>
      <c r="N59" s="1161" t="s">
        <v>193</v>
      </c>
      <c r="O59" s="2243" t="s">
        <v>194</v>
      </c>
      <c r="P59" s="1161" t="s">
        <v>395</v>
      </c>
      <c r="Q59" s="1162" t="s">
        <v>108</v>
      </c>
    </row>
    <row r="60" spans="1:17" ht="15">
      <c r="A60" s="887" t="s">
        <v>65</v>
      </c>
      <c r="B60" s="1002">
        <v>491329</v>
      </c>
      <c r="C60" s="950">
        <v>23508</v>
      </c>
      <c r="D60" s="948">
        <v>467821</v>
      </c>
      <c r="E60" s="1059"/>
      <c r="F60" s="949">
        <v>235796</v>
      </c>
      <c r="G60" s="949">
        <v>4093</v>
      </c>
      <c r="H60" s="950">
        <v>227932</v>
      </c>
      <c r="I60" s="1008">
        <v>182176</v>
      </c>
      <c r="J60" s="1011">
        <v>20247</v>
      </c>
      <c r="K60" s="1107">
        <v>161929</v>
      </c>
      <c r="L60" s="1107"/>
      <c r="M60" s="1111">
        <v>8444</v>
      </c>
      <c r="N60" s="904">
        <v>53819</v>
      </c>
      <c r="O60" s="904">
        <v>12629</v>
      </c>
      <c r="P60" s="904">
        <v>83720</v>
      </c>
      <c r="Q60" s="905">
        <v>3317</v>
      </c>
    </row>
    <row r="61" spans="1:17" ht="14.25">
      <c r="A61" s="326" t="s">
        <v>31</v>
      </c>
      <c r="B61" s="1003">
        <v>97968</v>
      </c>
      <c r="C61" s="951">
        <v>5280</v>
      </c>
      <c r="D61" s="999">
        <v>92688</v>
      </c>
      <c r="E61" s="1060"/>
      <c r="F61" s="893">
        <v>47058</v>
      </c>
      <c r="G61" s="893">
        <v>333</v>
      </c>
      <c r="H61" s="951">
        <v>45297</v>
      </c>
      <c r="I61" s="1009">
        <v>26487</v>
      </c>
      <c r="J61" s="1012">
        <v>5182</v>
      </c>
      <c r="K61" s="1105">
        <v>21305</v>
      </c>
      <c r="L61" s="1105"/>
      <c r="M61" s="1110">
        <v>1088</v>
      </c>
      <c r="N61" s="906">
        <v>8569</v>
      </c>
      <c r="O61" s="906">
        <v>1590</v>
      </c>
      <c r="P61" s="1105">
        <v>9496</v>
      </c>
      <c r="Q61" s="907">
        <v>562</v>
      </c>
    </row>
    <row r="62" spans="1:17" ht="14.25">
      <c r="A62" s="326" t="s">
        <v>16</v>
      </c>
      <c r="B62" s="1003">
        <v>13824</v>
      </c>
      <c r="C62" s="951">
        <v>620</v>
      </c>
      <c r="D62" s="999">
        <v>13204</v>
      </c>
      <c r="E62" s="1060"/>
      <c r="F62" s="893">
        <v>6777</v>
      </c>
      <c r="G62" s="893">
        <v>144</v>
      </c>
      <c r="H62" s="951">
        <v>6283</v>
      </c>
      <c r="I62" s="1009">
        <v>5144</v>
      </c>
      <c r="J62" s="1012">
        <v>611</v>
      </c>
      <c r="K62" s="1105">
        <v>4533</v>
      </c>
      <c r="L62" s="1105"/>
      <c r="M62" s="1110">
        <v>136</v>
      </c>
      <c r="N62" s="906">
        <v>1641</v>
      </c>
      <c r="O62" s="906">
        <v>469</v>
      </c>
      <c r="P62" s="1105">
        <v>2186</v>
      </c>
      <c r="Q62" s="907">
        <v>101</v>
      </c>
    </row>
    <row r="63" spans="1:17" ht="14.25">
      <c r="A63" s="326" t="s">
        <v>247</v>
      </c>
      <c r="B63" s="1003">
        <v>10736</v>
      </c>
      <c r="C63" s="951">
        <v>529</v>
      </c>
      <c r="D63" s="999">
        <v>10207</v>
      </c>
      <c r="E63" s="1060"/>
      <c r="F63" s="893">
        <v>4848</v>
      </c>
      <c r="G63" s="893">
        <v>128</v>
      </c>
      <c r="H63" s="951">
        <v>5231</v>
      </c>
      <c r="I63" s="1009">
        <v>2875</v>
      </c>
      <c r="J63" s="1012">
        <v>71</v>
      </c>
      <c r="K63" s="1105">
        <v>2804</v>
      </c>
      <c r="L63" s="1105"/>
      <c r="M63" s="1110">
        <v>0</v>
      </c>
      <c r="N63" s="906">
        <v>1005</v>
      </c>
      <c r="O63" s="906">
        <v>255</v>
      </c>
      <c r="P63" s="1105">
        <v>1482</v>
      </c>
      <c r="Q63" s="907">
        <v>62</v>
      </c>
    </row>
    <row r="64" spans="1:17" ht="14.25">
      <c r="A64" s="326" t="s">
        <v>210</v>
      </c>
      <c r="B64" s="1003">
        <v>11251</v>
      </c>
      <c r="C64" s="951">
        <v>628</v>
      </c>
      <c r="D64" s="999">
        <v>10623</v>
      </c>
      <c r="E64" s="1060"/>
      <c r="F64" s="893">
        <v>5099</v>
      </c>
      <c r="G64" s="893">
        <v>17</v>
      </c>
      <c r="H64" s="951">
        <v>5507</v>
      </c>
      <c r="I64" s="1009">
        <v>4542</v>
      </c>
      <c r="J64" s="1012">
        <v>297</v>
      </c>
      <c r="K64" s="1105">
        <v>4245</v>
      </c>
      <c r="L64" s="1105"/>
      <c r="M64" s="1110">
        <v>143</v>
      </c>
      <c r="N64" s="906">
        <v>2313</v>
      </c>
      <c r="O64" s="906">
        <v>133</v>
      </c>
      <c r="P64" s="1105">
        <v>1533</v>
      </c>
      <c r="Q64" s="907">
        <v>123</v>
      </c>
    </row>
    <row r="65" spans="1:17" ht="14.25">
      <c r="A65" s="326" t="s">
        <v>19</v>
      </c>
      <c r="B65" s="1003">
        <v>23008</v>
      </c>
      <c r="C65" s="951">
        <v>73</v>
      </c>
      <c r="D65" s="999">
        <v>22935</v>
      </c>
      <c r="E65" s="1060"/>
      <c r="F65" s="893">
        <v>11467</v>
      </c>
      <c r="G65" s="893">
        <v>150</v>
      </c>
      <c r="H65" s="951">
        <v>11318</v>
      </c>
      <c r="I65" s="1009">
        <v>5052</v>
      </c>
      <c r="J65" s="1012">
        <v>59</v>
      </c>
      <c r="K65" s="1105">
        <v>4993</v>
      </c>
      <c r="L65" s="1105"/>
      <c r="M65" s="1110">
        <v>271</v>
      </c>
      <c r="N65" s="906">
        <v>2064</v>
      </c>
      <c r="O65" s="906">
        <v>331</v>
      </c>
      <c r="P65" s="1105">
        <v>2243</v>
      </c>
      <c r="Q65" s="907">
        <v>84</v>
      </c>
    </row>
    <row r="66" spans="1:17" ht="14.25">
      <c r="A66" s="326" t="s">
        <v>20</v>
      </c>
      <c r="B66" s="1003">
        <v>6353</v>
      </c>
      <c r="C66" s="951">
        <v>105</v>
      </c>
      <c r="D66" s="999">
        <v>6248</v>
      </c>
      <c r="E66" s="1060"/>
      <c r="F66" s="893">
        <v>2936</v>
      </c>
      <c r="G66" s="893">
        <v>51</v>
      </c>
      <c r="H66" s="951">
        <v>3261</v>
      </c>
      <c r="I66" s="1009">
        <v>2152</v>
      </c>
      <c r="J66" s="1012">
        <v>92</v>
      </c>
      <c r="K66" s="1105">
        <v>2060</v>
      </c>
      <c r="L66" s="1105"/>
      <c r="M66" s="1110">
        <v>121</v>
      </c>
      <c r="N66" s="906">
        <v>781</v>
      </c>
      <c r="O66" s="906">
        <v>127</v>
      </c>
      <c r="P66" s="1105">
        <v>983</v>
      </c>
      <c r="Q66" s="907">
        <v>48</v>
      </c>
    </row>
    <row r="67" spans="1:17" ht="15">
      <c r="A67" s="888" t="s">
        <v>0</v>
      </c>
      <c r="B67" s="1004">
        <v>26423</v>
      </c>
      <c r="C67" s="952">
        <v>546</v>
      </c>
      <c r="D67" s="941">
        <v>25877</v>
      </c>
      <c r="E67" s="1061"/>
      <c r="F67" s="892">
        <v>12958</v>
      </c>
      <c r="G67" s="892">
        <v>209</v>
      </c>
      <c r="H67" s="952">
        <v>12710</v>
      </c>
      <c r="I67" s="1008">
        <v>8912</v>
      </c>
      <c r="J67" s="1013">
        <v>387</v>
      </c>
      <c r="K67" s="1108">
        <v>8525</v>
      </c>
      <c r="L67" s="1108"/>
      <c r="M67" s="1111">
        <v>186</v>
      </c>
      <c r="N67" s="904">
        <v>2801</v>
      </c>
      <c r="O67" s="904">
        <v>761</v>
      </c>
      <c r="P67" s="904">
        <v>4596</v>
      </c>
      <c r="Q67" s="905">
        <v>181</v>
      </c>
    </row>
    <row r="68" spans="1:17" ht="14.25">
      <c r="A68" s="326" t="s">
        <v>21</v>
      </c>
      <c r="B68" s="1003">
        <v>30452</v>
      </c>
      <c r="C68" s="951">
        <v>1367</v>
      </c>
      <c r="D68" s="999">
        <v>29085</v>
      </c>
      <c r="E68" s="1060"/>
      <c r="F68" s="893">
        <v>15382</v>
      </c>
      <c r="G68" s="893">
        <v>292</v>
      </c>
      <c r="H68" s="951">
        <v>13411</v>
      </c>
      <c r="I68" s="1009">
        <v>4896</v>
      </c>
      <c r="J68" s="1012">
        <v>713</v>
      </c>
      <c r="K68" s="1105">
        <v>4183</v>
      </c>
      <c r="L68" s="1105"/>
      <c r="M68" s="1110">
        <v>268</v>
      </c>
      <c r="N68" s="906">
        <v>1947</v>
      </c>
      <c r="O68" s="906">
        <v>248</v>
      </c>
      <c r="P68" s="1105">
        <v>1577</v>
      </c>
      <c r="Q68" s="907">
        <v>143</v>
      </c>
    </row>
    <row r="69" spans="1:17" ht="14.25">
      <c r="A69" s="326" t="s">
        <v>22</v>
      </c>
      <c r="B69" s="1003">
        <v>71732</v>
      </c>
      <c r="C69" s="951">
        <v>6603</v>
      </c>
      <c r="D69" s="999">
        <v>65129</v>
      </c>
      <c r="E69" s="1060"/>
      <c r="F69" s="893">
        <v>35626</v>
      </c>
      <c r="G69" s="893">
        <v>810</v>
      </c>
      <c r="H69" s="951">
        <v>28693</v>
      </c>
      <c r="I69" s="1009">
        <v>35531</v>
      </c>
      <c r="J69" s="1012">
        <v>3958</v>
      </c>
      <c r="K69" s="1105">
        <v>31573</v>
      </c>
      <c r="L69" s="1105"/>
      <c r="M69" s="1110">
        <v>2437</v>
      </c>
      <c r="N69" s="906">
        <v>9808</v>
      </c>
      <c r="O69" s="906">
        <v>2626</v>
      </c>
      <c r="P69" s="1105">
        <v>15945</v>
      </c>
      <c r="Q69" s="907">
        <v>757</v>
      </c>
    </row>
    <row r="70" spans="1:17" ht="14.25">
      <c r="A70" s="890" t="s">
        <v>70</v>
      </c>
      <c r="B70" s="1003">
        <v>52854</v>
      </c>
      <c r="C70" s="951">
        <v>1216</v>
      </c>
      <c r="D70" s="999">
        <v>51638</v>
      </c>
      <c r="E70" s="1060"/>
      <c r="F70" s="893">
        <v>23886</v>
      </c>
      <c r="G70" s="893">
        <v>588</v>
      </c>
      <c r="H70" s="951">
        <v>27164</v>
      </c>
      <c r="I70" s="1009">
        <v>17272</v>
      </c>
      <c r="J70" s="1012">
        <v>2079</v>
      </c>
      <c r="K70" s="1105">
        <v>15193</v>
      </c>
      <c r="L70" s="1105"/>
      <c r="M70" s="1110">
        <v>957</v>
      </c>
      <c r="N70" s="906">
        <v>5289</v>
      </c>
      <c r="O70" s="906">
        <v>1063</v>
      </c>
      <c r="P70" s="1105">
        <v>7760</v>
      </c>
      <c r="Q70" s="907">
        <v>124</v>
      </c>
    </row>
    <row r="71" spans="1:17" ht="14.25">
      <c r="A71" s="326" t="s">
        <v>24</v>
      </c>
      <c r="B71" s="1003">
        <v>14537</v>
      </c>
      <c r="C71" s="951">
        <v>37</v>
      </c>
      <c r="D71" s="999">
        <v>14500</v>
      </c>
      <c r="E71" s="1060"/>
      <c r="F71" s="893">
        <v>7299</v>
      </c>
      <c r="G71" s="893">
        <v>94</v>
      </c>
      <c r="H71" s="951">
        <v>7107</v>
      </c>
      <c r="I71" s="1009">
        <v>2558</v>
      </c>
      <c r="J71" s="1012">
        <v>98</v>
      </c>
      <c r="K71" s="1105">
        <v>2460</v>
      </c>
      <c r="L71" s="1105"/>
      <c r="M71" s="1110">
        <v>65</v>
      </c>
      <c r="N71" s="906">
        <v>955</v>
      </c>
      <c r="O71" s="906">
        <v>82</v>
      </c>
      <c r="P71" s="1105">
        <v>1256</v>
      </c>
      <c r="Q71" s="907">
        <v>102</v>
      </c>
    </row>
    <row r="72" spans="1:17" ht="14.25">
      <c r="A72" s="326" t="s">
        <v>106</v>
      </c>
      <c r="B72" s="1003">
        <v>30004</v>
      </c>
      <c r="C72" s="951">
        <v>624</v>
      </c>
      <c r="D72" s="999">
        <v>29380</v>
      </c>
      <c r="E72" s="1060"/>
      <c r="F72" s="893">
        <v>14198</v>
      </c>
      <c r="G72" s="893">
        <v>222</v>
      </c>
      <c r="H72" s="951">
        <v>14960</v>
      </c>
      <c r="I72" s="1009">
        <v>7775</v>
      </c>
      <c r="J72" s="1012">
        <v>83</v>
      </c>
      <c r="K72" s="1105">
        <v>7692</v>
      </c>
      <c r="L72" s="1105"/>
      <c r="M72" s="1110">
        <v>369</v>
      </c>
      <c r="N72" s="906">
        <v>3104</v>
      </c>
      <c r="O72" s="906">
        <v>659</v>
      </c>
      <c r="P72" s="1105">
        <v>3436</v>
      </c>
      <c r="Q72" s="907">
        <v>124</v>
      </c>
    </row>
    <row r="73" spans="1:17" ht="14.25">
      <c r="A73" s="326" t="s">
        <v>248</v>
      </c>
      <c r="B73" s="1003">
        <v>51052</v>
      </c>
      <c r="C73" s="951">
        <v>5028</v>
      </c>
      <c r="D73" s="999">
        <v>46024</v>
      </c>
      <c r="E73" s="1060"/>
      <c r="F73" s="893">
        <v>22651</v>
      </c>
      <c r="G73" s="893">
        <v>659</v>
      </c>
      <c r="H73" s="951">
        <v>22714</v>
      </c>
      <c r="I73" s="1009">
        <v>37227</v>
      </c>
      <c r="J73" s="1012">
        <v>5899</v>
      </c>
      <c r="K73" s="1105">
        <v>31328</v>
      </c>
      <c r="L73" s="1105"/>
      <c r="M73" s="1110">
        <v>1454</v>
      </c>
      <c r="N73" s="906">
        <v>6240</v>
      </c>
      <c r="O73" s="906">
        <v>1932</v>
      </c>
      <c r="P73" s="1105">
        <v>21039</v>
      </c>
      <c r="Q73" s="907">
        <v>663</v>
      </c>
    </row>
    <row r="74" spans="1:17" ht="14.25">
      <c r="A74" s="326" t="s">
        <v>249</v>
      </c>
      <c r="B74" s="1003">
        <v>19187</v>
      </c>
      <c r="C74" s="951">
        <v>650</v>
      </c>
      <c r="D74" s="999">
        <v>18537</v>
      </c>
      <c r="E74" s="1060"/>
      <c r="F74" s="893">
        <v>9290</v>
      </c>
      <c r="G74" s="893">
        <v>240</v>
      </c>
      <c r="H74" s="951">
        <v>9007</v>
      </c>
      <c r="I74" s="1009">
        <v>5045</v>
      </c>
      <c r="J74" s="1012">
        <v>433</v>
      </c>
      <c r="K74" s="1105">
        <v>4612</v>
      </c>
      <c r="L74" s="1105"/>
      <c r="M74" s="1110">
        <v>123</v>
      </c>
      <c r="N74" s="906">
        <v>2239</v>
      </c>
      <c r="O74" s="906">
        <v>119</v>
      </c>
      <c r="P74" s="1105">
        <v>2083</v>
      </c>
      <c r="Q74" s="907">
        <v>48</v>
      </c>
    </row>
    <row r="75" spans="1:17" ht="14.25">
      <c r="A75" s="326" t="s">
        <v>251</v>
      </c>
      <c r="B75" s="1003">
        <v>7308</v>
      </c>
      <c r="C75" s="951">
        <v>112</v>
      </c>
      <c r="D75" s="999">
        <v>7196</v>
      </c>
      <c r="E75" s="1060"/>
      <c r="F75" s="893">
        <v>3812</v>
      </c>
      <c r="G75" s="893">
        <v>50</v>
      </c>
      <c r="H75" s="951">
        <v>3334</v>
      </c>
      <c r="I75" s="1009">
        <v>2799</v>
      </c>
      <c r="J75" s="1012">
        <v>34</v>
      </c>
      <c r="K75" s="1105">
        <v>2765</v>
      </c>
      <c r="L75" s="1105"/>
      <c r="M75" s="1110">
        <v>427</v>
      </c>
      <c r="N75" s="906">
        <v>474</v>
      </c>
      <c r="O75" s="906">
        <v>454</v>
      </c>
      <c r="P75" s="1105">
        <v>1367</v>
      </c>
      <c r="Q75" s="907">
        <v>43</v>
      </c>
    </row>
    <row r="76" spans="1:17" ht="14.25">
      <c r="A76" s="326" t="s">
        <v>67</v>
      </c>
      <c r="B76" s="1003">
        <v>19132</v>
      </c>
      <c r="C76" s="951">
        <v>51</v>
      </c>
      <c r="D76" s="999">
        <v>19081</v>
      </c>
      <c r="E76" s="1060"/>
      <c r="F76" s="893">
        <v>9846</v>
      </c>
      <c r="G76" s="893">
        <v>15</v>
      </c>
      <c r="H76" s="951">
        <v>9220</v>
      </c>
      <c r="I76" s="1009">
        <v>12322</v>
      </c>
      <c r="J76" s="1012">
        <v>131</v>
      </c>
      <c r="K76" s="1105">
        <v>12191</v>
      </c>
      <c r="L76" s="1105"/>
      <c r="M76" s="1110">
        <v>273</v>
      </c>
      <c r="N76" s="906">
        <v>3888</v>
      </c>
      <c r="O76" s="906">
        <v>1695</v>
      </c>
      <c r="P76" s="1105">
        <v>6192</v>
      </c>
      <c r="Q76" s="907">
        <v>143</v>
      </c>
    </row>
    <row r="77" spans="1:17" ht="14.25">
      <c r="A77" s="326" t="s">
        <v>27</v>
      </c>
      <c r="B77" s="1003">
        <v>3101</v>
      </c>
      <c r="C77" s="951">
        <v>3</v>
      </c>
      <c r="D77" s="999">
        <v>3098</v>
      </c>
      <c r="E77" s="1060"/>
      <c r="F77" s="893">
        <v>1545</v>
      </c>
      <c r="G77" s="893">
        <v>32</v>
      </c>
      <c r="H77" s="951">
        <v>1521</v>
      </c>
      <c r="I77" s="1009">
        <v>1137</v>
      </c>
      <c r="J77" s="1012">
        <v>78</v>
      </c>
      <c r="K77" s="1105">
        <v>1059</v>
      </c>
      <c r="L77" s="1105"/>
      <c r="M77" s="1110">
        <v>50</v>
      </c>
      <c r="N77" s="906">
        <v>480</v>
      </c>
      <c r="O77" s="906">
        <v>85</v>
      </c>
      <c r="P77" s="1105">
        <v>435</v>
      </c>
      <c r="Q77" s="907">
        <v>9</v>
      </c>
    </row>
    <row r="78" spans="1:17" ht="14.25">
      <c r="A78" s="326" t="s">
        <v>28</v>
      </c>
      <c r="B78" s="1003">
        <v>1208</v>
      </c>
      <c r="C78" s="951">
        <v>0</v>
      </c>
      <c r="D78" s="999">
        <v>1208</v>
      </c>
      <c r="E78" s="1060"/>
      <c r="F78" s="893">
        <v>569</v>
      </c>
      <c r="G78" s="893">
        <v>36</v>
      </c>
      <c r="H78" s="951">
        <v>603</v>
      </c>
      <c r="I78" s="1009">
        <v>260</v>
      </c>
      <c r="J78" s="1012">
        <v>20</v>
      </c>
      <c r="K78" s="1105">
        <v>240</v>
      </c>
      <c r="L78" s="1105"/>
      <c r="M78" s="1110">
        <v>0</v>
      </c>
      <c r="N78" s="906">
        <v>174</v>
      </c>
      <c r="O78" s="906">
        <v>0</v>
      </c>
      <c r="P78" s="1105">
        <v>66</v>
      </c>
      <c r="Q78" s="907">
        <v>0</v>
      </c>
    </row>
    <row r="79" spans="1:17" ht="15" thickBot="1">
      <c r="A79" s="891" t="s">
        <v>29</v>
      </c>
      <c r="B79" s="1005">
        <v>1199</v>
      </c>
      <c r="C79" s="953">
        <v>36</v>
      </c>
      <c r="D79" s="1000">
        <v>1163</v>
      </c>
      <c r="E79" s="1062"/>
      <c r="F79" s="894">
        <v>549</v>
      </c>
      <c r="G79" s="894">
        <v>23</v>
      </c>
      <c r="H79" s="953">
        <v>591</v>
      </c>
      <c r="I79" s="1010">
        <v>190</v>
      </c>
      <c r="J79" s="1014">
        <v>22</v>
      </c>
      <c r="K79" s="1109">
        <v>168</v>
      </c>
      <c r="L79" s="1109"/>
      <c r="M79" s="1112">
        <v>76</v>
      </c>
      <c r="N79" s="908">
        <v>47</v>
      </c>
      <c r="O79" s="908">
        <v>0</v>
      </c>
      <c r="P79" s="1109">
        <v>45</v>
      </c>
      <c r="Q79" s="909">
        <v>0</v>
      </c>
    </row>
    <row r="80" spans="1:17" ht="15">
      <c r="A80" s="6" t="s">
        <v>152</v>
      </c>
      <c r="B80" s="939"/>
      <c r="C80" s="886"/>
      <c r="D80" s="942"/>
      <c r="E80" s="942"/>
      <c r="F80" s="886"/>
      <c r="G80" s="886"/>
      <c r="H80" s="886"/>
      <c r="I80" s="942"/>
      <c r="J80" s="886"/>
      <c r="K80" s="942"/>
      <c r="L80" s="942"/>
      <c r="M80" s="886"/>
      <c r="N80" s="886"/>
      <c r="O80" s="886"/>
      <c r="P80" s="886"/>
      <c r="Q80" s="886"/>
    </row>
    <row r="81" spans="1:17" s="52" customFormat="1" ht="16.5" thickBot="1">
      <c r="A81" s="1036" t="s">
        <v>317</v>
      </c>
      <c r="B81" s="1037"/>
      <c r="C81" s="1040"/>
      <c r="D81" s="1041"/>
      <c r="E81" s="1041"/>
      <c r="F81" s="1040"/>
      <c r="G81" s="1042"/>
      <c r="H81" s="1042"/>
      <c r="I81" s="2843"/>
      <c r="J81" s="2843"/>
      <c r="K81" s="2843"/>
      <c r="L81" s="2843"/>
      <c r="M81" s="2843"/>
      <c r="N81" s="2843"/>
      <c r="O81" s="2843"/>
      <c r="P81" s="2843"/>
      <c r="Q81" s="2843"/>
    </row>
    <row r="82" spans="1:17" ht="13.5" thickBot="1">
      <c r="A82" s="1"/>
      <c r="B82" s="2816" t="s">
        <v>2</v>
      </c>
      <c r="C82" s="2817"/>
      <c r="D82" s="2817"/>
      <c r="E82" s="2817"/>
      <c r="F82" s="2817"/>
      <c r="G82" s="2817"/>
      <c r="H82" s="2817"/>
      <c r="I82" s="1128" t="s">
        <v>3</v>
      </c>
      <c r="J82" s="1129"/>
      <c r="K82" s="1129"/>
      <c r="L82" s="1129"/>
      <c r="M82" s="1155"/>
      <c r="N82" s="1156"/>
      <c r="O82" s="1156"/>
      <c r="P82" s="1156"/>
      <c r="Q82" s="1157"/>
    </row>
    <row r="83" spans="1:17" ht="62.25" customHeight="1" thickBot="1">
      <c r="A83" s="936" t="s">
        <v>119</v>
      </c>
      <c r="B83" s="1030" t="s">
        <v>107</v>
      </c>
      <c r="C83" s="1032" t="s">
        <v>191</v>
      </c>
      <c r="D83" s="2226" t="s">
        <v>241</v>
      </c>
      <c r="E83" s="2225"/>
      <c r="F83" s="387" t="s">
        <v>243</v>
      </c>
      <c r="G83" s="387" t="s">
        <v>108</v>
      </c>
      <c r="H83" s="389" t="s">
        <v>245</v>
      </c>
      <c r="I83" s="1015" t="s">
        <v>107</v>
      </c>
      <c r="J83" s="1020" t="s">
        <v>191</v>
      </c>
      <c r="K83" s="2836" t="s">
        <v>232</v>
      </c>
      <c r="L83" s="2837"/>
      <c r="M83" s="1154" t="s">
        <v>192</v>
      </c>
      <c r="N83" s="1154" t="s">
        <v>193</v>
      </c>
      <c r="O83" s="2243" t="s">
        <v>194</v>
      </c>
      <c r="P83" s="1161" t="s">
        <v>395</v>
      </c>
      <c r="Q83" s="1154" t="s">
        <v>108</v>
      </c>
    </row>
    <row r="84" spans="1:17" ht="15">
      <c r="A84" s="887" t="s">
        <v>65</v>
      </c>
      <c r="B84" s="1031">
        <v>494516</v>
      </c>
      <c r="C84" s="982">
        <v>28440</v>
      </c>
      <c r="D84" s="2229">
        <v>466076</v>
      </c>
      <c r="E84" s="2227"/>
      <c r="F84" s="900">
        <v>238451</v>
      </c>
      <c r="G84" s="900">
        <v>4161</v>
      </c>
      <c r="H84" s="901">
        <v>223464</v>
      </c>
      <c r="I84" s="1016">
        <v>188451</v>
      </c>
      <c r="J84" s="1021">
        <v>21211</v>
      </c>
      <c r="K84" s="1026">
        <v>167240</v>
      </c>
      <c r="L84" s="1026"/>
      <c r="M84" s="1114">
        <v>8072</v>
      </c>
      <c r="N84" s="914">
        <v>55471</v>
      </c>
      <c r="O84" s="914">
        <v>13376</v>
      </c>
      <c r="P84" s="914">
        <v>86973</v>
      </c>
      <c r="Q84" s="915">
        <v>3348</v>
      </c>
    </row>
    <row r="85" spans="1:17" ht="14.25" customHeight="1">
      <c r="A85" s="326" t="s">
        <v>31</v>
      </c>
      <c r="B85" s="945">
        <v>99895</v>
      </c>
      <c r="C85" s="1033">
        <v>5724</v>
      </c>
      <c r="D85" s="2230">
        <v>94171</v>
      </c>
      <c r="E85" s="2228"/>
      <c r="F85" s="895">
        <v>47486</v>
      </c>
      <c r="G85" s="895">
        <v>333</v>
      </c>
      <c r="H85" s="896">
        <v>46352</v>
      </c>
      <c r="I85" s="1017">
        <v>28530</v>
      </c>
      <c r="J85" s="1022">
        <v>5864</v>
      </c>
      <c r="K85" s="1080">
        <v>22666</v>
      </c>
      <c r="L85" s="1080"/>
      <c r="M85" s="1115">
        <v>1132</v>
      </c>
      <c r="N85" s="913">
        <v>8509</v>
      </c>
      <c r="O85" s="913">
        <v>1666</v>
      </c>
      <c r="P85" s="1080">
        <v>10795</v>
      </c>
      <c r="Q85" s="917">
        <v>564</v>
      </c>
    </row>
    <row r="86" spans="1:17" ht="14.25" customHeight="1">
      <c r="A86" s="326" t="s">
        <v>16</v>
      </c>
      <c r="B86" s="945">
        <v>14413</v>
      </c>
      <c r="C86" s="1033">
        <v>779</v>
      </c>
      <c r="D86" s="1006">
        <v>13634</v>
      </c>
      <c r="E86" s="1064"/>
      <c r="F86" s="895">
        <v>7011</v>
      </c>
      <c r="G86" s="895">
        <v>147</v>
      </c>
      <c r="H86" s="896">
        <v>6476</v>
      </c>
      <c r="I86" s="1017">
        <v>5158</v>
      </c>
      <c r="J86" s="1022">
        <v>583</v>
      </c>
      <c r="K86" s="1080">
        <v>4575</v>
      </c>
      <c r="L86" s="1080"/>
      <c r="M86" s="1115">
        <v>126</v>
      </c>
      <c r="N86" s="913">
        <v>1629</v>
      </c>
      <c r="O86" s="913">
        <v>484</v>
      </c>
      <c r="P86" s="1080">
        <v>2242</v>
      </c>
      <c r="Q86" s="917">
        <v>94</v>
      </c>
    </row>
    <row r="87" spans="1:17" ht="14.25" customHeight="1">
      <c r="A87" s="326" t="s">
        <v>247</v>
      </c>
      <c r="B87" s="945">
        <v>10617</v>
      </c>
      <c r="C87" s="1033">
        <v>652</v>
      </c>
      <c r="D87" s="1006">
        <v>9965</v>
      </c>
      <c r="E87" s="1064"/>
      <c r="F87" s="895">
        <v>4812</v>
      </c>
      <c r="G87" s="895">
        <v>138</v>
      </c>
      <c r="H87" s="896">
        <v>5015</v>
      </c>
      <c r="I87" s="1017">
        <v>2891</v>
      </c>
      <c r="J87" s="1022">
        <v>70</v>
      </c>
      <c r="K87" s="1080">
        <v>2821</v>
      </c>
      <c r="L87" s="1080"/>
      <c r="M87" s="1115">
        <v>5</v>
      </c>
      <c r="N87" s="913">
        <v>1019</v>
      </c>
      <c r="O87" s="913">
        <v>271</v>
      </c>
      <c r="P87" s="1080">
        <v>1449</v>
      </c>
      <c r="Q87" s="917">
        <v>77</v>
      </c>
    </row>
    <row r="88" spans="1:17" ht="14.25" customHeight="1">
      <c r="A88" s="326" t="s">
        <v>210</v>
      </c>
      <c r="B88" s="945">
        <v>11467</v>
      </c>
      <c r="C88" s="1033">
        <v>703</v>
      </c>
      <c r="D88" s="1006">
        <v>10764</v>
      </c>
      <c r="E88" s="1064"/>
      <c r="F88" s="895">
        <v>5160</v>
      </c>
      <c r="G88" s="895">
        <v>20</v>
      </c>
      <c r="H88" s="896">
        <v>5584</v>
      </c>
      <c r="I88" s="1017">
        <v>4773</v>
      </c>
      <c r="J88" s="1022">
        <v>329</v>
      </c>
      <c r="K88" s="1080">
        <v>4444</v>
      </c>
      <c r="L88" s="1080"/>
      <c r="M88" s="1115">
        <v>190</v>
      </c>
      <c r="N88" s="913">
        <v>2303</v>
      </c>
      <c r="O88" s="913">
        <v>143</v>
      </c>
      <c r="P88" s="1080">
        <v>1675</v>
      </c>
      <c r="Q88" s="917">
        <v>133</v>
      </c>
    </row>
    <row r="89" spans="1:17" ht="14.25" customHeight="1">
      <c r="A89" s="326" t="s">
        <v>19</v>
      </c>
      <c r="B89" s="945">
        <v>22209</v>
      </c>
      <c r="C89" s="1033">
        <v>304</v>
      </c>
      <c r="D89" s="1006">
        <v>21905</v>
      </c>
      <c r="E89" s="1064"/>
      <c r="F89" s="895">
        <v>11095</v>
      </c>
      <c r="G89" s="895">
        <v>152</v>
      </c>
      <c r="H89" s="896">
        <v>10658</v>
      </c>
      <c r="I89" s="1017">
        <v>5176</v>
      </c>
      <c r="J89" s="1022">
        <v>184</v>
      </c>
      <c r="K89" s="1080">
        <v>4992</v>
      </c>
      <c r="L89" s="1080"/>
      <c r="M89" s="1115">
        <v>211</v>
      </c>
      <c r="N89" s="913">
        <v>2142</v>
      </c>
      <c r="O89" s="913">
        <v>300</v>
      </c>
      <c r="P89" s="1080">
        <v>2251</v>
      </c>
      <c r="Q89" s="917">
        <v>88</v>
      </c>
    </row>
    <row r="90" spans="1:17" ht="14.25" customHeight="1">
      <c r="A90" s="326" t="s">
        <v>20</v>
      </c>
      <c r="B90" s="945">
        <v>6285</v>
      </c>
      <c r="C90" s="1033">
        <v>90</v>
      </c>
      <c r="D90" s="1006">
        <v>6195</v>
      </c>
      <c r="E90" s="1064"/>
      <c r="F90" s="895">
        <v>2972</v>
      </c>
      <c r="G90" s="895">
        <v>45</v>
      </c>
      <c r="H90" s="896">
        <v>3178</v>
      </c>
      <c r="I90" s="1017">
        <v>2163</v>
      </c>
      <c r="J90" s="1022">
        <v>98</v>
      </c>
      <c r="K90" s="1080">
        <v>2065</v>
      </c>
      <c r="L90" s="1080"/>
      <c r="M90" s="1115">
        <v>124</v>
      </c>
      <c r="N90" s="913">
        <v>754</v>
      </c>
      <c r="O90" s="913">
        <v>157</v>
      </c>
      <c r="P90" s="1080">
        <v>981</v>
      </c>
      <c r="Q90" s="917">
        <v>49</v>
      </c>
    </row>
    <row r="91" spans="1:17" ht="15">
      <c r="A91" s="888" t="s">
        <v>0</v>
      </c>
      <c r="B91" s="946">
        <v>27001</v>
      </c>
      <c r="C91" s="983">
        <v>687</v>
      </c>
      <c r="D91" s="944">
        <v>26314</v>
      </c>
      <c r="E91" s="1065"/>
      <c r="F91" s="819">
        <v>13325</v>
      </c>
      <c r="G91" s="819">
        <v>230</v>
      </c>
      <c r="H91" s="897">
        <v>12759</v>
      </c>
      <c r="I91" s="1018">
        <v>8994</v>
      </c>
      <c r="J91" s="1023">
        <v>392</v>
      </c>
      <c r="K91" s="1028">
        <v>8602</v>
      </c>
      <c r="L91" s="1028"/>
      <c r="M91" s="1116">
        <v>205</v>
      </c>
      <c r="N91" s="912">
        <v>2699</v>
      </c>
      <c r="O91" s="912">
        <v>764</v>
      </c>
      <c r="P91" s="912">
        <v>4747</v>
      </c>
      <c r="Q91" s="916">
        <v>187</v>
      </c>
    </row>
    <row r="92" spans="1:17" ht="14.25" customHeight="1">
      <c r="A92" s="326" t="s">
        <v>21</v>
      </c>
      <c r="B92" s="945">
        <v>29913</v>
      </c>
      <c r="C92" s="1033">
        <v>1551</v>
      </c>
      <c r="D92" s="1006">
        <v>28362</v>
      </c>
      <c r="E92" s="1064"/>
      <c r="F92" s="895">
        <v>15463</v>
      </c>
      <c r="G92" s="895">
        <v>283</v>
      </c>
      <c r="H92" s="896">
        <v>12616</v>
      </c>
      <c r="I92" s="1017">
        <v>4968</v>
      </c>
      <c r="J92" s="1022">
        <v>805</v>
      </c>
      <c r="K92" s="1080">
        <v>4163</v>
      </c>
      <c r="L92" s="1080"/>
      <c r="M92" s="1115">
        <v>230</v>
      </c>
      <c r="N92" s="913">
        <v>2020</v>
      </c>
      <c r="O92" s="913">
        <v>246</v>
      </c>
      <c r="P92" s="1080">
        <v>1529</v>
      </c>
      <c r="Q92" s="917">
        <v>138</v>
      </c>
    </row>
    <row r="93" spans="1:17" ht="14.25" customHeight="1">
      <c r="A93" s="326" t="s">
        <v>22</v>
      </c>
      <c r="B93" s="945">
        <v>73550</v>
      </c>
      <c r="C93" s="1033">
        <v>7592</v>
      </c>
      <c r="D93" s="1006">
        <v>65958</v>
      </c>
      <c r="E93" s="1064"/>
      <c r="F93" s="895">
        <v>35893</v>
      </c>
      <c r="G93" s="895">
        <v>798</v>
      </c>
      <c r="H93" s="896">
        <v>29267</v>
      </c>
      <c r="I93" s="1017">
        <v>35889</v>
      </c>
      <c r="J93" s="1022">
        <v>3756</v>
      </c>
      <c r="K93" s="1080">
        <v>32133</v>
      </c>
      <c r="L93" s="1080"/>
      <c r="M93" s="1115">
        <v>2324</v>
      </c>
      <c r="N93" s="913">
        <v>10037</v>
      </c>
      <c r="O93" s="913">
        <v>2893</v>
      </c>
      <c r="P93" s="1080">
        <v>16123</v>
      </c>
      <c r="Q93" s="917">
        <v>756</v>
      </c>
    </row>
    <row r="94" spans="1:17" ht="14.25" customHeight="1">
      <c r="A94" s="890" t="s">
        <v>70</v>
      </c>
      <c r="B94" s="945">
        <v>52316</v>
      </c>
      <c r="C94" s="1033">
        <v>1722</v>
      </c>
      <c r="D94" s="1006">
        <v>50594</v>
      </c>
      <c r="E94" s="1064"/>
      <c r="F94" s="895">
        <v>24212</v>
      </c>
      <c r="G94" s="895">
        <v>626</v>
      </c>
      <c r="H94" s="896">
        <v>25756</v>
      </c>
      <c r="I94" s="1017">
        <v>18212</v>
      </c>
      <c r="J94" s="1022">
        <v>2408</v>
      </c>
      <c r="K94" s="1080">
        <v>15804</v>
      </c>
      <c r="L94" s="1080"/>
      <c r="M94" s="1115">
        <v>731</v>
      </c>
      <c r="N94" s="913">
        <v>6224</v>
      </c>
      <c r="O94" s="913">
        <v>1257</v>
      </c>
      <c r="P94" s="1080">
        <v>7468</v>
      </c>
      <c r="Q94" s="917">
        <v>124</v>
      </c>
    </row>
    <row r="95" spans="1:17" ht="14.25" customHeight="1">
      <c r="A95" s="326" t="s">
        <v>24</v>
      </c>
      <c r="B95" s="945">
        <v>14183</v>
      </c>
      <c r="C95" s="1033">
        <v>34</v>
      </c>
      <c r="D95" s="1006">
        <v>14149</v>
      </c>
      <c r="E95" s="1064"/>
      <c r="F95" s="895">
        <v>7021</v>
      </c>
      <c r="G95" s="895">
        <v>112</v>
      </c>
      <c r="H95" s="896">
        <v>7016</v>
      </c>
      <c r="I95" s="1017">
        <v>2445</v>
      </c>
      <c r="J95" s="1022">
        <v>90</v>
      </c>
      <c r="K95" s="1080">
        <v>2355</v>
      </c>
      <c r="L95" s="1080"/>
      <c r="M95" s="1115">
        <v>63</v>
      </c>
      <c r="N95" s="913">
        <v>925</v>
      </c>
      <c r="O95" s="913">
        <v>82</v>
      </c>
      <c r="P95" s="1080">
        <v>1192</v>
      </c>
      <c r="Q95" s="917">
        <v>93</v>
      </c>
    </row>
    <row r="96" spans="1:17" ht="14.25" customHeight="1">
      <c r="A96" s="326" t="s">
        <v>106</v>
      </c>
      <c r="B96" s="945">
        <v>29071</v>
      </c>
      <c r="C96" s="1033">
        <v>607</v>
      </c>
      <c r="D96" s="1006">
        <v>28464</v>
      </c>
      <c r="E96" s="1064"/>
      <c r="F96" s="895">
        <v>13951</v>
      </c>
      <c r="G96" s="895">
        <v>143</v>
      </c>
      <c r="H96" s="896">
        <v>14370</v>
      </c>
      <c r="I96" s="1017">
        <v>7794</v>
      </c>
      <c r="J96" s="1022">
        <v>79</v>
      </c>
      <c r="K96" s="1080">
        <v>7715</v>
      </c>
      <c r="L96" s="1080"/>
      <c r="M96" s="1115">
        <v>366</v>
      </c>
      <c r="N96" s="913">
        <v>3163</v>
      </c>
      <c r="O96" s="913">
        <v>657</v>
      </c>
      <c r="P96" s="1080">
        <v>3399</v>
      </c>
      <c r="Q96" s="917">
        <v>130</v>
      </c>
    </row>
    <row r="97" spans="1:17" ht="14.25" customHeight="1">
      <c r="A97" s="326" t="s">
        <v>248</v>
      </c>
      <c r="B97" s="945">
        <v>49177</v>
      </c>
      <c r="C97" s="1033">
        <v>5761</v>
      </c>
      <c r="D97" s="1006">
        <v>43416</v>
      </c>
      <c r="E97" s="1064"/>
      <c r="F97" s="895">
        <v>22812</v>
      </c>
      <c r="G97" s="895">
        <v>681</v>
      </c>
      <c r="H97" s="896">
        <v>19923</v>
      </c>
      <c r="I97" s="1017">
        <v>38662</v>
      </c>
      <c r="J97" s="1022">
        <v>5764</v>
      </c>
      <c r="K97" s="1080">
        <v>32898</v>
      </c>
      <c r="L97" s="1080"/>
      <c r="M97" s="1115">
        <v>1452</v>
      </c>
      <c r="N97" s="913">
        <v>6249</v>
      </c>
      <c r="O97" s="913">
        <v>2083</v>
      </c>
      <c r="P97" s="1080">
        <v>22416</v>
      </c>
      <c r="Q97" s="917">
        <v>698</v>
      </c>
    </row>
    <row r="98" spans="1:17" ht="14.25" customHeight="1">
      <c r="A98" s="326" t="s">
        <v>249</v>
      </c>
      <c r="B98" s="945">
        <v>20267</v>
      </c>
      <c r="C98" s="1033">
        <v>592</v>
      </c>
      <c r="D98" s="1006">
        <v>19675</v>
      </c>
      <c r="E98" s="1064"/>
      <c r="F98" s="895">
        <v>10256</v>
      </c>
      <c r="G98" s="895">
        <v>277</v>
      </c>
      <c r="H98" s="896">
        <v>9142</v>
      </c>
      <c r="I98" s="1017">
        <v>5711</v>
      </c>
      <c r="J98" s="1022">
        <v>389</v>
      </c>
      <c r="K98" s="1080">
        <v>5322</v>
      </c>
      <c r="L98" s="1080"/>
      <c r="M98" s="1115">
        <v>126</v>
      </c>
      <c r="N98" s="913">
        <v>2619</v>
      </c>
      <c r="O98" s="913">
        <v>151</v>
      </c>
      <c r="P98" s="1080">
        <v>2373</v>
      </c>
      <c r="Q98" s="917">
        <v>53</v>
      </c>
    </row>
    <row r="99" spans="1:17" ht="14.25" customHeight="1">
      <c r="A99" s="326" t="s">
        <v>251</v>
      </c>
      <c r="B99" s="945">
        <v>7402</v>
      </c>
      <c r="C99" s="1033">
        <v>223</v>
      </c>
      <c r="D99" s="1006">
        <v>7179</v>
      </c>
      <c r="E99" s="1064"/>
      <c r="F99" s="895">
        <v>3823</v>
      </c>
      <c r="G99" s="895">
        <v>52</v>
      </c>
      <c r="H99" s="896">
        <v>3304</v>
      </c>
      <c r="I99" s="1017">
        <v>2872</v>
      </c>
      <c r="J99" s="1022">
        <v>72</v>
      </c>
      <c r="K99" s="1080">
        <v>2800</v>
      </c>
      <c r="L99" s="1080"/>
      <c r="M99" s="1115">
        <v>406</v>
      </c>
      <c r="N99" s="913">
        <v>479</v>
      </c>
      <c r="O99" s="913">
        <v>457</v>
      </c>
      <c r="P99" s="1080">
        <v>1415</v>
      </c>
      <c r="Q99" s="917">
        <v>43</v>
      </c>
    </row>
    <row r="100" spans="1:17" ht="14.25" customHeight="1">
      <c r="A100" s="326" t="s">
        <v>67</v>
      </c>
      <c r="B100" s="945">
        <v>21048</v>
      </c>
      <c r="C100" s="1033">
        <v>1308</v>
      </c>
      <c r="D100" s="1006">
        <v>19740</v>
      </c>
      <c r="E100" s="1064"/>
      <c r="F100" s="895">
        <v>10416</v>
      </c>
      <c r="G100" s="895">
        <v>24</v>
      </c>
      <c r="H100" s="896">
        <v>9300</v>
      </c>
      <c r="I100" s="1017">
        <v>12475</v>
      </c>
      <c r="J100" s="1022">
        <v>120</v>
      </c>
      <c r="K100" s="1080">
        <v>12355</v>
      </c>
      <c r="L100" s="1080"/>
      <c r="M100" s="1115">
        <v>249</v>
      </c>
      <c r="N100" s="913">
        <v>3981</v>
      </c>
      <c r="O100" s="913">
        <v>1678</v>
      </c>
      <c r="P100" s="1080">
        <v>6337</v>
      </c>
      <c r="Q100" s="917">
        <v>110</v>
      </c>
    </row>
    <row r="101" spans="1:17" ht="14.25" customHeight="1">
      <c r="A101" s="326" t="s">
        <v>27</v>
      </c>
      <c r="B101" s="945">
        <v>3235</v>
      </c>
      <c r="C101" s="1033">
        <v>46</v>
      </c>
      <c r="D101" s="1006">
        <v>3189</v>
      </c>
      <c r="E101" s="1064"/>
      <c r="F101" s="895">
        <v>1597</v>
      </c>
      <c r="G101" s="895">
        <v>39</v>
      </c>
      <c r="H101" s="896">
        <v>1553</v>
      </c>
      <c r="I101" s="1017">
        <v>1251</v>
      </c>
      <c r="J101" s="1022">
        <v>155</v>
      </c>
      <c r="K101" s="1080">
        <v>1096</v>
      </c>
      <c r="L101" s="1080"/>
      <c r="M101" s="1115">
        <v>50</v>
      </c>
      <c r="N101" s="913">
        <v>492</v>
      </c>
      <c r="O101" s="913">
        <v>87</v>
      </c>
      <c r="P101" s="1080">
        <v>456</v>
      </c>
      <c r="Q101" s="917">
        <v>11</v>
      </c>
    </row>
    <row r="102" spans="1:17" ht="14.25" customHeight="1">
      <c r="A102" s="326" t="s">
        <v>28</v>
      </c>
      <c r="B102" s="945">
        <v>1211</v>
      </c>
      <c r="C102" s="1033">
        <v>0</v>
      </c>
      <c r="D102" s="1006">
        <v>1211</v>
      </c>
      <c r="E102" s="1064"/>
      <c r="F102" s="895">
        <v>588</v>
      </c>
      <c r="G102" s="895">
        <v>36</v>
      </c>
      <c r="H102" s="896">
        <v>587</v>
      </c>
      <c r="I102" s="1017">
        <v>277</v>
      </c>
      <c r="J102" s="1022">
        <v>18</v>
      </c>
      <c r="K102" s="1080">
        <v>259</v>
      </c>
      <c r="L102" s="1080"/>
      <c r="M102" s="1115">
        <v>0</v>
      </c>
      <c r="N102" s="913">
        <v>180</v>
      </c>
      <c r="O102" s="913">
        <v>0</v>
      </c>
      <c r="P102" s="1080">
        <v>79</v>
      </c>
      <c r="Q102" s="917">
        <v>0</v>
      </c>
    </row>
    <row r="103" spans="1:17" ht="15" customHeight="1" thickBot="1">
      <c r="A103" s="891" t="s">
        <v>29</v>
      </c>
      <c r="B103" s="947">
        <v>1256</v>
      </c>
      <c r="C103" s="1034">
        <v>65</v>
      </c>
      <c r="D103" s="1007">
        <v>1191</v>
      </c>
      <c r="E103" s="1066"/>
      <c r="F103" s="898">
        <v>558</v>
      </c>
      <c r="G103" s="898">
        <v>25</v>
      </c>
      <c r="H103" s="899">
        <v>608</v>
      </c>
      <c r="I103" s="1019">
        <v>210</v>
      </c>
      <c r="J103" s="1024">
        <v>35</v>
      </c>
      <c r="K103" s="1113">
        <v>175</v>
      </c>
      <c r="L103" s="1113"/>
      <c r="M103" s="1117">
        <v>82</v>
      </c>
      <c r="N103" s="918">
        <v>47</v>
      </c>
      <c r="O103" s="918">
        <v>0</v>
      </c>
      <c r="P103" s="1113">
        <v>46</v>
      </c>
      <c r="Q103" s="919">
        <v>0</v>
      </c>
    </row>
    <row r="104" spans="1:17" ht="15">
      <c r="A104" s="6" t="s">
        <v>152</v>
      </c>
      <c r="B104" s="939"/>
      <c r="C104" s="886"/>
      <c r="D104" s="942"/>
      <c r="E104" s="942"/>
      <c r="F104" s="886"/>
      <c r="G104" s="886"/>
      <c r="H104" s="886"/>
      <c r="I104" s="942"/>
      <c r="J104" s="886"/>
      <c r="K104" s="942"/>
      <c r="L104" s="942"/>
      <c r="M104" s="886"/>
      <c r="N104" s="886"/>
      <c r="O104" s="886"/>
      <c r="P104" s="886"/>
      <c r="Q104" s="886"/>
    </row>
    <row r="105" spans="1:17" s="52" customFormat="1" ht="16.5" thickBot="1">
      <c r="A105" s="1036" t="s">
        <v>318</v>
      </c>
      <c r="B105" s="1037"/>
      <c r="C105" s="1037"/>
      <c r="D105" s="1041"/>
      <c r="E105" s="1041"/>
      <c r="F105" s="1040"/>
      <c r="G105" s="1040"/>
      <c r="H105" s="1040"/>
      <c r="I105" s="1163"/>
      <c r="J105" s="1163"/>
      <c r="K105" s="1163"/>
      <c r="L105" s="1163"/>
      <c r="M105" s="1163"/>
      <c r="N105" s="1163"/>
      <c r="O105" s="1163"/>
      <c r="P105" s="1163"/>
      <c r="Q105" s="1163"/>
    </row>
    <row r="106" spans="2:17" ht="13.5" thickBot="1">
      <c r="B106" s="2816" t="s">
        <v>2</v>
      </c>
      <c r="C106" s="2817"/>
      <c r="D106" s="2817"/>
      <c r="E106" s="2817"/>
      <c r="F106" s="2817"/>
      <c r="G106" s="2817"/>
      <c r="H106" s="2817"/>
      <c r="I106" s="2818" t="s">
        <v>3</v>
      </c>
      <c r="J106" s="2819"/>
      <c r="K106" s="2819"/>
      <c r="L106" s="2819"/>
      <c r="M106" s="2819"/>
      <c r="N106" s="2819"/>
      <c r="O106" s="2819"/>
      <c r="P106" s="2819"/>
      <c r="Q106" s="2819"/>
    </row>
    <row r="107" spans="1:17" ht="54.75" customHeight="1" thickBot="1">
      <c r="A107" s="384" t="s">
        <v>119</v>
      </c>
      <c r="B107" s="1030" t="s">
        <v>107</v>
      </c>
      <c r="C107" s="1032" t="s">
        <v>191</v>
      </c>
      <c r="D107" s="940" t="s">
        <v>241</v>
      </c>
      <c r="E107" s="1067"/>
      <c r="F107" s="387" t="s">
        <v>243</v>
      </c>
      <c r="G107" s="389" t="s">
        <v>108</v>
      </c>
      <c r="H107" s="389" t="s">
        <v>245</v>
      </c>
      <c r="I107" s="1025" t="s">
        <v>107</v>
      </c>
      <c r="J107" s="1020" t="s">
        <v>191</v>
      </c>
      <c r="K107" s="2838" t="s">
        <v>232</v>
      </c>
      <c r="L107" s="2839"/>
      <c r="M107" s="910" t="s">
        <v>192</v>
      </c>
      <c r="N107" s="910" t="s">
        <v>193</v>
      </c>
      <c r="O107" s="2243" t="s">
        <v>194</v>
      </c>
      <c r="P107" s="1161" t="s">
        <v>395</v>
      </c>
      <c r="Q107" s="910" t="s">
        <v>108</v>
      </c>
    </row>
    <row r="108" spans="1:17" ht="15">
      <c r="A108" s="887" t="s">
        <v>65</v>
      </c>
      <c r="B108" s="1031">
        <v>472617</v>
      </c>
      <c r="C108" s="982">
        <v>29874</v>
      </c>
      <c r="D108" s="943">
        <v>442743</v>
      </c>
      <c r="E108" s="1063"/>
      <c r="F108" s="900">
        <v>230397</v>
      </c>
      <c r="G108" s="900">
        <v>4110</v>
      </c>
      <c r="H108" s="901">
        <v>208236</v>
      </c>
      <c r="I108" s="955">
        <v>192717</v>
      </c>
      <c r="J108" s="1021">
        <v>21684</v>
      </c>
      <c r="K108" s="1026">
        <v>171033</v>
      </c>
      <c r="L108" s="1026"/>
      <c r="M108" s="1114">
        <v>8004</v>
      </c>
      <c r="N108" s="914">
        <v>55285</v>
      </c>
      <c r="O108" s="914">
        <v>13661</v>
      </c>
      <c r="P108" s="914">
        <v>90703</v>
      </c>
      <c r="Q108" s="915">
        <v>3380</v>
      </c>
    </row>
    <row r="109" spans="1:17" ht="14.25">
      <c r="A109" s="326" t="s">
        <v>31</v>
      </c>
      <c r="B109" s="945">
        <v>96166</v>
      </c>
      <c r="C109" s="1033">
        <v>5627</v>
      </c>
      <c r="D109" s="1006">
        <v>90539</v>
      </c>
      <c r="E109" s="1064"/>
      <c r="F109" s="895">
        <v>47658</v>
      </c>
      <c r="G109" s="895">
        <v>323</v>
      </c>
      <c r="H109" s="896">
        <v>42558</v>
      </c>
      <c r="I109" s="956">
        <v>29091</v>
      </c>
      <c r="J109" s="1022">
        <v>5946</v>
      </c>
      <c r="K109" s="1080">
        <v>23145</v>
      </c>
      <c r="L109" s="1080"/>
      <c r="M109" s="1115">
        <v>1213</v>
      </c>
      <c r="N109" s="913">
        <v>8599</v>
      </c>
      <c r="O109" s="913">
        <v>1832</v>
      </c>
      <c r="P109" s="913">
        <v>10938</v>
      </c>
      <c r="Q109" s="917">
        <v>563</v>
      </c>
    </row>
    <row r="110" spans="1:17" ht="14.25">
      <c r="A110" s="326" t="s">
        <v>16</v>
      </c>
      <c r="B110" s="945">
        <v>13688</v>
      </c>
      <c r="C110" s="1033">
        <v>784</v>
      </c>
      <c r="D110" s="1006">
        <v>12904</v>
      </c>
      <c r="E110" s="1064"/>
      <c r="F110" s="895">
        <v>6745</v>
      </c>
      <c r="G110" s="895">
        <v>151</v>
      </c>
      <c r="H110" s="896">
        <v>6008</v>
      </c>
      <c r="I110" s="956">
        <v>5147</v>
      </c>
      <c r="J110" s="1022">
        <v>526</v>
      </c>
      <c r="K110" s="1080">
        <v>4621</v>
      </c>
      <c r="L110" s="1080"/>
      <c r="M110" s="1115">
        <v>132</v>
      </c>
      <c r="N110" s="913">
        <v>1647</v>
      </c>
      <c r="O110" s="913">
        <v>485</v>
      </c>
      <c r="P110" s="913">
        <v>2263</v>
      </c>
      <c r="Q110" s="917">
        <v>94</v>
      </c>
    </row>
    <row r="111" spans="1:17" ht="14.25">
      <c r="A111" s="326" t="s">
        <v>247</v>
      </c>
      <c r="B111" s="945">
        <v>10353</v>
      </c>
      <c r="C111" s="1033">
        <v>659</v>
      </c>
      <c r="D111" s="1006">
        <v>9694</v>
      </c>
      <c r="E111" s="1064"/>
      <c r="F111" s="895">
        <v>4753</v>
      </c>
      <c r="G111" s="895">
        <v>147</v>
      </c>
      <c r="H111" s="896">
        <v>4794</v>
      </c>
      <c r="I111" s="956">
        <v>2912</v>
      </c>
      <c r="J111" s="1022">
        <v>72</v>
      </c>
      <c r="K111" s="1080">
        <v>2840</v>
      </c>
      <c r="L111" s="1080"/>
      <c r="M111" s="1115">
        <v>5</v>
      </c>
      <c r="N111" s="913">
        <v>1027</v>
      </c>
      <c r="O111" s="913">
        <v>268</v>
      </c>
      <c r="P111" s="913">
        <v>1464</v>
      </c>
      <c r="Q111" s="917">
        <v>76</v>
      </c>
    </row>
    <row r="112" spans="1:17" ht="14.25">
      <c r="A112" s="326" t="s">
        <v>210</v>
      </c>
      <c r="B112" s="945">
        <v>10861</v>
      </c>
      <c r="C112" s="1033">
        <v>697</v>
      </c>
      <c r="D112" s="1006">
        <v>10164</v>
      </c>
      <c r="E112" s="1064"/>
      <c r="F112" s="895">
        <v>5150</v>
      </c>
      <c r="G112" s="895">
        <v>20</v>
      </c>
      <c r="H112" s="896">
        <v>4994</v>
      </c>
      <c r="I112" s="956">
        <v>4839</v>
      </c>
      <c r="J112" s="1022">
        <v>318</v>
      </c>
      <c r="K112" s="1080">
        <v>4521</v>
      </c>
      <c r="L112" s="1080"/>
      <c r="M112" s="1115">
        <v>185</v>
      </c>
      <c r="N112" s="913">
        <v>2335</v>
      </c>
      <c r="O112" s="913">
        <v>151</v>
      </c>
      <c r="P112" s="913">
        <v>1721</v>
      </c>
      <c r="Q112" s="917">
        <v>129</v>
      </c>
    </row>
    <row r="113" spans="1:17" ht="14.25">
      <c r="A113" s="326" t="s">
        <v>19</v>
      </c>
      <c r="B113" s="945">
        <v>21859</v>
      </c>
      <c r="C113" s="1033">
        <v>261</v>
      </c>
      <c r="D113" s="1006">
        <v>21598</v>
      </c>
      <c r="E113" s="1064"/>
      <c r="F113" s="895">
        <v>11262</v>
      </c>
      <c r="G113" s="895">
        <v>168</v>
      </c>
      <c r="H113" s="896">
        <v>10168</v>
      </c>
      <c r="I113" s="956">
        <v>5176</v>
      </c>
      <c r="J113" s="1022">
        <v>184</v>
      </c>
      <c r="K113" s="1080">
        <v>4992</v>
      </c>
      <c r="L113" s="1080"/>
      <c r="M113" s="1115">
        <v>211</v>
      </c>
      <c r="N113" s="913">
        <v>2142</v>
      </c>
      <c r="O113" s="913">
        <v>300</v>
      </c>
      <c r="P113" s="913">
        <v>2251</v>
      </c>
      <c r="Q113" s="917">
        <v>88</v>
      </c>
    </row>
    <row r="114" spans="1:17" ht="14.25">
      <c r="A114" s="326" t="s">
        <v>20</v>
      </c>
      <c r="B114" s="945">
        <v>6529</v>
      </c>
      <c r="C114" s="1033">
        <v>91</v>
      </c>
      <c r="D114" s="1006">
        <v>6438</v>
      </c>
      <c r="E114" s="1064"/>
      <c r="F114" s="895">
        <v>3260</v>
      </c>
      <c r="G114" s="895">
        <v>49</v>
      </c>
      <c r="H114" s="896">
        <v>3129</v>
      </c>
      <c r="I114" s="956">
        <v>2245</v>
      </c>
      <c r="J114" s="1022">
        <v>93</v>
      </c>
      <c r="K114" s="1080">
        <v>2152</v>
      </c>
      <c r="L114" s="1080"/>
      <c r="M114" s="1115">
        <v>119</v>
      </c>
      <c r="N114" s="913">
        <v>783</v>
      </c>
      <c r="O114" s="913">
        <v>167</v>
      </c>
      <c r="P114" s="913">
        <v>1034</v>
      </c>
      <c r="Q114" s="917">
        <v>49</v>
      </c>
    </row>
    <row r="115" spans="1:17" ht="15">
      <c r="A115" s="888" t="s">
        <v>0</v>
      </c>
      <c r="B115" s="946">
        <v>25696</v>
      </c>
      <c r="C115" s="1035">
        <v>763</v>
      </c>
      <c r="D115" s="944">
        <v>24933</v>
      </c>
      <c r="E115" s="1065"/>
      <c r="F115" s="28">
        <v>12857</v>
      </c>
      <c r="G115" s="28">
        <v>235</v>
      </c>
      <c r="H115" s="897">
        <v>11841</v>
      </c>
      <c r="I115" s="957">
        <v>8947</v>
      </c>
      <c r="J115" s="997">
        <v>389</v>
      </c>
      <c r="K115" s="1028">
        <v>8558</v>
      </c>
      <c r="L115" s="1028"/>
      <c r="M115" s="1116">
        <v>200</v>
      </c>
      <c r="N115" s="912">
        <v>2680</v>
      </c>
      <c r="O115" s="912">
        <v>769</v>
      </c>
      <c r="P115" s="912">
        <v>4735</v>
      </c>
      <c r="Q115" s="916">
        <v>174</v>
      </c>
    </row>
    <row r="116" spans="1:17" ht="14.25">
      <c r="A116" s="326" t="s">
        <v>21</v>
      </c>
      <c r="B116" s="945">
        <v>26399</v>
      </c>
      <c r="C116" s="1033">
        <v>1442</v>
      </c>
      <c r="D116" s="1006">
        <v>24957</v>
      </c>
      <c r="E116" s="1064"/>
      <c r="F116" s="895">
        <v>13568</v>
      </c>
      <c r="G116" s="895">
        <v>276</v>
      </c>
      <c r="H116" s="896">
        <v>11113</v>
      </c>
      <c r="I116" s="956">
        <v>4885</v>
      </c>
      <c r="J116" s="1022">
        <v>721</v>
      </c>
      <c r="K116" s="1080">
        <v>4164</v>
      </c>
      <c r="L116" s="1080"/>
      <c r="M116" s="1115">
        <v>220</v>
      </c>
      <c r="N116" s="913">
        <v>2032</v>
      </c>
      <c r="O116" s="913">
        <v>232</v>
      </c>
      <c r="P116" s="913">
        <v>1540</v>
      </c>
      <c r="Q116" s="917">
        <v>140</v>
      </c>
    </row>
    <row r="117" spans="1:17" ht="14.25">
      <c r="A117" s="326" t="s">
        <v>22</v>
      </c>
      <c r="B117" s="945">
        <v>70545</v>
      </c>
      <c r="C117" s="1033">
        <v>7018</v>
      </c>
      <c r="D117" s="1006">
        <v>63527</v>
      </c>
      <c r="E117" s="1064"/>
      <c r="F117" s="895">
        <v>34515</v>
      </c>
      <c r="G117" s="895">
        <v>777</v>
      </c>
      <c r="H117" s="896">
        <v>28235</v>
      </c>
      <c r="I117" s="956">
        <v>36443</v>
      </c>
      <c r="J117" s="1022">
        <v>3479</v>
      </c>
      <c r="K117" s="1080">
        <v>32964</v>
      </c>
      <c r="L117" s="1080"/>
      <c r="M117" s="1115">
        <v>2392</v>
      </c>
      <c r="N117" s="913">
        <v>10084</v>
      </c>
      <c r="O117" s="913">
        <v>2893</v>
      </c>
      <c r="P117" s="913">
        <v>16807</v>
      </c>
      <c r="Q117" s="917">
        <v>788</v>
      </c>
    </row>
    <row r="118" spans="1:17" ht="14.25">
      <c r="A118" s="890" t="s">
        <v>70</v>
      </c>
      <c r="B118" s="945">
        <v>45991</v>
      </c>
      <c r="C118" s="1033">
        <v>1713</v>
      </c>
      <c r="D118" s="1006">
        <v>44278</v>
      </c>
      <c r="E118" s="1064"/>
      <c r="F118" s="895">
        <v>20795</v>
      </c>
      <c r="G118" s="895">
        <v>638</v>
      </c>
      <c r="H118" s="896">
        <v>22845</v>
      </c>
      <c r="I118" s="956">
        <v>20137</v>
      </c>
      <c r="J118" s="1022">
        <v>2331</v>
      </c>
      <c r="K118" s="1080">
        <v>17806</v>
      </c>
      <c r="L118" s="1080"/>
      <c r="M118" s="1115">
        <v>682</v>
      </c>
      <c r="N118" s="913">
        <v>6478</v>
      </c>
      <c r="O118" s="913">
        <v>1177</v>
      </c>
      <c r="P118" s="913">
        <v>9347</v>
      </c>
      <c r="Q118" s="917">
        <v>122</v>
      </c>
    </row>
    <row r="119" spans="1:17" ht="14.25">
      <c r="A119" s="326" t="s">
        <v>24</v>
      </c>
      <c r="B119" s="945">
        <v>13940</v>
      </c>
      <c r="C119" s="1033">
        <v>436</v>
      </c>
      <c r="D119" s="1006">
        <v>13504</v>
      </c>
      <c r="E119" s="1064"/>
      <c r="F119" s="895">
        <v>6819</v>
      </c>
      <c r="G119" s="895">
        <v>109</v>
      </c>
      <c r="H119" s="896">
        <v>6576</v>
      </c>
      <c r="I119" s="956">
        <v>2450</v>
      </c>
      <c r="J119" s="1022">
        <v>85</v>
      </c>
      <c r="K119" s="1080">
        <v>2365</v>
      </c>
      <c r="L119" s="1080"/>
      <c r="M119" s="1115">
        <v>56</v>
      </c>
      <c r="N119" s="913">
        <v>923</v>
      </c>
      <c r="O119" s="913">
        <v>90</v>
      </c>
      <c r="P119" s="913">
        <v>1201</v>
      </c>
      <c r="Q119" s="917">
        <v>95</v>
      </c>
    </row>
    <row r="120" spans="1:17" ht="14.25">
      <c r="A120" s="326" t="s">
        <v>106</v>
      </c>
      <c r="B120" s="945">
        <v>30255</v>
      </c>
      <c r="C120" s="1033">
        <v>265</v>
      </c>
      <c r="D120" s="1006">
        <v>29990</v>
      </c>
      <c r="E120" s="1064"/>
      <c r="F120" s="895">
        <v>13831</v>
      </c>
      <c r="G120" s="895">
        <v>121</v>
      </c>
      <c r="H120" s="896">
        <v>14048</v>
      </c>
      <c r="I120" s="956">
        <v>9042</v>
      </c>
      <c r="J120" s="1022">
        <v>1329</v>
      </c>
      <c r="K120" s="1080">
        <v>7713</v>
      </c>
      <c r="L120" s="1080"/>
      <c r="M120" s="1115">
        <v>343</v>
      </c>
      <c r="N120" s="913">
        <v>3177</v>
      </c>
      <c r="O120" s="913">
        <v>655</v>
      </c>
      <c r="P120" s="913">
        <v>3407</v>
      </c>
      <c r="Q120" s="917">
        <v>131</v>
      </c>
    </row>
    <row r="121" spans="1:17" ht="14.25">
      <c r="A121" s="326" t="s">
        <v>248</v>
      </c>
      <c r="B121" s="945">
        <v>48326</v>
      </c>
      <c r="C121" s="1033">
        <v>171</v>
      </c>
      <c r="D121" s="1006">
        <v>48155</v>
      </c>
      <c r="E121" s="1064"/>
      <c r="F121" s="895">
        <v>22490</v>
      </c>
      <c r="G121" s="895">
        <v>682</v>
      </c>
      <c r="H121" s="896">
        <v>19453</v>
      </c>
      <c r="I121" s="956">
        <v>38773</v>
      </c>
      <c r="J121" s="1022">
        <v>5448</v>
      </c>
      <c r="K121" s="1080">
        <v>33325</v>
      </c>
      <c r="L121" s="1080"/>
      <c r="M121" s="1115">
        <v>1395</v>
      </c>
      <c r="N121" s="913">
        <v>5931</v>
      </c>
      <c r="O121" s="913">
        <v>2205</v>
      </c>
      <c r="P121" s="913">
        <v>23089</v>
      </c>
      <c r="Q121" s="917">
        <v>705</v>
      </c>
    </row>
    <row r="122" spans="1:17" ht="14.25">
      <c r="A122" s="326" t="s">
        <v>249</v>
      </c>
      <c r="B122" s="945">
        <v>18495</v>
      </c>
      <c r="C122" s="1033">
        <v>2255</v>
      </c>
      <c r="D122" s="1006">
        <v>16240</v>
      </c>
      <c r="E122" s="1064"/>
      <c r="F122" s="895">
        <v>9859</v>
      </c>
      <c r="G122" s="895">
        <v>237</v>
      </c>
      <c r="H122" s="896">
        <v>7772</v>
      </c>
      <c r="I122" s="956">
        <v>5516</v>
      </c>
      <c r="J122" s="1022">
        <v>323</v>
      </c>
      <c r="K122" s="1080">
        <v>5193</v>
      </c>
      <c r="L122" s="1080"/>
      <c r="M122" s="1115">
        <v>93</v>
      </c>
      <c r="N122" s="913">
        <v>2439</v>
      </c>
      <c r="O122" s="913">
        <v>205</v>
      </c>
      <c r="P122" s="913">
        <v>2402</v>
      </c>
      <c r="Q122" s="917">
        <v>54</v>
      </c>
    </row>
    <row r="123" spans="1:17" ht="14.25">
      <c r="A123" s="326" t="s">
        <v>251</v>
      </c>
      <c r="B123" s="945">
        <v>7086</v>
      </c>
      <c r="C123" s="1033">
        <v>5701</v>
      </c>
      <c r="D123" s="1006">
        <v>1385</v>
      </c>
      <c r="E123" s="1064"/>
      <c r="F123" s="895">
        <v>3762</v>
      </c>
      <c r="G123" s="895">
        <v>53</v>
      </c>
      <c r="H123" s="896">
        <v>3091</v>
      </c>
      <c r="I123" s="956">
        <v>2785</v>
      </c>
      <c r="J123" s="1022">
        <v>71</v>
      </c>
      <c r="K123" s="1080">
        <v>2714</v>
      </c>
      <c r="L123" s="1080"/>
      <c r="M123" s="1115">
        <v>378</v>
      </c>
      <c r="N123" s="913">
        <v>360</v>
      </c>
      <c r="O123" s="913">
        <v>461</v>
      </c>
      <c r="P123" s="913">
        <v>1469</v>
      </c>
      <c r="Q123" s="917">
        <v>46</v>
      </c>
    </row>
    <row r="124" spans="1:17" ht="14.25">
      <c r="A124" s="326" t="s">
        <v>67</v>
      </c>
      <c r="B124" s="945">
        <v>20767</v>
      </c>
      <c r="C124" s="1033">
        <v>627</v>
      </c>
      <c r="D124" s="1006">
        <v>20140</v>
      </c>
      <c r="E124" s="1064"/>
      <c r="F124" s="895">
        <v>10350</v>
      </c>
      <c r="G124" s="895">
        <v>21</v>
      </c>
      <c r="H124" s="896">
        <v>9071</v>
      </c>
      <c r="I124" s="956">
        <v>12529</v>
      </c>
      <c r="J124" s="1022">
        <v>118</v>
      </c>
      <c r="K124" s="1080">
        <v>12411</v>
      </c>
      <c r="L124" s="1080"/>
      <c r="M124" s="1115">
        <v>245</v>
      </c>
      <c r="N124" s="913">
        <v>3926</v>
      </c>
      <c r="O124" s="913">
        <v>1718</v>
      </c>
      <c r="P124" s="913">
        <v>6407</v>
      </c>
      <c r="Q124" s="917">
        <v>115</v>
      </c>
    </row>
    <row r="125" spans="1:17" ht="14.25">
      <c r="A125" s="326" t="s">
        <v>27</v>
      </c>
      <c r="B125" s="945">
        <v>3265</v>
      </c>
      <c r="C125" s="1033">
        <v>180</v>
      </c>
      <c r="D125" s="1006">
        <v>3085</v>
      </c>
      <c r="E125" s="1064"/>
      <c r="F125" s="895">
        <v>1613</v>
      </c>
      <c r="G125" s="895">
        <v>44</v>
      </c>
      <c r="H125" s="896">
        <v>1403</v>
      </c>
      <c r="I125" s="956">
        <v>1315</v>
      </c>
      <c r="J125" s="1022">
        <v>196</v>
      </c>
      <c r="K125" s="1080">
        <v>1119</v>
      </c>
      <c r="L125" s="1080"/>
      <c r="M125" s="1115">
        <v>52</v>
      </c>
      <c r="N125" s="913">
        <v>495</v>
      </c>
      <c r="O125" s="913">
        <v>53</v>
      </c>
      <c r="P125" s="913">
        <v>508</v>
      </c>
      <c r="Q125" s="917">
        <v>11</v>
      </c>
    </row>
    <row r="126" spans="1:17" ht="14.25">
      <c r="A126" s="326" t="s">
        <v>28</v>
      </c>
      <c r="B126" s="945">
        <v>1177</v>
      </c>
      <c r="C126" s="1033">
        <v>1325</v>
      </c>
      <c r="D126" s="1006">
        <v>-148</v>
      </c>
      <c r="E126" s="1064"/>
      <c r="F126" s="895">
        <v>575</v>
      </c>
      <c r="G126" s="895">
        <v>35</v>
      </c>
      <c r="H126" s="896">
        <v>552</v>
      </c>
      <c r="I126" s="956">
        <v>273</v>
      </c>
      <c r="J126" s="1022">
        <v>18</v>
      </c>
      <c r="K126" s="1080">
        <v>255</v>
      </c>
      <c r="L126" s="1080"/>
      <c r="M126" s="1115">
        <v>0</v>
      </c>
      <c r="N126" s="913">
        <v>181</v>
      </c>
      <c r="O126" s="913">
        <v>0</v>
      </c>
      <c r="P126" s="913">
        <v>74</v>
      </c>
      <c r="Q126" s="917">
        <v>0</v>
      </c>
    </row>
    <row r="127" spans="1:17" ht="15" thickBot="1">
      <c r="A127" s="891" t="s">
        <v>29</v>
      </c>
      <c r="B127" s="947">
        <v>1219</v>
      </c>
      <c r="C127" s="1034">
        <v>205</v>
      </c>
      <c r="D127" s="1007">
        <v>1014</v>
      </c>
      <c r="E127" s="1066"/>
      <c r="F127" s="898">
        <v>535</v>
      </c>
      <c r="G127" s="898">
        <v>24</v>
      </c>
      <c r="H127" s="899">
        <v>585</v>
      </c>
      <c r="I127" s="958">
        <v>212</v>
      </c>
      <c r="J127" s="1024">
        <v>37</v>
      </c>
      <c r="K127" s="1113">
        <v>175</v>
      </c>
      <c r="L127" s="1113"/>
      <c r="M127" s="1117">
        <v>83</v>
      </c>
      <c r="N127" s="918">
        <v>46</v>
      </c>
      <c r="O127" s="918">
        <v>0</v>
      </c>
      <c r="P127" s="918">
        <v>46</v>
      </c>
      <c r="Q127" s="919">
        <v>0</v>
      </c>
    </row>
    <row r="128" spans="1:17" ht="11.25" customHeight="1">
      <c r="A128" s="1826" t="s">
        <v>196</v>
      </c>
      <c r="B128" s="1827"/>
      <c r="C128" s="1828"/>
      <c r="D128" s="1827"/>
      <c r="E128" s="1827"/>
      <c r="F128" s="1828"/>
      <c r="G128" s="1241"/>
      <c r="H128" s="1241"/>
      <c r="I128" s="1827"/>
      <c r="J128" s="1828"/>
      <c r="K128" s="1827"/>
      <c r="L128" s="1827"/>
      <c r="M128" s="1828"/>
      <c r="N128" s="1828"/>
      <c r="O128" s="1241"/>
      <c r="P128" s="1241"/>
      <c r="Q128" s="1241"/>
    </row>
    <row r="129" spans="1:17" ht="11.25" customHeight="1">
      <c r="A129" s="1828" t="s">
        <v>246</v>
      </c>
      <c r="B129" s="1827"/>
      <c r="C129" s="1828"/>
      <c r="D129" s="1827"/>
      <c r="E129" s="1827"/>
      <c r="F129" s="1828"/>
      <c r="G129" s="1241"/>
      <c r="H129" s="1241"/>
      <c r="I129" s="1827"/>
      <c r="J129" s="1828"/>
      <c r="K129" s="1827"/>
      <c r="L129" s="1827"/>
      <c r="M129" s="1828"/>
      <c r="N129" s="1828"/>
      <c r="O129" s="1241"/>
      <c r="P129" s="1241"/>
      <c r="Q129" s="1241"/>
    </row>
    <row r="130" spans="1:17" ht="12" customHeight="1">
      <c r="A130" s="1828" t="s">
        <v>244</v>
      </c>
      <c r="B130" s="1827"/>
      <c r="C130" s="1828"/>
      <c r="D130" s="1827"/>
      <c r="E130" s="1827"/>
      <c r="F130" s="1828"/>
      <c r="G130" s="1241"/>
      <c r="H130" s="1241"/>
      <c r="I130" s="1827"/>
      <c r="J130" s="1828"/>
      <c r="K130" s="1827"/>
      <c r="L130" s="1827"/>
      <c r="M130" s="1828"/>
      <c r="N130" s="1828"/>
      <c r="O130" s="1241"/>
      <c r="P130" s="1241"/>
      <c r="Q130" s="1241"/>
    </row>
    <row r="131" spans="1:17" s="158" customFormat="1" ht="11.25">
      <c r="A131" s="1833" t="s">
        <v>150</v>
      </c>
      <c r="B131" s="1833"/>
      <c r="C131" s="1834"/>
      <c r="D131" s="1834"/>
      <c r="E131" s="1834"/>
      <c r="F131" s="1834"/>
      <c r="G131" s="1834"/>
      <c r="H131" s="1834"/>
      <c r="I131" s="1833"/>
      <c r="J131" s="1834"/>
      <c r="K131" s="1834"/>
      <c r="L131" s="1834"/>
      <c r="M131" s="1834"/>
      <c r="N131" s="1834"/>
      <c r="O131" s="1834"/>
      <c r="P131" s="1837"/>
      <c r="Q131" s="1837"/>
    </row>
    <row r="132" spans="1:17" ht="14.25">
      <c r="A132" s="1242" t="s">
        <v>152</v>
      </c>
      <c r="B132" s="1836"/>
      <c r="C132" s="1828"/>
      <c r="D132" s="1827"/>
      <c r="E132" s="1827"/>
      <c r="F132" s="1828"/>
      <c r="G132" s="1241"/>
      <c r="H132" s="1241"/>
      <c r="I132" s="1827"/>
      <c r="J132" s="1828"/>
      <c r="K132" s="1827"/>
      <c r="L132" s="1827"/>
      <c r="M132" s="1828"/>
      <c r="N132" s="1828"/>
      <c r="O132" s="1241"/>
      <c r="P132" s="1241"/>
      <c r="Q132" s="1241"/>
    </row>
    <row r="133" spans="1:17" s="1038" customFormat="1" ht="16.5" thickBot="1">
      <c r="A133" s="2014" t="s">
        <v>319</v>
      </c>
      <c r="B133" s="2014"/>
      <c r="C133" s="2014"/>
      <c r="D133" s="2014"/>
      <c r="E133" s="2014"/>
      <c r="F133" s="2014"/>
      <c r="G133" s="2014"/>
      <c r="H133" s="2014"/>
      <c r="I133" s="2014"/>
      <c r="J133" s="2014"/>
      <c r="K133" s="2014"/>
      <c r="L133" s="2014"/>
      <c r="M133" s="1163"/>
      <c r="N133" s="1163"/>
      <c r="O133" s="1163"/>
      <c r="P133" s="1163"/>
      <c r="Q133" s="1163"/>
    </row>
    <row r="134" spans="2:17" ht="13.5" thickBot="1">
      <c r="B134" s="2813" t="s">
        <v>2</v>
      </c>
      <c r="C134" s="2814"/>
      <c r="D134" s="2814"/>
      <c r="E134" s="2814"/>
      <c r="F134" s="2814"/>
      <c r="G134" s="2814"/>
      <c r="H134" s="2815"/>
      <c r="I134" s="2818" t="s">
        <v>3</v>
      </c>
      <c r="J134" s="2819"/>
      <c r="K134" s="2819"/>
      <c r="L134" s="2834"/>
      <c r="M134" s="1129"/>
      <c r="N134" s="1129"/>
      <c r="O134" s="1129"/>
      <c r="P134" s="1129"/>
      <c r="Q134" s="1129"/>
    </row>
    <row r="135" spans="1:17" ht="52.5" customHeight="1" thickBot="1">
      <c r="A135" s="384" t="s">
        <v>119</v>
      </c>
      <c r="B135" s="1030" t="s">
        <v>107</v>
      </c>
      <c r="C135" s="1032" t="s">
        <v>191</v>
      </c>
      <c r="D135" s="2826" t="s">
        <v>242</v>
      </c>
      <c r="E135" s="2827"/>
      <c r="F135" s="387" t="s">
        <v>243</v>
      </c>
      <c r="G135" s="387" t="s">
        <v>108</v>
      </c>
      <c r="H135" s="389" t="s">
        <v>245</v>
      </c>
      <c r="I135" s="1025" t="s">
        <v>107</v>
      </c>
      <c r="J135" s="1020" t="s">
        <v>191</v>
      </c>
      <c r="K135" s="2830" t="s">
        <v>242</v>
      </c>
      <c r="L135" s="2831"/>
      <c r="M135" s="902" t="s">
        <v>192</v>
      </c>
      <c r="N135" s="902" t="s">
        <v>193</v>
      </c>
      <c r="O135" s="2243" t="s">
        <v>194</v>
      </c>
      <c r="P135" s="1161" t="s">
        <v>395</v>
      </c>
      <c r="Q135" s="903" t="s">
        <v>108</v>
      </c>
    </row>
    <row r="136" spans="1:17" s="1052" customFormat="1" ht="15.75">
      <c r="A136" s="1186" t="s">
        <v>65</v>
      </c>
      <c r="B136" s="1805">
        <v>3187</v>
      </c>
      <c r="C136" s="1195">
        <v>4932</v>
      </c>
      <c r="D136" s="1196">
        <v>-1745</v>
      </c>
      <c r="E136" s="1197">
        <v>-0.3730059146553917</v>
      </c>
      <c r="F136" s="1198">
        <v>2655</v>
      </c>
      <c r="G136" s="1199">
        <v>68</v>
      </c>
      <c r="H136" s="728">
        <v>-4468</v>
      </c>
      <c r="I136" s="1200">
        <v>6275</v>
      </c>
      <c r="J136" s="1201">
        <v>964</v>
      </c>
      <c r="K136" s="1194">
        <v>5311</v>
      </c>
      <c r="L136" s="639">
        <v>3.2798325191905096</v>
      </c>
      <c r="M136" s="1202">
        <v>-372</v>
      </c>
      <c r="N136" s="1203">
        <v>1652</v>
      </c>
      <c r="O136" s="1203">
        <v>747</v>
      </c>
      <c r="P136" s="1203">
        <v>3253</v>
      </c>
      <c r="Q136" s="1204">
        <v>31</v>
      </c>
    </row>
    <row r="137" spans="1:17" ht="14.25">
      <c r="A137" s="326" t="s">
        <v>31</v>
      </c>
      <c r="B137" s="945">
        <v>1927</v>
      </c>
      <c r="C137" s="1033">
        <v>444</v>
      </c>
      <c r="D137" s="1006">
        <v>1483</v>
      </c>
      <c r="E137" s="1072">
        <v>1.5999913688934921</v>
      </c>
      <c r="F137" s="1087">
        <v>428</v>
      </c>
      <c r="G137" s="1084">
        <v>0</v>
      </c>
      <c r="H137" s="895">
        <v>1055</v>
      </c>
      <c r="I137" s="1214">
        <v>2043</v>
      </c>
      <c r="J137" s="1215">
        <v>682</v>
      </c>
      <c r="K137" s="1214">
        <v>1361</v>
      </c>
      <c r="L137" s="653">
        <v>6.388171790659469</v>
      </c>
      <c r="M137" s="913">
        <v>44</v>
      </c>
      <c r="N137" s="1050">
        <v>-60</v>
      </c>
      <c r="O137" s="913">
        <v>76</v>
      </c>
      <c r="P137" s="913">
        <v>1299</v>
      </c>
      <c r="Q137" s="917">
        <v>2</v>
      </c>
    </row>
    <row r="138" spans="1:17" ht="14.25">
      <c r="A138" s="326" t="s">
        <v>16</v>
      </c>
      <c r="B138" s="945">
        <v>589</v>
      </c>
      <c r="C138" s="1033">
        <v>159</v>
      </c>
      <c r="D138" s="1006">
        <v>430</v>
      </c>
      <c r="E138" s="1072">
        <v>3.2565889124507725</v>
      </c>
      <c r="F138" s="1087">
        <v>234</v>
      </c>
      <c r="G138" s="1084">
        <v>3</v>
      </c>
      <c r="H138" s="895">
        <v>193</v>
      </c>
      <c r="I138" s="1214">
        <v>14</v>
      </c>
      <c r="J138" s="1216">
        <v>-28</v>
      </c>
      <c r="K138" s="1217">
        <v>42</v>
      </c>
      <c r="L138" s="1218">
        <v>0.9265387160820648</v>
      </c>
      <c r="M138" s="1050">
        <v>-10</v>
      </c>
      <c r="N138" s="1050">
        <v>-12</v>
      </c>
      <c r="O138" s="913">
        <v>15</v>
      </c>
      <c r="P138" s="913">
        <v>56</v>
      </c>
      <c r="Q138" s="1051">
        <v>-7</v>
      </c>
    </row>
    <row r="139" spans="1:17" s="1052" customFormat="1" ht="14.25">
      <c r="A139" s="326" t="s">
        <v>247</v>
      </c>
      <c r="B139" s="1043">
        <v>-119</v>
      </c>
      <c r="C139" s="1033">
        <v>123</v>
      </c>
      <c r="D139" s="1045">
        <v>-242</v>
      </c>
      <c r="E139" s="1073">
        <v>-2.370921916331929</v>
      </c>
      <c r="F139" s="1088">
        <v>-36</v>
      </c>
      <c r="G139" s="1084">
        <v>10</v>
      </c>
      <c r="H139" s="1046">
        <v>-216</v>
      </c>
      <c r="I139" s="1219">
        <v>16</v>
      </c>
      <c r="J139" s="1216">
        <v>-1</v>
      </c>
      <c r="K139" s="1217">
        <v>17</v>
      </c>
      <c r="L139" s="1218">
        <v>0.6062767475035663</v>
      </c>
      <c r="M139" s="913">
        <v>5</v>
      </c>
      <c r="N139" s="913">
        <v>14</v>
      </c>
      <c r="O139" s="913">
        <v>16</v>
      </c>
      <c r="P139" s="1050">
        <v>-33</v>
      </c>
      <c r="Q139" s="1051">
        <v>15</v>
      </c>
    </row>
    <row r="140" spans="1:17" ht="14.25">
      <c r="A140" s="326" t="s">
        <v>210</v>
      </c>
      <c r="B140" s="945">
        <v>216</v>
      </c>
      <c r="C140" s="1033">
        <v>75</v>
      </c>
      <c r="D140" s="1006">
        <v>141</v>
      </c>
      <c r="E140" s="1072">
        <v>1.3273086698672691</v>
      </c>
      <c r="F140" s="1087">
        <v>61</v>
      </c>
      <c r="G140" s="1084">
        <v>3</v>
      </c>
      <c r="H140" s="895">
        <v>77</v>
      </c>
      <c r="I140" s="1217">
        <v>231</v>
      </c>
      <c r="J140" s="1220">
        <v>32</v>
      </c>
      <c r="K140" s="1217">
        <v>199</v>
      </c>
      <c r="L140" s="653">
        <v>4.687868080094228</v>
      </c>
      <c r="M140" s="913">
        <v>47</v>
      </c>
      <c r="N140" s="913">
        <v>-10</v>
      </c>
      <c r="O140" s="913">
        <v>10</v>
      </c>
      <c r="P140" s="913">
        <v>142</v>
      </c>
      <c r="Q140" s="917">
        <v>10</v>
      </c>
    </row>
    <row r="141" spans="1:17" s="1052" customFormat="1" ht="14.25">
      <c r="A141" s="326" t="s">
        <v>19</v>
      </c>
      <c r="B141" s="1043">
        <v>-799</v>
      </c>
      <c r="C141" s="1033">
        <v>231</v>
      </c>
      <c r="D141" s="1045">
        <v>-1030</v>
      </c>
      <c r="E141" s="1073">
        <v>-4.4909526923915415</v>
      </c>
      <c r="F141" s="1088">
        <v>-372</v>
      </c>
      <c r="G141" s="1084">
        <v>2</v>
      </c>
      <c r="H141" s="1046">
        <v>-660</v>
      </c>
      <c r="I141" s="1219">
        <v>124</v>
      </c>
      <c r="J141" s="1216">
        <v>125</v>
      </c>
      <c r="K141" s="1219">
        <v>-1</v>
      </c>
      <c r="L141" s="1907">
        <v>-0.02002803925495694</v>
      </c>
      <c r="M141" s="1050">
        <v>-60</v>
      </c>
      <c r="N141" s="913">
        <v>78</v>
      </c>
      <c r="O141" s="1050">
        <v>-31</v>
      </c>
      <c r="P141" s="913">
        <v>8</v>
      </c>
      <c r="Q141" s="1051">
        <v>4</v>
      </c>
    </row>
    <row r="142" spans="1:17" s="1052" customFormat="1" ht="14.25">
      <c r="A142" s="326" t="s">
        <v>20</v>
      </c>
      <c r="B142" s="1043">
        <v>-68</v>
      </c>
      <c r="C142" s="1044">
        <v>-15</v>
      </c>
      <c r="D142" s="1045">
        <v>-53</v>
      </c>
      <c r="E142" s="1073">
        <v>-0.8482714468629962</v>
      </c>
      <c r="F142" s="1087">
        <v>36</v>
      </c>
      <c r="G142" s="1085">
        <v>-6</v>
      </c>
      <c r="H142" s="1046">
        <v>-83</v>
      </c>
      <c r="I142" s="1219">
        <v>11</v>
      </c>
      <c r="J142" s="1216">
        <v>6</v>
      </c>
      <c r="K142" s="1217">
        <v>5</v>
      </c>
      <c r="L142" s="1218">
        <v>0.24271844660194175</v>
      </c>
      <c r="M142" s="913">
        <v>3</v>
      </c>
      <c r="N142" s="1050">
        <v>-27</v>
      </c>
      <c r="O142" s="913">
        <v>30</v>
      </c>
      <c r="P142" s="1050">
        <v>-2</v>
      </c>
      <c r="Q142" s="1051">
        <v>1</v>
      </c>
    </row>
    <row r="143" spans="1:17" s="3" customFormat="1" ht="15.75">
      <c r="A143" s="1187" t="s">
        <v>0</v>
      </c>
      <c r="B143" s="1205">
        <v>578</v>
      </c>
      <c r="C143" s="1189">
        <v>141</v>
      </c>
      <c r="D143" s="1206">
        <v>437</v>
      </c>
      <c r="E143" s="1207">
        <v>1.6887583568419833</v>
      </c>
      <c r="F143" s="1208">
        <v>367</v>
      </c>
      <c r="G143" s="1209">
        <v>21</v>
      </c>
      <c r="H143" s="31">
        <v>49</v>
      </c>
      <c r="I143" s="1194">
        <v>82</v>
      </c>
      <c r="J143" s="1210">
        <v>5</v>
      </c>
      <c r="K143" s="1194">
        <v>77</v>
      </c>
      <c r="L143" s="639">
        <v>0.9032258064516129</v>
      </c>
      <c r="M143" s="1211">
        <v>19</v>
      </c>
      <c r="N143" s="1211">
        <v>-102</v>
      </c>
      <c r="O143" s="1211">
        <v>3</v>
      </c>
      <c r="P143" s="1212">
        <v>151</v>
      </c>
      <c r="Q143" s="1213">
        <v>6</v>
      </c>
    </row>
    <row r="144" spans="1:17" s="1052" customFormat="1" ht="14.25">
      <c r="A144" s="326" t="s">
        <v>21</v>
      </c>
      <c r="B144" s="1043">
        <v>-539</v>
      </c>
      <c r="C144" s="1033">
        <v>184</v>
      </c>
      <c r="D144" s="1045">
        <v>-723</v>
      </c>
      <c r="E144" s="1073">
        <v>-2.485817431665807</v>
      </c>
      <c r="F144" s="1087">
        <v>81</v>
      </c>
      <c r="G144" s="1085">
        <v>-9</v>
      </c>
      <c r="H144" s="1046">
        <v>-795</v>
      </c>
      <c r="I144" s="1057">
        <v>72</v>
      </c>
      <c r="J144" s="1049">
        <v>92</v>
      </c>
      <c r="K144" s="1118">
        <v>-20</v>
      </c>
      <c r="L144" s="1150">
        <v>-0.4781257470714798</v>
      </c>
      <c r="M144" s="1050">
        <v>-38</v>
      </c>
      <c r="N144" s="913">
        <v>73</v>
      </c>
      <c r="O144" s="1050">
        <v>-2</v>
      </c>
      <c r="P144" s="1050">
        <v>-48</v>
      </c>
      <c r="Q144" s="1051">
        <v>-5</v>
      </c>
    </row>
    <row r="145" spans="1:17" ht="14.25">
      <c r="A145" s="326" t="s">
        <v>22</v>
      </c>
      <c r="B145" s="945">
        <v>1818</v>
      </c>
      <c r="C145" s="1033">
        <v>989</v>
      </c>
      <c r="D145" s="1006">
        <v>829</v>
      </c>
      <c r="E145" s="1072">
        <v>1.2728584808610603</v>
      </c>
      <c r="F145" s="1087">
        <v>267</v>
      </c>
      <c r="G145" s="1084">
        <v>-12</v>
      </c>
      <c r="H145" s="895">
        <v>574</v>
      </c>
      <c r="I145" s="956">
        <v>358</v>
      </c>
      <c r="J145" s="1022">
        <v>-202</v>
      </c>
      <c r="K145" s="1115">
        <v>560</v>
      </c>
      <c r="L145" s="1149">
        <v>1.7736673740221074</v>
      </c>
      <c r="M145" s="913">
        <v>-113</v>
      </c>
      <c r="N145" s="913">
        <v>229</v>
      </c>
      <c r="O145" s="913">
        <v>267</v>
      </c>
      <c r="P145" s="913">
        <v>178</v>
      </c>
      <c r="Q145" s="917">
        <v>-1</v>
      </c>
    </row>
    <row r="146" spans="1:17" s="1052" customFormat="1" ht="14.25">
      <c r="A146" s="890" t="s">
        <v>70</v>
      </c>
      <c r="B146" s="1043">
        <v>-538</v>
      </c>
      <c r="C146" s="1033">
        <v>506</v>
      </c>
      <c r="D146" s="1045">
        <v>-1044</v>
      </c>
      <c r="E146" s="1073">
        <v>-2.021766915837174</v>
      </c>
      <c r="F146" s="1087">
        <v>326</v>
      </c>
      <c r="G146" s="1084">
        <v>38</v>
      </c>
      <c r="H146" s="1046">
        <v>-1408</v>
      </c>
      <c r="I146" s="1057">
        <v>940</v>
      </c>
      <c r="J146" s="1049">
        <v>329</v>
      </c>
      <c r="K146" s="1115">
        <v>611</v>
      </c>
      <c r="L146" s="653">
        <v>4.02158888962022</v>
      </c>
      <c r="M146" s="1050">
        <v>-226</v>
      </c>
      <c r="N146" s="913">
        <v>935</v>
      </c>
      <c r="O146" s="1050">
        <v>194</v>
      </c>
      <c r="P146" s="1050">
        <v>-292</v>
      </c>
      <c r="Q146" s="1051">
        <v>0</v>
      </c>
    </row>
    <row r="147" spans="1:17" s="1052" customFormat="1" ht="14.25">
      <c r="A147" s="326" t="s">
        <v>24</v>
      </c>
      <c r="B147" s="1043">
        <v>-354</v>
      </c>
      <c r="C147" s="1044">
        <v>-3</v>
      </c>
      <c r="D147" s="1045">
        <v>-351</v>
      </c>
      <c r="E147" s="1073">
        <v>-2.420689655172414</v>
      </c>
      <c r="F147" s="1088">
        <v>-278</v>
      </c>
      <c r="G147" s="1084">
        <v>18</v>
      </c>
      <c r="H147" s="1046">
        <v>-91</v>
      </c>
      <c r="I147" s="1057">
        <v>-113</v>
      </c>
      <c r="J147" s="1049">
        <v>-8</v>
      </c>
      <c r="K147" s="1118">
        <v>-105</v>
      </c>
      <c r="L147" s="1150">
        <v>-4.2682926829268295</v>
      </c>
      <c r="M147" s="1050">
        <v>-2</v>
      </c>
      <c r="N147" s="1050">
        <v>-30</v>
      </c>
      <c r="O147" s="1050">
        <v>0</v>
      </c>
      <c r="P147" s="1050">
        <v>-64</v>
      </c>
      <c r="Q147" s="1051">
        <v>-9</v>
      </c>
    </row>
    <row r="148" spans="1:17" s="1052" customFormat="1" ht="14.25">
      <c r="A148" s="326" t="s">
        <v>106</v>
      </c>
      <c r="B148" s="1043">
        <v>-933</v>
      </c>
      <c r="C148" s="1044">
        <v>-17</v>
      </c>
      <c r="D148" s="1045">
        <v>-916</v>
      </c>
      <c r="E148" s="1073">
        <v>-3.117767188563649</v>
      </c>
      <c r="F148" s="1088">
        <v>-247</v>
      </c>
      <c r="G148" s="1085">
        <v>-79</v>
      </c>
      <c r="H148" s="1046">
        <v>-590</v>
      </c>
      <c r="I148" s="1057">
        <v>19</v>
      </c>
      <c r="J148" s="1049">
        <v>-4</v>
      </c>
      <c r="K148" s="1115">
        <v>23</v>
      </c>
      <c r="L148" s="1149">
        <v>0.29901196047841916</v>
      </c>
      <c r="M148" s="1050">
        <v>-3</v>
      </c>
      <c r="N148" s="913">
        <v>59</v>
      </c>
      <c r="O148" s="1050">
        <v>-2</v>
      </c>
      <c r="P148" s="1050">
        <v>-37</v>
      </c>
      <c r="Q148" s="1051">
        <v>6</v>
      </c>
    </row>
    <row r="149" spans="1:17" s="1052" customFormat="1" ht="14.25">
      <c r="A149" s="326" t="s">
        <v>248</v>
      </c>
      <c r="B149" s="1043">
        <v>-1875</v>
      </c>
      <c r="C149" s="1033">
        <v>733</v>
      </c>
      <c r="D149" s="1045">
        <v>-2608</v>
      </c>
      <c r="E149" s="1073">
        <v>-5.666608725882148</v>
      </c>
      <c r="F149" s="1087">
        <v>161</v>
      </c>
      <c r="G149" s="1084">
        <v>22</v>
      </c>
      <c r="H149" s="1046">
        <v>-2791</v>
      </c>
      <c r="I149" s="1057">
        <v>1435</v>
      </c>
      <c r="J149" s="1049">
        <v>-135</v>
      </c>
      <c r="K149" s="1115">
        <v>1570</v>
      </c>
      <c r="L149" s="653">
        <v>5.011491317671093</v>
      </c>
      <c r="M149" s="1050">
        <v>-2</v>
      </c>
      <c r="N149" s="913">
        <v>9</v>
      </c>
      <c r="O149" s="1050">
        <v>151</v>
      </c>
      <c r="P149" s="913">
        <v>1377</v>
      </c>
      <c r="Q149" s="1051">
        <v>35</v>
      </c>
    </row>
    <row r="150" spans="1:17" ht="14.25">
      <c r="A150" s="326" t="s">
        <v>249</v>
      </c>
      <c r="B150" s="945">
        <v>1080</v>
      </c>
      <c r="C150" s="1044">
        <v>-58</v>
      </c>
      <c r="D150" s="1006">
        <v>1138</v>
      </c>
      <c r="E150" s="1072">
        <v>6.139073204941468</v>
      </c>
      <c r="F150" s="1087">
        <v>966</v>
      </c>
      <c r="G150" s="1084">
        <v>37</v>
      </c>
      <c r="H150" s="895">
        <v>135</v>
      </c>
      <c r="I150" s="956">
        <v>666</v>
      </c>
      <c r="J150" s="1022">
        <v>-44</v>
      </c>
      <c r="K150" s="1115">
        <v>710</v>
      </c>
      <c r="L150" s="653">
        <v>15.394622723330443</v>
      </c>
      <c r="M150" s="913">
        <v>3</v>
      </c>
      <c r="N150" s="913">
        <v>380</v>
      </c>
      <c r="O150" s="913">
        <v>32</v>
      </c>
      <c r="P150" s="913">
        <v>290</v>
      </c>
      <c r="Q150" s="917">
        <v>5</v>
      </c>
    </row>
    <row r="151" spans="1:17" s="1052" customFormat="1" ht="14.25">
      <c r="A151" s="326" t="s">
        <v>251</v>
      </c>
      <c r="B151" s="1043">
        <v>94</v>
      </c>
      <c r="C151" s="1033">
        <v>111</v>
      </c>
      <c r="D151" s="1045">
        <v>-17</v>
      </c>
      <c r="E151" s="1073">
        <v>-0.23624235686492495</v>
      </c>
      <c r="F151" s="1087">
        <v>11</v>
      </c>
      <c r="G151" s="1084">
        <v>2</v>
      </c>
      <c r="H151" s="1046">
        <v>-30</v>
      </c>
      <c r="I151" s="1057">
        <v>73</v>
      </c>
      <c r="J151" s="1049">
        <v>38</v>
      </c>
      <c r="K151" s="1115">
        <v>35</v>
      </c>
      <c r="L151" s="1149">
        <v>1.2658227848101267</v>
      </c>
      <c r="M151" s="1050">
        <v>-21</v>
      </c>
      <c r="N151" s="913">
        <v>5</v>
      </c>
      <c r="O151" s="913">
        <v>3</v>
      </c>
      <c r="P151" s="913">
        <v>48</v>
      </c>
      <c r="Q151" s="1051">
        <v>0</v>
      </c>
    </row>
    <row r="152" spans="1:17" ht="14.25">
      <c r="A152" s="326" t="s">
        <v>67</v>
      </c>
      <c r="B152" s="945">
        <v>1916</v>
      </c>
      <c r="C152" s="1033">
        <v>1257</v>
      </c>
      <c r="D152" s="1006">
        <v>659</v>
      </c>
      <c r="E152" s="1072">
        <v>3.4536973953147108</v>
      </c>
      <c r="F152" s="1087">
        <v>570</v>
      </c>
      <c r="G152" s="1084">
        <v>9</v>
      </c>
      <c r="H152" s="895">
        <v>80</v>
      </c>
      <c r="I152" s="956">
        <v>153</v>
      </c>
      <c r="J152" s="1049">
        <v>-11</v>
      </c>
      <c r="K152" s="1115">
        <v>164</v>
      </c>
      <c r="L152" s="1149">
        <v>1.3452546960872775</v>
      </c>
      <c r="M152" s="913">
        <v>-24</v>
      </c>
      <c r="N152" s="913">
        <v>93</v>
      </c>
      <c r="O152" s="1050">
        <v>-17</v>
      </c>
      <c r="P152" s="913">
        <v>145</v>
      </c>
      <c r="Q152" s="917">
        <v>-33</v>
      </c>
    </row>
    <row r="153" spans="1:17" ht="14.25">
      <c r="A153" s="326" t="s">
        <v>27</v>
      </c>
      <c r="B153" s="945">
        <v>134</v>
      </c>
      <c r="C153" s="1033">
        <v>43</v>
      </c>
      <c r="D153" s="1006">
        <v>91</v>
      </c>
      <c r="E153" s="1072">
        <v>2.9373789541639765</v>
      </c>
      <c r="F153" s="1087">
        <v>52</v>
      </c>
      <c r="G153" s="1084">
        <v>7</v>
      </c>
      <c r="H153" s="895">
        <v>32</v>
      </c>
      <c r="I153" s="956">
        <v>114</v>
      </c>
      <c r="J153" s="1022">
        <v>77</v>
      </c>
      <c r="K153" s="1115">
        <v>37</v>
      </c>
      <c r="L153" s="653">
        <v>3.493862134088763</v>
      </c>
      <c r="M153" s="913">
        <v>0</v>
      </c>
      <c r="N153" s="913">
        <v>12</v>
      </c>
      <c r="O153" s="913">
        <v>2</v>
      </c>
      <c r="P153" s="913">
        <v>21</v>
      </c>
      <c r="Q153" s="917">
        <v>2</v>
      </c>
    </row>
    <row r="154" spans="1:17" ht="14.25">
      <c r="A154" s="326" t="s">
        <v>28</v>
      </c>
      <c r="B154" s="945">
        <v>3</v>
      </c>
      <c r="C154" s="1033">
        <v>0</v>
      </c>
      <c r="D154" s="1006">
        <v>3</v>
      </c>
      <c r="E154" s="1072">
        <v>0.24834437086092714</v>
      </c>
      <c r="F154" s="1087">
        <v>19</v>
      </c>
      <c r="G154" s="1084">
        <v>0</v>
      </c>
      <c r="H154" s="1046">
        <v>-16</v>
      </c>
      <c r="I154" s="956">
        <v>17</v>
      </c>
      <c r="J154" s="1049">
        <v>-2</v>
      </c>
      <c r="K154" s="1115">
        <v>19</v>
      </c>
      <c r="L154" s="653">
        <v>7.916666666666667</v>
      </c>
      <c r="M154" s="913">
        <v>0</v>
      </c>
      <c r="N154" s="913">
        <v>6</v>
      </c>
      <c r="O154" s="913">
        <v>0</v>
      </c>
      <c r="P154" s="913">
        <v>13</v>
      </c>
      <c r="Q154" s="917">
        <v>0</v>
      </c>
    </row>
    <row r="155" spans="1:17" ht="15" thickBot="1">
      <c r="A155" s="891" t="s">
        <v>29</v>
      </c>
      <c r="B155" s="947">
        <v>57</v>
      </c>
      <c r="C155" s="1034">
        <v>29</v>
      </c>
      <c r="D155" s="1007">
        <v>28</v>
      </c>
      <c r="E155" s="1074">
        <v>2.407566638005159</v>
      </c>
      <c r="F155" s="1089">
        <v>-933</v>
      </c>
      <c r="G155" s="1086">
        <v>2</v>
      </c>
      <c r="H155" s="898">
        <v>17</v>
      </c>
      <c r="I155" s="958">
        <v>20</v>
      </c>
      <c r="J155" s="1024">
        <v>13</v>
      </c>
      <c r="K155" s="1117">
        <v>7</v>
      </c>
      <c r="L155" s="663">
        <v>4.166666666666667</v>
      </c>
      <c r="M155" s="918">
        <v>6</v>
      </c>
      <c r="N155" s="918">
        <v>0</v>
      </c>
      <c r="O155" s="918">
        <v>0</v>
      </c>
      <c r="P155" s="918">
        <v>1</v>
      </c>
      <c r="Q155" s="919">
        <v>0</v>
      </c>
    </row>
    <row r="156" spans="1:17" s="52" customFormat="1" ht="14.25">
      <c r="A156" s="1826" t="s">
        <v>196</v>
      </c>
      <c r="B156" s="1827"/>
      <c r="C156" s="1828"/>
      <c r="D156" s="1827"/>
      <c r="E156" s="1827"/>
      <c r="F156" s="1828"/>
      <c r="G156" s="1241"/>
      <c r="H156" s="1241"/>
      <c r="I156" s="1827"/>
      <c r="J156" s="1828"/>
      <c r="K156" s="1827"/>
      <c r="L156" s="1827"/>
      <c r="M156" s="1828"/>
      <c r="N156" s="1828"/>
      <c r="O156" s="1241"/>
      <c r="P156" s="1241"/>
      <c r="Q156" s="1241"/>
    </row>
    <row r="157" spans="1:17" s="52" customFormat="1" ht="14.25">
      <c r="A157" s="1828" t="s">
        <v>246</v>
      </c>
      <c r="B157" s="1827"/>
      <c r="C157" s="1828"/>
      <c r="D157" s="1827"/>
      <c r="E157" s="1827"/>
      <c r="F157" s="1828"/>
      <c r="G157" s="1241"/>
      <c r="H157" s="1241"/>
      <c r="I157" s="1827"/>
      <c r="J157" s="1828"/>
      <c r="K157" s="1827"/>
      <c r="L157" s="1827"/>
      <c r="M157" s="1828"/>
      <c r="N157" s="1828"/>
      <c r="O157" s="1241"/>
      <c r="P157" s="1241"/>
      <c r="Q157" s="1241"/>
    </row>
    <row r="158" spans="1:17" s="52" customFormat="1" ht="14.25">
      <c r="A158" s="1828" t="s">
        <v>244</v>
      </c>
      <c r="B158" s="1827"/>
      <c r="C158" s="1828"/>
      <c r="D158" s="1827"/>
      <c r="E158" s="1827"/>
      <c r="F158" s="1828"/>
      <c r="G158" s="1241"/>
      <c r="H158" s="1241"/>
      <c r="I158" s="1827"/>
      <c r="J158" s="1828"/>
      <c r="K158" s="1827"/>
      <c r="L158" s="1827"/>
      <c r="M158" s="1828"/>
      <c r="N158" s="1828"/>
      <c r="O158" s="1241"/>
      <c r="P158" s="1241"/>
      <c r="Q158" s="1241"/>
    </row>
    <row r="159" spans="1:17" s="52" customFormat="1" ht="12.75">
      <c r="A159" s="1833" t="s">
        <v>150</v>
      </c>
      <c r="B159" s="1833"/>
      <c r="C159" s="1834"/>
      <c r="D159" s="1834"/>
      <c r="E159" s="1834"/>
      <c r="F159" s="1834"/>
      <c r="G159" s="1834"/>
      <c r="H159" s="1834"/>
      <c r="I159" s="1833"/>
      <c r="J159" s="1834"/>
      <c r="K159" s="1834"/>
      <c r="L159" s="1834"/>
      <c r="M159" s="1834"/>
      <c r="N159" s="1834"/>
      <c r="O159" s="1834"/>
      <c r="P159" s="1837"/>
      <c r="Q159" s="1837"/>
    </row>
    <row r="160" spans="1:17" s="52" customFormat="1" ht="14.25">
      <c r="A160" s="1242" t="s">
        <v>152</v>
      </c>
      <c r="B160" s="1836"/>
      <c r="C160" s="1828"/>
      <c r="D160" s="1827"/>
      <c r="E160" s="1827"/>
      <c r="F160" s="1828"/>
      <c r="G160" s="1241"/>
      <c r="H160" s="1241"/>
      <c r="I160" s="1827"/>
      <c r="J160" s="1828"/>
      <c r="K160" s="1827"/>
      <c r="L160" s="1827"/>
      <c r="M160" s="1828"/>
      <c r="N160" s="1828"/>
      <c r="O160" s="1241"/>
      <c r="P160" s="1241"/>
      <c r="Q160" s="1241"/>
    </row>
    <row r="161" spans="1:17" s="3" customFormat="1" ht="16.5" thickBot="1">
      <c r="A161" s="1036" t="s">
        <v>320</v>
      </c>
      <c r="B161" s="1037"/>
      <c r="C161" s="1037"/>
      <c r="D161" s="1037"/>
      <c r="E161" s="1037"/>
      <c r="F161" s="1037"/>
      <c r="G161" s="1037"/>
      <c r="H161" s="1037"/>
      <c r="I161" s="2835"/>
      <c r="J161" s="2835"/>
      <c r="K161" s="2835"/>
      <c r="L161" s="1119"/>
      <c r="M161" s="1144"/>
      <c r="N161" s="1144"/>
      <c r="O161" s="1144"/>
      <c r="P161" s="1144"/>
      <c r="Q161" s="1144"/>
    </row>
    <row r="162" spans="2:17" ht="13.5" thickBot="1">
      <c r="B162" s="2816" t="s">
        <v>2</v>
      </c>
      <c r="C162" s="2817"/>
      <c r="D162" s="2817"/>
      <c r="E162" s="2817"/>
      <c r="F162" s="2817"/>
      <c r="G162" s="2817"/>
      <c r="H162" s="2817"/>
      <c r="I162" s="2818" t="s">
        <v>3</v>
      </c>
      <c r="J162" s="2819"/>
      <c r="K162" s="2819"/>
      <c r="L162" s="2834"/>
      <c r="M162" s="1129"/>
      <c r="N162" s="1129"/>
      <c r="O162" s="1129"/>
      <c r="P162" s="1129"/>
      <c r="Q162" s="1129"/>
    </row>
    <row r="163" spans="1:17" ht="57" customHeight="1" thickBot="1">
      <c r="A163" s="384" t="s">
        <v>119</v>
      </c>
      <c r="B163" s="1001" t="s">
        <v>107</v>
      </c>
      <c r="C163" s="1032" t="s">
        <v>191</v>
      </c>
      <c r="D163" s="2828" t="s">
        <v>242</v>
      </c>
      <c r="E163" s="2829"/>
      <c r="F163" s="387" t="s">
        <v>243</v>
      </c>
      <c r="G163" s="387" t="s">
        <v>108</v>
      </c>
      <c r="H163" s="389" t="s">
        <v>245</v>
      </c>
      <c r="I163" s="1025" t="s">
        <v>107</v>
      </c>
      <c r="J163" s="1141" t="s">
        <v>191</v>
      </c>
      <c r="K163" s="2830" t="s">
        <v>242</v>
      </c>
      <c r="L163" s="2831"/>
      <c r="M163" s="1142" t="s">
        <v>192</v>
      </c>
      <c r="N163" s="1142" t="s">
        <v>193</v>
      </c>
      <c r="O163" s="2243" t="s">
        <v>194</v>
      </c>
      <c r="P163" s="1161" t="s">
        <v>395</v>
      </c>
      <c r="Q163" s="1143" t="s">
        <v>108</v>
      </c>
    </row>
    <row r="164" spans="1:17" ht="15">
      <c r="A164" s="887" t="s">
        <v>65</v>
      </c>
      <c r="B164" s="946">
        <v>-21899</v>
      </c>
      <c r="C164" s="982">
        <v>1434</v>
      </c>
      <c r="D164" s="1077">
        <v>-23333</v>
      </c>
      <c r="E164" s="1070">
        <v>-5.006265072649096</v>
      </c>
      <c r="F164" s="1055">
        <v>-8054</v>
      </c>
      <c r="G164" s="1102">
        <v>-51</v>
      </c>
      <c r="H164" s="1056">
        <v>-15228</v>
      </c>
      <c r="I164" s="955">
        <v>4266</v>
      </c>
      <c r="J164" s="1016">
        <v>473</v>
      </c>
      <c r="K164" s="955">
        <v>3793</v>
      </c>
      <c r="L164" s="1146">
        <v>2.2679980865821574</v>
      </c>
      <c r="M164" s="1120">
        <v>-68</v>
      </c>
      <c r="N164" s="1121">
        <v>-186</v>
      </c>
      <c r="O164" s="1121">
        <v>285</v>
      </c>
      <c r="P164" s="1121">
        <v>3730</v>
      </c>
      <c r="Q164" s="1122">
        <v>32</v>
      </c>
    </row>
    <row r="165" spans="1:17" ht="15">
      <c r="A165" s="326" t="s">
        <v>31</v>
      </c>
      <c r="B165" s="945">
        <v>-3729</v>
      </c>
      <c r="C165" s="1033">
        <v>-97</v>
      </c>
      <c r="D165" s="1075">
        <v>-3632</v>
      </c>
      <c r="E165" s="1070">
        <v>-3.8568136687515264</v>
      </c>
      <c r="F165" s="1046">
        <v>172</v>
      </c>
      <c r="G165" s="1093">
        <v>-10</v>
      </c>
      <c r="H165" s="1047">
        <v>-3794</v>
      </c>
      <c r="I165" s="1115">
        <v>561</v>
      </c>
      <c r="J165" s="1022">
        <v>82</v>
      </c>
      <c r="K165" s="1115">
        <v>479</v>
      </c>
      <c r="L165" s="653">
        <v>2.113297449924998</v>
      </c>
      <c r="M165" s="913">
        <v>81</v>
      </c>
      <c r="N165" s="913">
        <v>90</v>
      </c>
      <c r="O165" s="913">
        <v>166</v>
      </c>
      <c r="P165" s="913">
        <v>143</v>
      </c>
      <c r="Q165" s="917">
        <v>-1</v>
      </c>
    </row>
    <row r="166" spans="1:17" ht="15">
      <c r="A166" s="326" t="s">
        <v>16</v>
      </c>
      <c r="B166" s="945">
        <v>-725</v>
      </c>
      <c r="C166" s="1033">
        <v>5</v>
      </c>
      <c r="D166" s="1075">
        <v>-730</v>
      </c>
      <c r="E166" s="1070">
        <v>-5.354261405310254</v>
      </c>
      <c r="F166" s="1046">
        <v>-266</v>
      </c>
      <c r="G166" s="1090">
        <v>4</v>
      </c>
      <c r="H166" s="1047">
        <v>-468</v>
      </c>
      <c r="I166" s="1118">
        <v>-11</v>
      </c>
      <c r="J166" s="1049">
        <v>-57</v>
      </c>
      <c r="K166" s="1115">
        <v>46</v>
      </c>
      <c r="L166" s="1149">
        <v>1.005464480874317</v>
      </c>
      <c r="M166" s="913">
        <v>6</v>
      </c>
      <c r="N166" s="913">
        <v>18</v>
      </c>
      <c r="O166" s="913">
        <v>1</v>
      </c>
      <c r="P166" s="913">
        <v>21</v>
      </c>
      <c r="Q166" s="917">
        <v>0</v>
      </c>
    </row>
    <row r="167" spans="1:17" ht="15">
      <c r="A167" s="326" t="s">
        <v>247</v>
      </c>
      <c r="B167" s="945">
        <v>-264</v>
      </c>
      <c r="C167" s="1033">
        <v>7</v>
      </c>
      <c r="D167" s="1075">
        <v>-271</v>
      </c>
      <c r="E167" s="1070">
        <v>-2.7195183140993477</v>
      </c>
      <c r="F167" s="1046">
        <v>-59</v>
      </c>
      <c r="G167" s="1090">
        <v>9</v>
      </c>
      <c r="H167" s="1047">
        <v>-221</v>
      </c>
      <c r="I167" s="1115">
        <v>21</v>
      </c>
      <c r="J167" s="1022">
        <v>2</v>
      </c>
      <c r="K167" s="1115">
        <v>19</v>
      </c>
      <c r="L167" s="1149">
        <v>0.673520028358738</v>
      </c>
      <c r="M167" s="913">
        <v>0</v>
      </c>
      <c r="N167" s="913">
        <v>8</v>
      </c>
      <c r="O167" s="913">
        <v>-3</v>
      </c>
      <c r="P167" s="913">
        <v>15</v>
      </c>
      <c r="Q167" s="917">
        <v>-1</v>
      </c>
    </row>
    <row r="168" spans="1:17" ht="15">
      <c r="A168" s="326" t="s">
        <v>210</v>
      </c>
      <c r="B168" s="945">
        <v>-606</v>
      </c>
      <c r="C168" s="1033">
        <v>-6</v>
      </c>
      <c r="D168" s="1075">
        <v>-600</v>
      </c>
      <c r="E168" s="1070">
        <v>-5.574136008918618</v>
      </c>
      <c r="F168" s="1046">
        <v>-10</v>
      </c>
      <c r="G168" s="1090">
        <v>0</v>
      </c>
      <c r="H168" s="1047">
        <v>-590</v>
      </c>
      <c r="I168" s="1115">
        <v>66</v>
      </c>
      <c r="J168" s="1049">
        <v>-11</v>
      </c>
      <c r="K168" s="1115">
        <v>77</v>
      </c>
      <c r="L168" s="1149">
        <v>1.7326732673267327</v>
      </c>
      <c r="M168" s="913">
        <v>-5</v>
      </c>
      <c r="N168" s="913">
        <v>32</v>
      </c>
      <c r="O168" s="913">
        <v>8</v>
      </c>
      <c r="P168" s="913">
        <v>46</v>
      </c>
      <c r="Q168" s="917">
        <v>-4</v>
      </c>
    </row>
    <row r="169" spans="1:17" ht="15">
      <c r="A169" s="326" t="s">
        <v>19</v>
      </c>
      <c r="B169" s="945">
        <v>-350</v>
      </c>
      <c r="C169" s="1033">
        <v>-43</v>
      </c>
      <c r="D169" s="1075">
        <v>-307</v>
      </c>
      <c r="E169" s="1070">
        <v>-1.401506505364072</v>
      </c>
      <c r="F169" s="895">
        <v>167</v>
      </c>
      <c r="G169" s="1090">
        <v>16</v>
      </c>
      <c r="H169" s="1047">
        <v>-490</v>
      </c>
      <c r="I169" s="1115">
        <v>0</v>
      </c>
      <c r="J169" s="1022">
        <v>0</v>
      </c>
      <c r="K169" s="1115">
        <v>0</v>
      </c>
      <c r="L169" s="1149">
        <v>0</v>
      </c>
      <c r="M169" s="913">
        <v>0</v>
      </c>
      <c r="N169" s="913">
        <v>0</v>
      </c>
      <c r="O169" s="913">
        <v>0</v>
      </c>
      <c r="P169" s="913">
        <v>0</v>
      </c>
      <c r="Q169" s="917">
        <v>0</v>
      </c>
    </row>
    <row r="170" spans="1:17" ht="15">
      <c r="A170" s="326" t="s">
        <v>20</v>
      </c>
      <c r="B170" s="945">
        <v>244</v>
      </c>
      <c r="C170" s="1033">
        <v>1</v>
      </c>
      <c r="D170" s="1068">
        <v>243</v>
      </c>
      <c r="E170" s="1069">
        <v>3.9225181598062955</v>
      </c>
      <c r="F170" s="895">
        <v>288</v>
      </c>
      <c r="G170" s="1090">
        <v>4</v>
      </c>
      <c r="H170" s="1047">
        <v>-49</v>
      </c>
      <c r="I170" s="1115">
        <v>82</v>
      </c>
      <c r="J170" s="1022">
        <v>-5</v>
      </c>
      <c r="K170" s="1115">
        <v>87</v>
      </c>
      <c r="L170" s="653">
        <v>4.213075060532687</v>
      </c>
      <c r="M170" s="913">
        <v>-5</v>
      </c>
      <c r="N170" s="913">
        <v>29</v>
      </c>
      <c r="O170" s="913">
        <v>10</v>
      </c>
      <c r="P170" s="913">
        <v>53</v>
      </c>
      <c r="Q170" s="917">
        <v>0</v>
      </c>
    </row>
    <row r="171" spans="1:17" ht="15">
      <c r="A171" s="888" t="s">
        <v>0</v>
      </c>
      <c r="B171" s="946">
        <v>-1305</v>
      </c>
      <c r="C171" s="983">
        <v>76</v>
      </c>
      <c r="D171" s="1077">
        <v>-1381</v>
      </c>
      <c r="E171" s="1070">
        <v>-5.248156874667478</v>
      </c>
      <c r="F171" s="808">
        <v>-468</v>
      </c>
      <c r="G171" s="1091">
        <v>5</v>
      </c>
      <c r="H171" s="1095">
        <v>-918</v>
      </c>
      <c r="I171" s="1127">
        <v>-47</v>
      </c>
      <c r="J171" s="1018">
        <v>-3</v>
      </c>
      <c r="K171" s="1127">
        <v>-44</v>
      </c>
      <c r="L171" s="1147">
        <v>-0.5115089514066496</v>
      </c>
      <c r="M171" s="1080">
        <v>-5</v>
      </c>
      <c r="N171" s="1080">
        <v>-19</v>
      </c>
      <c r="O171" s="1080">
        <v>5</v>
      </c>
      <c r="P171" s="1080">
        <v>-12</v>
      </c>
      <c r="Q171" s="1123">
        <v>-13</v>
      </c>
    </row>
    <row r="172" spans="1:17" ht="15">
      <c r="A172" s="326" t="s">
        <v>21</v>
      </c>
      <c r="B172" s="945">
        <v>-3514</v>
      </c>
      <c r="C172" s="1033">
        <v>-109</v>
      </c>
      <c r="D172" s="1075">
        <v>-3405</v>
      </c>
      <c r="E172" s="1070">
        <v>-12.005500317326</v>
      </c>
      <c r="F172" s="1046">
        <v>-1895</v>
      </c>
      <c r="G172" s="1093">
        <v>-7</v>
      </c>
      <c r="H172" s="1103">
        <v>-1503</v>
      </c>
      <c r="I172" s="1115">
        <v>-83</v>
      </c>
      <c r="J172" s="1049">
        <v>-84</v>
      </c>
      <c r="K172" s="1115">
        <v>1</v>
      </c>
      <c r="L172" s="1145">
        <v>0.024021138601969732</v>
      </c>
      <c r="M172" s="913">
        <v>-10</v>
      </c>
      <c r="N172" s="913">
        <v>12</v>
      </c>
      <c r="O172" s="913">
        <v>-14</v>
      </c>
      <c r="P172" s="913">
        <v>11</v>
      </c>
      <c r="Q172" s="917">
        <v>2</v>
      </c>
    </row>
    <row r="173" spans="1:17" ht="15">
      <c r="A173" s="326" t="s">
        <v>22</v>
      </c>
      <c r="B173" s="945">
        <v>-3005</v>
      </c>
      <c r="C173" s="1033">
        <v>-574</v>
      </c>
      <c r="D173" s="1075">
        <v>-2431</v>
      </c>
      <c r="E173" s="1070">
        <v>-3.6856787652748717</v>
      </c>
      <c r="F173" s="1046">
        <v>-1378</v>
      </c>
      <c r="G173" s="1093">
        <v>-21</v>
      </c>
      <c r="H173" s="1047">
        <v>-1032</v>
      </c>
      <c r="I173" s="1115">
        <v>554</v>
      </c>
      <c r="J173" s="1049">
        <v>-277</v>
      </c>
      <c r="K173" s="1115">
        <v>831</v>
      </c>
      <c r="L173" s="653">
        <v>2.5861264120997105</v>
      </c>
      <c r="M173" s="913">
        <v>68</v>
      </c>
      <c r="N173" s="913">
        <v>47</v>
      </c>
      <c r="O173" s="913">
        <v>0</v>
      </c>
      <c r="P173" s="913">
        <v>684</v>
      </c>
      <c r="Q173" s="917">
        <v>32</v>
      </c>
    </row>
    <row r="174" spans="1:17" ht="15">
      <c r="A174" s="890" t="s">
        <v>70</v>
      </c>
      <c r="B174" s="945">
        <v>-6325</v>
      </c>
      <c r="C174" s="1033">
        <v>-9</v>
      </c>
      <c r="D174" s="1075">
        <v>-6316</v>
      </c>
      <c r="E174" s="1070">
        <v>-12.483693718622762</v>
      </c>
      <c r="F174" s="1046">
        <v>-3417</v>
      </c>
      <c r="G174" s="1090">
        <v>12</v>
      </c>
      <c r="H174" s="1047">
        <v>-2911</v>
      </c>
      <c r="I174" s="1115">
        <v>1925</v>
      </c>
      <c r="J174" s="1049">
        <v>-77</v>
      </c>
      <c r="K174" s="1115">
        <v>2002</v>
      </c>
      <c r="L174" s="653">
        <v>12.66767906859023</v>
      </c>
      <c r="M174" s="913">
        <v>-49</v>
      </c>
      <c r="N174" s="913">
        <v>254</v>
      </c>
      <c r="O174" s="913">
        <v>-80</v>
      </c>
      <c r="P174" s="913">
        <v>1879</v>
      </c>
      <c r="Q174" s="917">
        <v>-2</v>
      </c>
    </row>
    <row r="175" spans="1:17" ht="15">
      <c r="A175" s="326" t="s">
        <v>24</v>
      </c>
      <c r="B175" s="945">
        <v>-243</v>
      </c>
      <c r="C175" s="1033">
        <v>402</v>
      </c>
      <c r="D175" s="1075">
        <v>-645</v>
      </c>
      <c r="E175" s="1070">
        <v>-4.558626051311046</v>
      </c>
      <c r="F175" s="1046">
        <v>-202</v>
      </c>
      <c r="G175" s="1093">
        <v>-3</v>
      </c>
      <c r="H175" s="1047">
        <v>-440</v>
      </c>
      <c r="I175" s="1115">
        <v>5</v>
      </c>
      <c r="J175" s="1022">
        <v>-5</v>
      </c>
      <c r="K175" s="1115">
        <v>10</v>
      </c>
      <c r="L175" s="1149">
        <v>0.42462845010615713</v>
      </c>
      <c r="M175" s="913">
        <v>-7</v>
      </c>
      <c r="N175" s="913">
        <v>-2</v>
      </c>
      <c r="O175" s="913">
        <v>8</v>
      </c>
      <c r="P175" s="913">
        <v>9</v>
      </c>
      <c r="Q175" s="917">
        <v>2</v>
      </c>
    </row>
    <row r="176" spans="1:17" ht="15">
      <c r="A176" s="326" t="s">
        <v>106</v>
      </c>
      <c r="B176" s="945">
        <v>1184</v>
      </c>
      <c r="C176" s="1033">
        <v>1648</v>
      </c>
      <c r="D176" s="1075">
        <v>-464</v>
      </c>
      <c r="E176" s="1070">
        <v>-1.6301292861157954</v>
      </c>
      <c r="F176" s="1046">
        <v>-120</v>
      </c>
      <c r="G176" s="1093">
        <v>-22</v>
      </c>
      <c r="H176" s="1047">
        <v>-322</v>
      </c>
      <c r="I176" s="1115">
        <v>1248</v>
      </c>
      <c r="J176" s="1022">
        <v>1250</v>
      </c>
      <c r="K176" s="1118">
        <v>-2</v>
      </c>
      <c r="L176" s="1149">
        <v>-0.02592352559948153</v>
      </c>
      <c r="M176" s="913">
        <v>-23</v>
      </c>
      <c r="N176" s="913">
        <v>14</v>
      </c>
      <c r="O176" s="913">
        <v>-2</v>
      </c>
      <c r="P176" s="913">
        <v>8</v>
      </c>
      <c r="Q176" s="917">
        <v>1</v>
      </c>
    </row>
    <row r="177" spans="1:17" ht="15">
      <c r="A177" s="326" t="s">
        <v>248</v>
      </c>
      <c r="B177" s="945">
        <v>-851</v>
      </c>
      <c r="C177" s="1033">
        <v>-60</v>
      </c>
      <c r="D177" s="1075">
        <v>-791</v>
      </c>
      <c r="E177" s="1070">
        <v>-1.8219089736502672</v>
      </c>
      <c r="F177" s="1046">
        <v>-322</v>
      </c>
      <c r="G177" s="1090">
        <v>1</v>
      </c>
      <c r="H177" s="1047">
        <v>-470</v>
      </c>
      <c r="I177" s="1115">
        <v>111</v>
      </c>
      <c r="J177" s="1022">
        <v>-316</v>
      </c>
      <c r="K177" s="1115">
        <v>427</v>
      </c>
      <c r="L177" s="1149">
        <v>1.2979512432366709</v>
      </c>
      <c r="M177" s="913">
        <v>-57</v>
      </c>
      <c r="N177" s="913">
        <v>-318</v>
      </c>
      <c r="O177" s="913">
        <v>122</v>
      </c>
      <c r="P177" s="913">
        <v>673</v>
      </c>
      <c r="Q177" s="917">
        <v>7</v>
      </c>
    </row>
    <row r="178" spans="1:17" ht="15">
      <c r="A178" s="326" t="s">
        <v>249</v>
      </c>
      <c r="B178" s="945">
        <v>-1772</v>
      </c>
      <c r="C178" s="1033">
        <v>35</v>
      </c>
      <c r="D178" s="1075">
        <v>-1807</v>
      </c>
      <c r="E178" s="1070">
        <v>-9.184243964421855</v>
      </c>
      <c r="F178" s="1046">
        <v>-397</v>
      </c>
      <c r="G178" s="1093">
        <v>-40</v>
      </c>
      <c r="H178" s="1047">
        <v>-1370</v>
      </c>
      <c r="I178" s="1118">
        <v>-195</v>
      </c>
      <c r="J178" s="1022">
        <v>-66</v>
      </c>
      <c r="K178" s="1118">
        <v>-129</v>
      </c>
      <c r="L178" s="1150">
        <v>-2.4239007891770012</v>
      </c>
      <c r="M178" s="913">
        <v>-33</v>
      </c>
      <c r="N178" s="913">
        <v>-180</v>
      </c>
      <c r="O178" s="913">
        <v>54</v>
      </c>
      <c r="P178" s="913">
        <v>29</v>
      </c>
      <c r="Q178" s="917">
        <v>1</v>
      </c>
    </row>
    <row r="179" spans="1:17" ht="15">
      <c r="A179" s="326" t="s">
        <v>251</v>
      </c>
      <c r="B179" s="945">
        <v>-316</v>
      </c>
      <c r="C179" s="1033">
        <v>-43</v>
      </c>
      <c r="D179" s="1075">
        <v>-273</v>
      </c>
      <c r="E179" s="1070">
        <v>-3.802758044295863</v>
      </c>
      <c r="F179" s="1046">
        <v>-61</v>
      </c>
      <c r="G179" s="1090">
        <v>1</v>
      </c>
      <c r="H179" s="1047">
        <v>-213</v>
      </c>
      <c r="I179" s="1118">
        <v>-87</v>
      </c>
      <c r="J179" s="1022">
        <v>-1</v>
      </c>
      <c r="K179" s="1118">
        <v>-86</v>
      </c>
      <c r="L179" s="1150">
        <v>-3.0714285714285716</v>
      </c>
      <c r="M179" s="913">
        <v>-28</v>
      </c>
      <c r="N179" s="913">
        <v>-119</v>
      </c>
      <c r="O179" s="913">
        <v>4</v>
      </c>
      <c r="P179" s="913">
        <v>54</v>
      </c>
      <c r="Q179" s="917">
        <v>3</v>
      </c>
    </row>
    <row r="180" spans="1:17" ht="15">
      <c r="A180" s="326" t="s">
        <v>67</v>
      </c>
      <c r="B180" s="945">
        <v>-281</v>
      </c>
      <c r="C180" s="1033">
        <v>17</v>
      </c>
      <c r="D180" s="1075">
        <v>-298</v>
      </c>
      <c r="E180" s="1070">
        <v>-1.5096251266464031</v>
      </c>
      <c r="F180" s="1046">
        <v>-66</v>
      </c>
      <c r="G180" s="1093">
        <v>-3</v>
      </c>
      <c r="H180" s="1047">
        <v>-229</v>
      </c>
      <c r="I180" s="1115">
        <v>54</v>
      </c>
      <c r="J180" s="1022">
        <v>-2</v>
      </c>
      <c r="K180" s="1115">
        <v>56</v>
      </c>
      <c r="L180" s="1149">
        <v>0.45325779036827196</v>
      </c>
      <c r="M180" s="913">
        <v>-4</v>
      </c>
      <c r="N180" s="913">
        <v>-55</v>
      </c>
      <c r="O180" s="913">
        <v>40</v>
      </c>
      <c r="P180" s="913">
        <v>70</v>
      </c>
      <c r="Q180" s="917">
        <v>5</v>
      </c>
    </row>
    <row r="181" spans="1:17" ht="15">
      <c r="A181" s="326" t="s">
        <v>27</v>
      </c>
      <c r="B181" s="945">
        <v>30</v>
      </c>
      <c r="C181" s="1033">
        <v>159</v>
      </c>
      <c r="D181" s="1075">
        <v>-129</v>
      </c>
      <c r="E181" s="1070">
        <v>-4.045155221072436</v>
      </c>
      <c r="F181" s="895">
        <v>16</v>
      </c>
      <c r="G181" s="1090">
        <v>5</v>
      </c>
      <c r="H181" s="1047">
        <v>-150</v>
      </c>
      <c r="I181" s="1115">
        <v>64</v>
      </c>
      <c r="J181" s="1022">
        <v>41</v>
      </c>
      <c r="K181" s="1115">
        <v>23</v>
      </c>
      <c r="L181" s="653">
        <v>2.0985401459854014</v>
      </c>
      <c r="M181" s="913">
        <v>2</v>
      </c>
      <c r="N181" s="913">
        <v>3</v>
      </c>
      <c r="O181" s="913">
        <v>-34</v>
      </c>
      <c r="P181" s="913">
        <v>52</v>
      </c>
      <c r="Q181" s="917">
        <v>0</v>
      </c>
    </row>
    <row r="182" spans="1:17" ht="15">
      <c r="A182" s="326" t="s">
        <v>28</v>
      </c>
      <c r="B182" s="945">
        <v>-34</v>
      </c>
      <c r="C182" s="1033">
        <v>15</v>
      </c>
      <c r="D182" s="1075">
        <v>-49</v>
      </c>
      <c r="E182" s="1070">
        <v>-4.046242774566474</v>
      </c>
      <c r="F182" s="1046">
        <v>-13</v>
      </c>
      <c r="G182" s="1093">
        <v>-1</v>
      </c>
      <c r="H182" s="1047">
        <v>-35</v>
      </c>
      <c r="I182" s="1118">
        <v>-4</v>
      </c>
      <c r="J182" s="1022">
        <v>0</v>
      </c>
      <c r="K182" s="1118">
        <v>-4</v>
      </c>
      <c r="L182" s="1150">
        <v>-1.5444015444015444</v>
      </c>
      <c r="M182" s="913">
        <v>0</v>
      </c>
      <c r="N182" s="913">
        <v>1</v>
      </c>
      <c r="O182" s="913">
        <v>0</v>
      </c>
      <c r="P182" s="913">
        <v>-5</v>
      </c>
      <c r="Q182" s="917">
        <v>0</v>
      </c>
    </row>
    <row r="183" spans="1:17" ht="15.75" thickBot="1">
      <c r="A183" s="891" t="s">
        <v>29</v>
      </c>
      <c r="B183" s="947">
        <v>-37</v>
      </c>
      <c r="C183" s="1034">
        <v>10</v>
      </c>
      <c r="D183" s="1076">
        <v>-47</v>
      </c>
      <c r="E183" s="1071">
        <v>-3.9462636439966414</v>
      </c>
      <c r="F183" s="1101">
        <v>-23</v>
      </c>
      <c r="G183" s="1104">
        <v>-1</v>
      </c>
      <c r="H183" s="1096">
        <v>-23</v>
      </c>
      <c r="I183" s="1117">
        <v>2</v>
      </c>
      <c r="J183" s="1024">
        <v>2</v>
      </c>
      <c r="K183" s="1117">
        <v>0</v>
      </c>
      <c r="L183" s="1151">
        <v>0</v>
      </c>
      <c r="M183" s="918">
        <v>1</v>
      </c>
      <c r="N183" s="918">
        <v>-1</v>
      </c>
      <c r="O183" s="918">
        <v>0</v>
      </c>
      <c r="P183" s="918">
        <v>0</v>
      </c>
      <c r="Q183" s="919">
        <v>0</v>
      </c>
    </row>
    <row r="184" spans="1:17" s="52" customFormat="1" ht="14.25">
      <c r="A184" s="6" t="s">
        <v>152</v>
      </c>
      <c r="B184" s="939"/>
      <c r="C184"/>
      <c r="D184" s="939"/>
      <c r="E184" s="939"/>
      <c r="F184"/>
      <c r="G184"/>
      <c r="H184"/>
      <c r="I184" s="1078"/>
      <c r="J184" s="1079"/>
      <c r="K184" s="1079"/>
      <c r="L184" s="1079"/>
      <c r="M184" s="1079"/>
      <c r="N184" s="1079"/>
      <c r="O184" s="1079"/>
      <c r="P184" s="1106"/>
      <c r="Q184" s="1106"/>
    </row>
    <row r="185" spans="1:17" ht="16.5" thickBot="1">
      <c r="A185" s="2014" t="s">
        <v>321</v>
      </c>
      <c r="B185" s="2014"/>
      <c r="C185" s="2014"/>
      <c r="D185" s="2014"/>
      <c r="E185" s="2014"/>
      <c r="F185" s="2014"/>
      <c r="G185" s="2014"/>
      <c r="H185" s="2014"/>
      <c r="I185" s="2014"/>
      <c r="J185" s="2014"/>
      <c r="K185" s="2014"/>
      <c r="L185" s="2014"/>
      <c r="M185" s="1163"/>
      <c r="N185" s="1163"/>
      <c r="O185" s="1163"/>
      <c r="P185" s="1163"/>
      <c r="Q185" s="1163"/>
    </row>
    <row r="186" spans="2:17" ht="13.5" thickBot="1">
      <c r="B186" s="2816" t="s">
        <v>2</v>
      </c>
      <c r="C186" s="2817"/>
      <c r="D186" s="2817"/>
      <c r="E186" s="2817"/>
      <c r="F186" s="2817"/>
      <c r="G186" s="2817"/>
      <c r="H186" s="2817"/>
      <c r="I186" s="2818" t="s">
        <v>3</v>
      </c>
      <c r="J186" s="2819"/>
      <c r="K186" s="2819"/>
      <c r="L186" s="2834"/>
      <c r="M186" s="1129"/>
      <c r="N186" s="1129"/>
      <c r="O186" s="1129"/>
      <c r="P186" s="1129"/>
      <c r="Q186" s="1129"/>
    </row>
    <row r="187" spans="1:17" ht="54.75" thickBot="1">
      <c r="A187" s="384" t="s">
        <v>119</v>
      </c>
      <c r="B187" s="1083" t="s">
        <v>107</v>
      </c>
      <c r="C187" s="1032" t="s">
        <v>191</v>
      </c>
      <c r="D187" s="2824" t="s">
        <v>242</v>
      </c>
      <c r="E187" s="2825"/>
      <c r="F187" s="387" t="s">
        <v>243</v>
      </c>
      <c r="G187" s="387" t="s">
        <v>108</v>
      </c>
      <c r="H187" s="389" t="s">
        <v>245</v>
      </c>
      <c r="I187" s="1025" t="s">
        <v>107</v>
      </c>
      <c r="J187" s="1020" t="s">
        <v>191</v>
      </c>
      <c r="K187" s="2832" t="s">
        <v>242</v>
      </c>
      <c r="L187" s="2833"/>
      <c r="M187" s="967" t="s">
        <v>192</v>
      </c>
      <c r="N187" s="902" t="s">
        <v>193</v>
      </c>
      <c r="O187" s="2243" t="s">
        <v>194</v>
      </c>
      <c r="P187" s="1161" t="s">
        <v>395</v>
      </c>
      <c r="Q187" s="903" t="s">
        <v>108</v>
      </c>
    </row>
    <row r="188" spans="1:17" ht="15.75">
      <c r="A188" s="1186" t="s">
        <v>65</v>
      </c>
      <c r="B188" s="1175">
        <v>-18712</v>
      </c>
      <c r="C188" s="1176">
        <v>6366</v>
      </c>
      <c r="D188" s="1177">
        <v>-25078</v>
      </c>
      <c r="E188" s="1178">
        <v>-5.36059732248018</v>
      </c>
      <c r="F188" s="1179">
        <v>-5399</v>
      </c>
      <c r="G188" s="1180">
        <v>17</v>
      </c>
      <c r="H188" s="1181">
        <v>-19696</v>
      </c>
      <c r="I188" s="1182">
        <v>10541</v>
      </c>
      <c r="J188" s="1183">
        <v>1437</v>
      </c>
      <c r="K188" s="1184">
        <v>9104</v>
      </c>
      <c r="L188" s="1185">
        <v>5.622217144551007</v>
      </c>
      <c r="M188" s="1164">
        <v>-440</v>
      </c>
      <c r="N188" s="1130">
        <v>1466</v>
      </c>
      <c r="O188" s="1130">
        <v>1032</v>
      </c>
      <c r="P188" s="1130">
        <v>6983</v>
      </c>
      <c r="Q188" s="1131">
        <v>63</v>
      </c>
    </row>
    <row r="189" spans="1:17" ht="14.25">
      <c r="A189" s="326" t="s">
        <v>31</v>
      </c>
      <c r="B189" s="1098">
        <v>-1802</v>
      </c>
      <c r="C189" s="1033">
        <v>347</v>
      </c>
      <c r="D189" s="1075">
        <v>-2149</v>
      </c>
      <c r="E189" s="1073">
        <v>-2.3185309856723633</v>
      </c>
      <c r="F189" s="895">
        <v>600</v>
      </c>
      <c r="G189" s="1093">
        <v>-10</v>
      </c>
      <c r="H189" s="1047">
        <v>-2739</v>
      </c>
      <c r="I189" s="1027">
        <v>2604</v>
      </c>
      <c r="J189" s="1022">
        <v>764</v>
      </c>
      <c r="K189" s="1125">
        <v>1840</v>
      </c>
      <c r="L189" s="653">
        <v>8.636470312133302</v>
      </c>
      <c r="M189" s="1165">
        <v>125</v>
      </c>
      <c r="N189" s="1132">
        <v>30</v>
      </c>
      <c r="O189" s="1132">
        <v>242</v>
      </c>
      <c r="P189" s="1132">
        <v>1442</v>
      </c>
      <c r="Q189" s="1133">
        <v>1</v>
      </c>
    </row>
    <row r="190" spans="1:17" ht="14.25">
      <c r="A190" s="326" t="s">
        <v>16</v>
      </c>
      <c r="B190" s="1098">
        <v>-136</v>
      </c>
      <c r="C190" s="1033">
        <v>164</v>
      </c>
      <c r="D190" s="1075">
        <v>-300</v>
      </c>
      <c r="E190" s="1073">
        <v>-2.2720387761284457</v>
      </c>
      <c r="F190" s="1046">
        <v>-32</v>
      </c>
      <c r="G190" s="1090">
        <v>7</v>
      </c>
      <c r="H190" s="1047">
        <v>-275</v>
      </c>
      <c r="I190" s="1027">
        <v>3</v>
      </c>
      <c r="J190" s="1022">
        <v>-85</v>
      </c>
      <c r="K190" s="1125">
        <v>88</v>
      </c>
      <c r="L190" s="1149">
        <v>1.941319214648136</v>
      </c>
      <c r="M190" s="1165">
        <v>-4</v>
      </c>
      <c r="N190" s="1132">
        <v>6</v>
      </c>
      <c r="O190" s="1132">
        <v>16</v>
      </c>
      <c r="P190" s="1132">
        <v>77</v>
      </c>
      <c r="Q190" s="1133">
        <v>-7</v>
      </c>
    </row>
    <row r="191" spans="1:17" s="1052" customFormat="1" ht="14.25">
      <c r="A191" s="326" t="s">
        <v>247</v>
      </c>
      <c r="B191" s="1098">
        <v>-383</v>
      </c>
      <c r="C191" s="1033">
        <v>130</v>
      </c>
      <c r="D191" s="1043">
        <v>-513</v>
      </c>
      <c r="E191" s="1073">
        <v>-5.025962574703635</v>
      </c>
      <c r="F191" s="1046">
        <v>-95</v>
      </c>
      <c r="G191" s="1090">
        <v>19</v>
      </c>
      <c r="H191" s="1047">
        <v>-437</v>
      </c>
      <c r="I191" s="1048">
        <v>37</v>
      </c>
      <c r="J191" s="1049">
        <v>1</v>
      </c>
      <c r="K191" s="1125">
        <v>36</v>
      </c>
      <c r="L191" s="1149">
        <v>1.2838801711840229</v>
      </c>
      <c r="M191" s="1166">
        <v>5</v>
      </c>
      <c r="N191" s="1134">
        <v>22</v>
      </c>
      <c r="O191" s="1134">
        <v>13</v>
      </c>
      <c r="P191" s="1132">
        <v>-18</v>
      </c>
      <c r="Q191" s="1135">
        <v>14</v>
      </c>
    </row>
    <row r="192" spans="1:17" ht="14.25">
      <c r="A192" s="326" t="s">
        <v>210</v>
      </c>
      <c r="B192" s="1098">
        <v>-390</v>
      </c>
      <c r="C192" s="1033">
        <v>69</v>
      </c>
      <c r="D192" s="1075">
        <v>-459</v>
      </c>
      <c r="E192" s="1073">
        <v>-4.320813329567919</v>
      </c>
      <c r="F192" s="895">
        <v>51</v>
      </c>
      <c r="G192" s="1090">
        <v>3</v>
      </c>
      <c r="H192" s="1047">
        <v>-513</v>
      </c>
      <c r="I192" s="1027">
        <v>297</v>
      </c>
      <c r="J192" s="1022">
        <v>21</v>
      </c>
      <c r="K192" s="1125">
        <v>276</v>
      </c>
      <c r="L192" s="653">
        <v>6.501766784452297</v>
      </c>
      <c r="M192" s="1165">
        <v>42</v>
      </c>
      <c r="N192" s="1132">
        <v>22</v>
      </c>
      <c r="O192" s="1132">
        <v>18</v>
      </c>
      <c r="P192" s="1132">
        <v>188</v>
      </c>
      <c r="Q192" s="1133">
        <v>6</v>
      </c>
    </row>
    <row r="193" spans="1:17" s="1052" customFormat="1" ht="15">
      <c r="A193" s="326" t="s">
        <v>19</v>
      </c>
      <c r="B193" s="1098">
        <v>-1149</v>
      </c>
      <c r="C193" s="1033">
        <v>188</v>
      </c>
      <c r="D193" s="1053">
        <v>-1337</v>
      </c>
      <c r="E193" s="1070">
        <v>-5.829518203618923</v>
      </c>
      <c r="F193" s="1046">
        <v>-205</v>
      </c>
      <c r="G193" s="1090">
        <v>18</v>
      </c>
      <c r="H193" s="1047">
        <v>-1150</v>
      </c>
      <c r="I193" s="1048">
        <v>124</v>
      </c>
      <c r="J193" s="1049">
        <v>125</v>
      </c>
      <c r="K193" s="1125">
        <v>-1</v>
      </c>
      <c r="L193" s="1149">
        <v>-0.02002803925495694</v>
      </c>
      <c r="M193" s="1166">
        <v>-60</v>
      </c>
      <c r="N193" s="1134">
        <v>78</v>
      </c>
      <c r="O193" s="1134">
        <v>-31</v>
      </c>
      <c r="P193" s="1132">
        <v>8</v>
      </c>
      <c r="Q193" s="1135">
        <v>4</v>
      </c>
    </row>
    <row r="194" spans="1:17" ht="15">
      <c r="A194" s="326" t="s">
        <v>20</v>
      </c>
      <c r="B194" s="1099">
        <v>176</v>
      </c>
      <c r="C194" s="1044">
        <v>-14</v>
      </c>
      <c r="D194" s="1224">
        <v>190</v>
      </c>
      <c r="E194" s="1069">
        <v>3.0409731113956466</v>
      </c>
      <c r="F194" s="895">
        <v>324</v>
      </c>
      <c r="G194" s="1093">
        <v>-2</v>
      </c>
      <c r="H194" s="1047">
        <v>-132</v>
      </c>
      <c r="I194" s="1027">
        <v>93</v>
      </c>
      <c r="J194" s="1022">
        <v>1</v>
      </c>
      <c r="K194" s="1125">
        <v>92</v>
      </c>
      <c r="L194" s="1149">
        <v>4.466019417475728</v>
      </c>
      <c r="M194" s="1165">
        <v>-2</v>
      </c>
      <c r="N194" s="1132">
        <v>2</v>
      </c>
      <c r="O194" s="1132">
        <v>40</v>
      </c>
      <c r="P194" s="1132">
        <v>51</v>
      </c>
      <c r="Q194" s="1133">
        <v>1</v>
      </c>
    </row>
    <row r="195" spans="1:17" s="1082" customFormat="1" ht="15.75">
      <c r="A195" s="1187" t="s">
        <v>0</v>
      </c>
      <c r="B195" s="1188">
        <v>-727</v>
      </c>
      <c r="C195" s="1189">
        <v>217</v>
      </c>
      <c r="D195" s="1222">
        <v>-944</v>
      </c>
      <c r="E195" s="1221">
        <v>-3.6480272056266183</v>
      </c>
      <c r="F195" s="858">
        <v>-101</v>
      </c>
      <c r="G195" s="1190">
        <v>26</v>
      </c>
      <c r="H195" s="1191">
        <v>-869</v>
      </c>
      <c r="I195" s="1192">
        <v>35</v>
      </c>
      <c r="J195" s="1193">
        <v>2</v>
      </c>
      <c r="K195" s="1194">
        <v>33</v>
      </c>
      <c r="L195" s="639">
        <v>0.3870967741935484</v>
      </c>
      <c r="M195" s="1167">
        <v>14</v>
      </c>
      <c r="N195" s="1136">
        <v>-121</v>
      </c>
      <c r="O195" s="1136">
        <v>8</v>
      </c>
      <c r="P195" s="1137">
        <v>139</v>
      </c>
      <c r="Q195" s="1138">
        <v>-7</v>
      </c>
    </row>
    <row r="196" spans="1:17" s="1082" customFormat="1" ht="15">
      <c r="A196" s="326" t="s">
        <v>21</v>
      </c>
      <c r="B196" s="1169">
        <v>-4053</v>
      </c>
      <c r="C196" s="1170">
        <v>75</v>
      </c>
      <c r="D196" s="1053">
        <v>-4128</v>
      </c>
      <c r="E196" s="1070">
        <v>-14.192882929345023</v>
      </c>
      <c r="F196" s="510">
        <v>-1814</v>
      </c>
      <c r="G196" s="1094">
        <v>-16</v>
      </c>
      <c r="H196" s="1095">
        <v>-2298</v>
      </c>
      <c r="I196" s="1054">
        <v>-11</v>
      </c>
      <c r="J196" s="1124">
        <v>8</v>
      </c>
      <c r="K196" s="1057">
        <v>-19</v>
      </c>
      <c r="L196" s="1148">
        <v>-0.4542194597179058</v>
      </c>
      <c r="M196" s="1171">
        <v>-48</v>
      </c>
      <c r="N196" s="1172">
        <v>85</v>
      </c>
      <c r="O196" s="1172">
        <v>-16</v>
      </c>
      <c r="P196" s="1173">
        <v>-37</v>
      </c>
      <c r="Q196" s="1174">
        <v>-3</v>
      </c>
    </row>
    <row r="197" spans="1:17" ht="14.25">
      <c r="A197" s="326" t="s">
        <v>22</v>
      </c>
      <c r="B197" s="1098">
        <v>-1187</v>
      </c>
      <c r="C197" s="1033">
        <v>415</v>
      </c>
      <c r="D197" s="1075">
        <v>-1602</v>
      </c>
      <c r="E197" s="1073">
        <v>-2.4597337591549078</v>
      </c>
      <c r="F197" s="1046">
        <v>-1111</v>
      </c>
      <c r="G197" s="1093">
        <v>-33</v>
      </c>
      <c r="H197" s="1047">
        <v>-458</v>
      </c>
      <c r="I197" s="1027">
        <v>912</v>
      </c>
      <c r="J197" s="1022">
        <v>-479</v>
      </c>
      <c r="K197" s="1125">
        <v>1391</v>
      </c>
      <c r="L197" s="1149">
        <v>4.405663066544199</v>
      </c>
      <c r="M197" s="1165">
        <v>-45</v>
      </c>
      <c r="N197" s="1132">
        <v>276</v>
      </c>
      <c r="O197" s="1132">
        <v>267</v>
      </c>
      <c r="P197" s="1132">
        <v>862</v>
      </c>
      <c r="Q197" s="1133">
        <v>31</v>
      </c>
    </row>
    <row r="198" spans="1:17" s="1052" customFormat="1" ht="15">
      <c r="A198" s="890" t="s">
        <v>70</v>
      </c>
      <c r="B198" s="1098">
        <v>-6863</v>
      </c>
      <c r="C198" s="1033">
        <v>497</v>
      </c>
      <c r="D198" s="1053">
        <v>-7360</v>
      </c>
      <c r="E198" s="1070">
        <v>-14.253069444982378</v>
      </c>
      <c r="F198" s="1046">
        <v>-3091</v>
      </c>
      <c r="G198" s="1090">
        <v>50</v>
      </c>
      <c r="H198" s="1047">
        <v>-4319</v>
      </c>
      <c r="I198" s="1048">
        <v>2865</v>
      </c>
      <c r="J198" s="1049">
        <v>252</v>
      </c>
      <c r="K198" s="1125">
        <v>2613</v>
      </c>
      <c r="L198" s="653">
        <v>17.19870993220562</v>
      </c>
      <c r="M198" s="1166">
        <v>-275</v>
      </c>
      <c r="N198" s="1134">
        <v>1189</v>
      </c>
      <c r="O198" s="1134">
        <v>114</v>
      </c>
      <c r="P198" s="1132">
        <v>1587</v>
      </c>
      <c r="Q198" s="1135">
        <v>-2</v>
      </c>
    </row>
    <row r="199" spans="1:17" ht="15">
      <c r="A199" s="326" t="s">
        <v>24</v>
      </c>
      <c r="B199" s="1098">
        <v>-597</v>
      </c>
      <c r="C199" s="1033">
        <v>399</v>
      </c>
      <c r="D199" s="1053">
        <v>-996</v>
      </c>
      <c r="E199" s="1070">
        <v>-6.86896551724138</v>
      </c>
      <c r="F199" s="1046">
        <v>-480</v>
      </c>
      <c r="G199" s="1090">
        <v>15</v>
      </c>
      <c r="H199" s="1047">
        <v>-531</v>
      </c>
      <c r="I199" s="1027">
        <v>-108</v>
      </c>
      <c r="J199" s="1022">
        <v>-13</v>
      </c>
      <c r="K199" s="1057">
        <v>-95</v>
      </c>
      <c r="L199" s="1150">
        <v>-3.861788617886179</v>
      </c>
      <c r="M199" s="1165">
        <v>-9</v>
      </c>
      <c r="N199" s="1132">
        <v>-32</v>
      </c>
      <c r="O199" s="1132">
        <v>8</v>
      </c>
      <c r="P199" s="1132">
        <v>-55</v>
      </c>
      <c r="Q199" s="1133">
        <v>-7</v>
      </c>
    </row>
    <row r="200" spans="1:17" s="1052" customFormat="1" ht="14.25">
      <c r="A200" s="326" t="s">
        <v>106</v>
      </c>
      <c r="B200" s="1098">
        <v>251</v>
      </c>
      <c r="C200" s="1033">
        <v>1631</v>
      </c>
      <c r="D200" s="1043">
        <v>-1380</v>
      </c>
      <c r="E200" s="1073">
        <v>-4.697072838665759</v>
      </c>
      <c r="F200" s="1046">
        <v>-367</v>
      </c>
      <c r="G200" s="1093">
        <v>-101</v>
      </c>
      <c r="H200" s="1047">
        <v>-912</v>
      </c>
      <c r="I200" s="1048">
        <v>1267</v>
      </c>
      <c r="J200" s="1049">
        <v>1246</v>
      </c>
      <c r="K200" s="1125">
        <v>21</v>
      </c>
      <c r="L200" s="1149">
        <v>0.27301092043681746</v>
      </c>
      <c r="M200" s="1166">
        <v>-26</v>
      </c>
      <c r="N200" s="1134">
        <v>73</v>
      </c>
      <c r="O200" s="1134">
        <v>-4</v>
      </c>
      <c r="P200" s="1132">
        <v>-29</v>
      </c>
      <c r="Q200" s="1135">
        <v>7</v>
      </c>
    </row>
    <row r="201" spans="1:17" s="1052" customFormat="1" ht="15">
      <c r="A201" s="326" t="s">
        <v>248</v>
      </c>
      <c r="B201" s="1098">
        <v>-2726</v>
      </c>
      <c r="C201" s="1033">
        <v>673</v>
      </c>
      <c r="D201" s="1053">
        <v>-3399</v>
      </c>
      <c r="E201" s="1070">
        <v>-7.38527724665392</v>
      </c>
      <c r="F201" s="1046">
        <v>-161</v>
      </c>
      <c r="G201" s="1090">
        <v>23</v>
      </c>
      <c r="H201" s="1047">
        <v>-3261</v>
      </c>
      <c r="I201" s="1048">
        <v>1546</v>
      </c>
      <c r="J201" s="1049">
        <v>-451</v>
      </c>
      <c r="K201" s="1125">
        <v>1997</v>
      </c>
      <c r="L201" s="653">
        <v>6.374489274770173</v>
      </c>
      <c r="M201" s="1166">
        <v>-59</v>
      </c>
      <c r="N201" s="1134">
        <v>-309</v>
      </c>
      <c r="O201" s="1134">
        <v>273</v>
      </c>
      <c r="P201" s="1132">
        <v>2050</v>
      </c>
      <c r="Q201" s="1135">
        <v>42</v>
      </c>
    </row>
    <row r="202" spans="1:17" ht="14.25">
      <c r="A202" s="326" t="s">
        <v>249</v>
      </c>
      <c r="B202" s="1098">
        <v>-692</v>
      </c>
      <c r="C202" s="1044">
        <v>-23</v>
      </c>
      <c r="D202" s="1043">
        <v>-669</v>
      </c>
      <c r="E202" s="1073">
        <v>-3.608998219776663</v>
      </c>
      <c r="F202" s="895">
        <v>569</v>
      </c>
      <c r="G202" s="1093">
        <v>-3</v>
      </c>
      <c r="H202" s="1047">
        <v>-1235</v>
      </c>
      <c r="I202" s="1027">
        <v>471</v>
      </c>
      <c r="J202" s="1022">
        <v>-110</v>
      </c>
      <c r="K202" s="1125">
        <v>581</v>
      </c>
      <c r="L202" s="653">
        <v>12.597571552471813</v>
      </c>
      <c r="M202" s="1165">
        <v>-30</v>
      </c>
      <c r="N202" s="1132">
        <v>200</v>
      </c>
      <c r="O202" s="1132">
        <v>86</v>
      </c>
      <c r="P202" s="1132">
        <v>319</v>
      </c>
      <c r="Q202" s="1133">
        <v>6</v>
      </c>
    </row>
    <row r="203" spans="1:17" s="1052" customFormat="1" ht="14.25">
      <c r="A203" s="326" t="s">
        <v>251</v>
      </c>
      <c r="B203" s="1098">
        <v>-222</v>
      </c>
      <c r="C203" s="1033">
        <v>68</v>
      </c>
      <c r="D203" s="1043">
        <v>-290</v>
      </c>
      <c r="E203" s="1073">
        <v>-4.030016675931073</v>
      </c>
      <c r="F203" s="1046">
        <v>-50</v>
      </c>
      <c r="G203" s="1090">
        <v>3</v>
      </c>
      <c r="H203" s="1047">
        <v>-243</v>
      </c>
      <c r="I203" s="1048">
        <v>-14</v>
      </c>
      <c r="J203" s="1049">
        <v>37</v>
      </c>
      <c r="K203" s="1057">
        <v>-51</v>
      </c>
      <c r="L203" s="1150">
        <v>-1.8444846292947559</v>
      </c>
      <c r="M203" s="1166">
        <v>-49</v>
      </c>
      <c r="N203" s="1134">
        <v>-114</v>
      </c>
      <c r="O203" s="1134">
        <v>7</v>
      </c>
      <c r="P203" s="1132">
        <v>102</v>
      </c>
      <c r="Q203" s="1135">
        <v>3</v>
      </c>
    </row>
    <row r="204" spans="1:17" ht="15">
      <c r="A204" s="326" t="s">
        <v>67</v>
      </c>
      <c r="B204" s="1099">
        <v>1635</v>
      </c>
      <c r="C204" s="1033">
        <v>1274</v>
      </c>
      <c r="D204" s="1224">
        <v>361</v>
      </c>
      <c r="E204" s="1069">
        <v>1.8919343849903045</v>
      </c>
      <c r="F204" s="895">
        <v>504</v>
      </c>
      <c r="G204" s="1090">
        <v>6</v>
      </c>
      <c r="H204" s="1047">
        <v>-149</v>
      </c>
      <c r="I204" s="1027">
        <v>207</v>
      </c>
      <c r="J204" s="1022">
        <v>-13</v>
      </c>
      <c r="K204" s="1125">
        <v>220</v>
      </c>
      <c r="L204" s="1149">
        <v>1.8046099581658601</v>
      </c>
      <c r="M204" s="1165">
        <v>-28</v>
      </c>
      <c r="N204" s="1132">
        <v>38</v>
      </c>
      <c r="O204" s="1132">
        <v>23</v>
      </c>
      <c r="P204" s="1132">
        <v>215</v>
      </c>
      <c r="Q204" s="1133">
        <v>-28</v>
      </c>
    </row>
    <row r="205" spans="1:17" ht="14.25">
      <c r="A205" s="326" t="s">
        <v>27</v>
      </c>
      <c r="B205" s="1099">
        <v>164</v>
      </c>
      <c r="C205" s="1033">
        <v>202</v>
      </c>
      <c r="D205" s="1075">
        <v>-38</v>
      </c>
      <c r="E205" s="1073">
        <v>-1.2265978050355069</v>
      </c>
      <c r="F205" s="895">
        <v>68</v>
      </c>
      <c r="G205" s="1090">
        <v>12</v>
      </c>
      <c r="H205" s="1047">
        <v>-118</v>
      </c>
      <c r="I205" s="1027">
        <v>178</v>
      </c>
      <c r="J205" s="1022">
        <v>118</v>
      </c>
      <c r="K205" s="1125">
        <v>60</v>
      </c>
      <c r="L205" s="653">
        <v>5.665722379603399</v>
      </c>
      <c r="M205" s="1165">
        <v>2</v>
      </c>
      <c r="N205" s="1132">
        <v>15</v>
      </c>
      <c r="O205" s="1132">
        <v>-32</v>
      </c>
      <c r="P205" s="1132">
        <v>73</v>
      </c>
      <c r="Q205" s="1133">
        <v>2</v>
      </c>
    </row>
    <row r="206" spans="1:17" s="1052" customFormat="1" ht="14.25">
      <c r="A206" s="326" t="s">
        <v>28</v>
      </c>
      <c r="B206" s="1098">
        <v>-31</v>
      </c>
      <c r="C206" s="1033">
        <v>15</v>
      </c>
      <c r="D206" s="1043">
        <v>-46</v>
      </c>
      <c r="E206" s="1073">
        <v>-3.80794701986755</v>
      </c>
      <c r="F206" s="1046">
        <v>6</v>
      </c>
      <c r="G206" s="1093">
        <v>-1</v>
      </c>
      <c r="H206" s="1047">
        <v>-51</v>
      </c>
      <c r="I206" s="1048">
        <v>13</v>
      </c>
      <c r="J206" s="1049">
        <v>-2</v>
      </c>
      <c r="K206" s="1125">
        <v>15</v>
      </c>
      <c r="L206" s="653">
        <v>6.25</v>
      </c>
      <c r="M206" s="1166">
        <v>0</v>
      </c>
      <c r="N206" s="1134">
        <v>7</v>
      </c>
      <c r="O206" s="1134">
        <v>0</v>
      </c>
      <c r="P206" s="1132">
        <v>8</v>
      </c>
      <c r="Q206" s="1135">
        <v>0</v>
      </c>
    </row>
    <row r="207" spans="1:17" ht="15" thickBot="1">
      <c r="A207" s="891" t="s">
        <v>29</v>
      </c>
      <c r="B207" s="1100">
        <v>20</v>
      </c>
      <c r="C207" s="1034">
        <v>39</v>
      </c>
      <c r="D207" s="1076">
        <v>-19</v>
      </c>
      <c r="E207" s="1223">
        <v>-1.6337059329320722</v>
      </c>
      <c r="F207" s="1101">
        <v>-14</v>
      </c>
      <c r="G207" s="1092">
        <v>1</v>
      </c>
      <c r="H207" s="1096">
        <v>-6</v>
      </c>
      <c r="I207" s="1029">
        <v>22</v>
      </c>
      <c r="J207" s="1024">
        <v>15</v>
      </c>
      <c r="K207" s="1126">
        <v>7</v>
      </c>
      <c r="L207" s="1151">
        <v>4.166666666666667</v>
      </c>
      <c r="M207" s="1168">
        <v>7</v>
      </c>
      <c r="N207" s="1139">
        <v>-1</v>
      </c>
      <c r="O207" s="1139">
        <v>0</v>
      </c>
      <c r="P207" s="1139">
        <v>1</v>
      </c>
      <c r="Q207" s="1140">
        <v>0</v>
      </c>
    </row>
    <row r="208" spans="1:17" ht="14.25">
      <c r="A208" s="1826" t="s">
        <v>196</v>
      </c>
      <c r="B208" s="1838"/>
      <c r="C208" s="1839"/>
      <c r="D208" s="1840">
        <v>-25629</v>
      </c>
      <c r="E208" s="1840"/>
      <c r="F208" s="1840">
        <f>F189+F190+F192+F194+F195+F196+F197+F198+F199+F200+F202+F205+F206</f>
        <v>-5378</v>
      </c>
      <c r="G208" s="1841">
        <f>G188+G193+G195+G196+G199+G201+G205</f>
        <v>95</v>
      </c>
      <c r="H208" s="1841">
        <f>H188</f>
        <v>-19696</v>
      </c>
      <c r="I208" s="1842"/>
      <c r="J208" s="1839"/>
      <c r="K208" s="1843"/>
      <c r="L208" s="1844"/>
      <c r="M208" s="1839"/>
      <c r="N208" s="1839"/>
      <c r="O208" s="1839"/>
      <c r="P208" s="1839"/>
      <c r="Q208" s="1839"/>
    </row>
    <row r="209" spans="1:17" ht="12.75" customHeight="1">
      <c r="A209" s="1828" t="s">
        <v>246</v>
      </c>
      <c r="B209" s="1827"/>
      <c r="C209" s="1828"/>
      <c r="D209" s="1827"/>
      <c r="E209" s="1827"/>
      <c r="F209" s="1828"/>
      <c r="G209" s="1845"/>
      <c r="H209" s="1241"/>
      <c r="I209" s="1827"/>
      <c r="J209" s="1828"/>
      <c r="K209" s="1827"/>
      <c r="L209" s="1827"/>
      <c r="M209" s="1828"/>
      <c r="N209" s="1828"/>
      <c r="O209" s="1241"/>
      <c r="P209" s="1241"/>
      <c r="Q209" s="1241"/>
    </row>
    <row r="210" spans="1:17" ht="12.75" customHeight="1">
      <c r="A210" s="1828" t="s">
        <v>250</v>
      </c>
      <c r="B210" s="1827"/>
      <c r="C210" s="1828"/>
      <c r="D210" s="1827"/>
      <c r="E210" s="1828"/>
      <c r="F210" s="1828"/>
      <c r="G210" s="1241"/>
      <c r="H210" s="1241"/>
      <c r="I210" s="1827"/>
      <c r="J210" s="1828"/>
      <c r="K210" s="1827"/>
      <c r="L210" s="1827"/>
      <c r="M210" s="1828"/>
      <c r="N210" s="1828"/>
      <c r="O210" s="1241"/>
      <c r="P210" s="1241"/>
      <c r="Q210" s="1241"/>
    </row>
    <row r="211" spans="1:17" s="158" customFormat="1" ht="14.25">
      <c r="A211" s="1833" t="s">
        <v>150</v>
      </c>
      <c r="B211" s="1833"/>
      <c r="C211" s="1834"/>
      <c r="D211" s="1834"/>
      <c r="E211" s="1834"/>
      <c r="F211" s="1834"/>
      <c r="G211" s="1834"/>
      <c r="H211" s="1834"/>
      <c r="I211" s="1827"/>
      <c r="J211" s="1828"/>
      <c r="K211" s="1827"/>
      <c r="L211" s="1827"/>
      <c r="M211" s="1828"/>
      <c r="N211" s="1828"/>
      <c r="O211" s="1241"/>
      <c r="P211" s="1241"/>
      <c r="Q211" s="1241"/>
    </row>
    <row r="212" spans="1:17" ht="14.25">
      <c r="A212" s="1835" t="s">
        <v>152</v>
      </c>
      <c r="B212" s="1836"/>
      <c r="C212" s="1241"/>
      <c r="D212" s="1836"/>
      <c r="E212" s="1836"/>
      <c r="F212" s="1241"/>
      <c r="G212" s="1241"/>
      <c r="H212" s="1241"/>
      <c r="I212" s="1833"/>
      <c r="J212" s="1834"/>
      <c r="K212" s="1834"/>
      <c r="L212" s="1834"/>
      <c r="M212" s="1834"/>
      <c r="N212" s="1834"/>
      <c r="O212" s="1834"/>
      <c r="P212" s="1837"/>
      <c r="Q212" s="1837"/>
    </row>
    <row r="213" spans="9:20" ht="14.25">
      <c r="I213" s="884"/>
      <c r="J213" s="884"/>
      <c r="K213" s="939"/>
      <c r="L213" s="939"/>
      <c r="R213" s="9"/>
      <c r="S213" s="9"/>
      <c r="T213" s="9"/>
    </row>
    <row r="214" spans="1:17" ht="16.5" thickBot="1">
      <c r="A214" s="1793" t="s">
        <v>322</v>
      </c>
      <c r="B214" s="1037"/>
      <c r="C214" s="1037"/>
      <c r="D214" s="1041"/>
      <c r="E214" s="1041"/>
      <c r="F214" s="1040"/>
      <c r="G214" s="1040"/>
      <c r="H214" s="1040"/>
      <c r="I214" s="2843"/>
      <c r="J214" s="2843"/>
      <c r="K214" s="2843"/>
      <c r="L214" s="2843"/>
      <c r="M214" s="2843"/>
      <c r="N214" s="2843"/>
      <c r="O214" s="2843"/>
      <c r="P214" s="2843"/>
      <c r="Q214" s="2843"/>
    </row>
    <row r="215" spans="2:17" ht="13.5" thickBot="1">
      <c r="B215" s="2816" t="s">
        <v>2</v>
      </c>
      <c r="C215" s="2817"/>
      <c r="D215" s="2817"/>
      <c r="E215" s="2817"/>
      <c r="F215" s="2817"/>
      <c r="G215" s="2817"/>
      <c r="H215" s="2817"/>
      <c r="I215" s="2818" t="s">
        <v>3</v>
      </c>
      <c r="J215" s="2819"/>
      <c r="K215" s="2819"/>
      <c r="L215" s="2819"/>
      <c r="M215" s="2819"/>
      <c r="N215" s="2819"/>
      <c r="O215" s="2819"/>
      <c r="P215" s="2819"/>
      <c r="Q215" s="2819"/>
    </row>
    <row r="216" spans="1:17" ht="96.75" customHeight="1" thickBot="1">
      <c r="A216" s="384" t="s">
        <v>119</v>
      </c>
      <c r="B216" s="1030" t="s">
        <v>107</v>
      </c>
      <c r="C216" s="1032" t="s">
        <v>191</v>
      </c>
      <c r="D216" s="1794" t="s">
        <v>241</v>
      </c>
      <c r="E216" s="1067"/>
      <c r="F216" s="387" t="s">
        <v>243</v>
      </c>
      <c r="G216" s="389" t="s">
        <v>108</v>
      </c>
      <c r="H216" s="389" t="s">
        <v>245</v>
      </c>
      <c r="I216" s="1025" t="s">
        <v>107</v>
      </c>
      <c r="J216" s="1020" t="s">
        <v>191</v>
      </c>
      <c r="K216" s="2838" t="s">
        <v>232</v>
      </c>
      <c r="L216" s="2839"/>
      <c r="M216" s="967" t="s">
        <v>192</v>
      </c>
      <c r="N216" s="902" t="s">
        <v>193</v>
      </c>
      <c r="O216" s="2243" t="s">
        <v>194</v>
      </c>
      <c r="P216" s="1161" t="s">
        <v>395</v>
      </c>
      <c r="Q216" s="903" t="s">
        <v>108</v>
      </c>
    </row>
    <row r="217" spans="1:17" ht="15">
      <c r="A217" s="887" t="s">
        <v>65</v>
      </c>
      <c r="B217" s="1031">
        <v>476806</v>
      </c>
      <c r="C217" s="982">
        <v>29446</v>
      </c>
      <c r="D217" s="1795">
        <v>447360</v>
      </c>
      <c r="E217" s="1063"/>
      <c r="F217" s="900">
        <v>233188</v>
      </c>
      <c r="G217" s="900">
        <v>4205</v>
      </c>
      <c r="H217" s="901">
        <v>209967</v>
      </c>
      <c r="I217" s="1796">
        <v>193972</v>
      </c>
      <c r="J217" s="1021">
        <v>22209</v>
      </c>
      <c r="K217" s="1028">
        <v>171763</v>
      </c>
      <c r="L217" s="1800"/>
      <c r="M217" s="1114">
        <v>7595</v>
      </c>
      <c r="N217" s="914">
        <v>56365</v>
      </c>
      <c r="O217" s="914">
        <v>14218</v>
      </c>
      <c r="P217" s="914">
        <v>90277</v>
      </c>
      <c r="Q217" s="915">
        <v>3308</v>
      </c>
    </row>
    <row r="218" spans="1:17" ht="14.25">
      <c r="A218" s="326" t="s">
        <v>31</v>
      </c>
      <c r="B218" s="945">
        <v>97380</v>
      </c>
      <c r="C218" s="1033">
        <v>5601</v>
      </c>
      <c r="D218" s="1797">
        <v>91779</v>
      </c>
      <c r="E218" s="1064"/>
      <c r="F218" s="895">
        <v>48258</v>
      </c>
      <c r="G218" s="895">
        <v>321</v>
      </c>
      <c r="H218" s="896">
        <v>43200</v>
      </c>
      <c r="I218" s="1798">
        <v>29204</v>
      </c>
      <c r="J218" s="1022">
        <v>6246</v>
      </c>
      <c r="K218" s="1080">
        <v>22958</v>
      </c>
      <c r="L218" s="1123"/>
      <c r="M218" s="1115">
        <v>1163</v>
      </c>
      <c r="N218" s="913">
        <v>8749</v>
      </c>
      <c r="O218" s="913">
        <v>2499</v>
      </c>
      <c r="P218" s="913">
        <v>10000</v>
      </c>
      <c r="Q218" s="917">
        <v>547</v>
      </c>
    </row>
    <row r="219" spans="1:17" ht="14.25">
      <c r="A219" s="326" t="s">
        <v>16</v>
      </c>
      <c r="B219" s="945">
        <v>13826</v>
      </c>
      <c r="C219" s="1033">
        <v>744</v>
      </c>
      <c r="D219" s="1033">
        <v>13082</v>
      </c>
      <c r="E219" s="1064"/>
      <c r="F219" s="895">
        <v>6970</v>
      </c>
      <c r="G219" s="895">
        <v>150</v>
      </c>
      <c r="H219" s="896">
        <v>5962</v>
      </c>
      <c r="I219" s="1798">
        <v>5150</v>
      </c>
      <c r="J219" s="1022">
        <v>514</v>
      </c>
      <c r="K219" s="1080">
        <v>4636</v>
      </c>
      <c r="L219" s="1123"/>
      <c r="M219" s="1115">
        <v>130</v>
      </c>
      <c r="N219" s="913">
        <v>1655</v>
      </c>
      <c r="O219" s="913">
        <v>490</v>
      </c>
      <c r="P219" s="913">
        <v>2262</v>
      </c>
      <c r="Q219" s="917">
        <v>99</v>
      </c>
    </row>
    <row r="220" spans="1:17" ht="14.25">
      <c r="A220" s="326" t="s">
        <v>247</v>
      </c>
      <c r="B220" s="945">
        <v>10406</v>
      </c>
      <c r="C220" s="1033">
        <v>643</v>
      </c>
      <c r="D220" s="1033">
        <v>9763</v>
      </c>
      <c r="E220" s="1064"/>
      <c r="F220" s="895">
        <v>4769</v>
      </c>
      <c r="G220" s="895">
        <v>147</v>
      </c>
      <c r="H220" s="896">
        <v>4847</v>
      </c>
      <c r="I220" s="1798">
        <v>2912</v>
      </c>
      <c r="J220" s="1022">
        <v>72</v>
      </c>
      <c r="K220" s="1080">
        <v>2840</v>
      </c>
      <c r="L220" s="1123"/>
      <c r="M220" s="1115">
        <v>5</v>
      </c>
      <c r="N220" s="913">
        <v>975</v>
      </c>
      <c r="O220" s="913">
        <v>281</v>
      </c>
      <c r="P220" s="913">
        <v>1516</v>
      </c>
      <c r="Q220" s="917">
        <v>63</v>
      </c>
    </row>
    <row r="221" spans="1:17" ht="14.25">
      <c r="A221" s="326" t="s">
        <v>210</v>
      </c>
      <c r="B221" s="945">
        <v>10786</v>
      </c>
      <c r="C221" s="1033">
        <v>681</v>
      </c>
      <c r="D221" s="1033">
        <v>10105</v>
      </c>
      <c r="E221" s="1064"/>
      <c r="F221" s="895">
        <v>5172</v>
      </c>
      <c r="G221" s="895">
        <v>0</v>
      </c>
      <c r="H221" s="896">
        <v>4933</v>
      </c>
      <c r="I221" s="1798">
        <v>4485</v>
      </c>
      <c r="J221" s="1022">
        <v>345</v>
      </c>
      <c r="K221" s="1080">
        <v>4140</v>
      </c>
      <c r="L221" s="1123"/>
      <c r="M221" s="1115">
        <v>0</v>
      </c>
      <c r="N221" s="913">
        <v>3169</v>
      </c>
      <c r="O221" s="913">
        <v>0</v>
      </c>
      <c r="P221" s="913">
        <v>931</v>
      </c>
      <c r="Q221" s="917">
        <v>40</v>
      </c>
    </row>
    <row r="222" spans="1:17" ht="14.25">
      <c r="A222" s="326" t="s">
        <v>19</v>
      </c>
      <c r="B222" s="945">
        <v>21859</v>
      </c>
      <c r="C222" s="1033">
        <v>261</v>
      </c>
      <c r="D222" s="1033">
        <v>21598</v>
      </c>
      <c r="E222" s="1064"/>
      <c r="F222" s="895">
        <v>11262</v>
      </c>
      <c r="G222" s="895">
        <v>168</v>
      </c>
      <c r="H222" s="896">
        <v>10168</v>
      </c>
      <c r="I222" s="1798">
        <v>5176</v>
      </c>
      <c r="J222" s="1022">
        <v>184</v>
      </c>
      <c r="K222" s="1080">
        <v>4992</v>
      </c>
      <c r="L222" s="1123"/>
      <c r="M222" s="1115">
        <v>211</v>
      </c>
      <c r="N222" s="913">
        <v>2142</v>
      </c>
      <c r="O222" s="913">
        <v>300</v>
      </c>
      <c r="P222" s="913">
        <v>2251</v>
      </c>
      <c r="Q222" s="917">
        <v>88</v>
      </c>
    </row>
    <row r="223" spans="1:17" ht="14.25">
      <c r="A223" s="326" t="s">
        <v>20</v>
      </c>
      <c r="B223" s="945">
        <v>6345</v>
      </c>
      <c r="C223" s="1033">
        <v>38</v>
      </c>
      <c r="D223" s="1033">
        <v>6307</v>
      </c>
      <c r="E223" s="1064"/>
      <c r="F223" s="895">
        <v>2992</v>
      </c>
      <c r="G223" s="895">
        <v>52</v>
      </c>
      <c r="H223" s="896">
        <v>3263</v>
      </c>
      <c r="I223" s="1798">
        <v>2218</v>
      </c>
      <c r="J223" s="1022">
        <v>83</v>
      </c>
      <c r="K223" s="1080">
        <v>2135</v>
      </c>
      <c r="L223" s="1123"/>
      <c r="M223" s="1115">
        <v>119</v>
      </c>
      <c r="N223" s="913">
        <v>731</v>
      </c>
      <c r="O223" s="913">
        <v>180</v>
      </c>
      <c r="P223" s="913">
        <v>1042</v>
      </c>
      <c r="Q223" s="917">
        <v>63</v>
      </c>
    </row>
    <row r="224" spans="1:17" ht="15">
      <c r="A224" s="888" t="s">
        <v>0</v>
      </c>
      <c r="B224" s="946">
        <v>25745</v>
      </c>
      <c r="C224" s="1035">
        <v>834</v>
      </c>
      <c r="D224" s="1799">
        <v>24911</v>
      </c>
      <c r="E224" s="1065"/>
      <c r="F224" s="28">
        <v>12820</v>
      </c>
      <c r="G224" s="28">
        <v>245</v>
      </c>
      <c r="H224" s="897">
        <v>11846</v>
      </c>
      <c r="I224" s="1798">
        <v>8742</v>
      </c>
      <c r="J224" s="997">
        <v>362</v>
      </c>
      <c r="K224" s="1028">
        <v>8380</v>
      </c>
      <c r="L224" s="1800"/>
      <c r="M224" s="1116">
        <v>173</v>
      </c>
      <c r="N224" s="912">
        <v>2566</v>
      </c>
      <c r="O224" s="912">
        <v>749</v>
      </c>
      <c r="P224" s="912">
        <v>4737</v>
      </c>
      <c r="Q224" s="916">
        <v>155</v>
      </c>
    </row>
    <row r="225" spans="1:17" ht="15">
      <c r="A225" s="326" t="s">
        <v>21</v>
      </c>
      <c r="B225" s="945">
        <v>26221</v>
      </c>
      <c r="C225" s="1033">
        <v>1330</v>
      </c>
      <c r="D225" s="1033">
        <v>24891</v>
      </c>
      <c r="E225" s="1064"/>
      <c r="F225" s="895">
        <v>13477</v>
      </c>
      <c r="G225" s="895">
        <v>271</v>
      </c>
      <c r="H225" s="896">
        <v>11143</v>
      </c>
      <c r="I225" s="1798">
        <v>4853</v>
      </c>
      <c r="J225" s="1022">
        <v>715</v>
      </c>
      <c r="K225" s="1028">
        <v>4138</v>
      </c>
      <c r="L225" s="1123"/>
      <c r="M225" s="1115">
        <v>220</v>
      </c>
      <c r="N225" s="913">
        <v>2010</v>
      </c>
      <c r="O225" s="913">
        <v>249</v>
      </c>
      <c r="P225" s="913">
        <v>1516</v>
      </c>
      <c r="Q225" s="917">
        <v>143</v>
      </c>
    </row>
    <row r="226" spans="1:17" ht="15">
      <c r="A226" s="326" t="s">
        <v>22</v>
      </c>
      <c r="B226" s="945">
        <v>70873</v>
      </c>
      <c r="C226" s="1033">
        <v>6830</v>
      </c>
      <c r="D226" s="1033">
        <v>64043</v>
      </c>
      <c r="E226" s="1064"/>
      <c r="F226" s="895">
        <v>34961</v>
      </c>
      <c r="G226" s="895">
        <v>767</v>
      </c>
      <c r="H226" s="896">
        <v>28315</v>
      </c>
      <c r="I226" s="1798">
        <v>35206</v>
      </c>
      <c r="J226" s="1022">
        <v>3253</v>
      </c>
      <c r="K226" s="1028">
        <v>31953</v>
      </c>
      <c r="L226" s="1123"/>
      <c r="M226" s="1115">
        <v>2162</v>
      </c>
      <c r="N226" s="913">
        <v>9727</v>
      </c>
      <c r="O226" s="913">
        <v>2863</v>
      </c>
      <c r="P226" s="913">
        <v>16349</v>
      </c>
      <c r="Q226" s="917">
        <v>852</v>
      </c>
    </row>
    <row r="227" spans="1:17" ht="15">
      <c r="A227" s="890" t="s">
        <v>70</v>
      </c>
      <c r="B227" s="945">
        <v>49725</v>
      </c>
      <c r="C227" s="1033">
        <v>1746</v>
      </c>
      <c r="D227" s="1033">
        <v>47979</v>
      </c>
      <c r="E227" s="1064"/>
      <c r="F227" s="895">
        <v>23308</v>
      </c>
      <c r="G227" s="895">
        <v>610</v>
      </c>
      <c r="H227" s="896">
        <v>24061</v>
      </c>
      <c r="I227" s="1798">
        <v>21772</v>
      </c>
      <c r="J227" s="1022">
        <v>2504</v>
      </c>
      <c r="K227" s="1028">
        <v>19268</v>
      </c>
      <c r="L227" s="1123"/>
      <c r="M227" s="1115">
        <v>741</v>
      </c>
      <c r="N227" s="913">
        <v>6709</v>
      </c>
      <c r="O227" s="913">
        <v>1271</v>
      </c>
      <c r="P227" s="913">
        <v>10423</v>
      </c>
      <c r="Q227" s="917">
        <v>124</v>
      </c>
    </row>
    <row r="228" spans="1:17" ht="15">
      <c r="A228" s="326" t="s">
        <v>24</v>
      </c>
      <c r="B228" s="945">
        <v>14132</v>
      </c>
      <c r="C228" s="1033">
        <v>426</v>
      </c>
      <c r="D228" s="1033">
        <v>13706</v>
      </c>
      <c r="E228" s="1064"/>
      <c r="F228" s="895">
        <v>6826</v>
      </c>
      <c r="G228" s="895">
        <v>109</v>
      </c>
      <c r="H228" s="896">
        <v>6771</v>
      </c>
      <c r="I228" s="1798">
        <v>2381</v>
      </c>
      <c r="J228" s="1022">
        <v>86</v>
      </c>
      <c r="K228" s="1028">
        <v>2295</v>
      </c>
      <c r="L228" s="1123"/>
      <c r="M228" s="1115">
        <v>58</v>
      </c>
      <c r="N228" s="913">
        <v>870</v>
      </c>
      <c r="O228" s="913">
        <v>72</v>
      </c>
      <c r="P228" s="913">
        <v>1200</v>
      </c>
      <c r="Q228" s="917">
        <v>95</v>
      </c>
    </row>
    <row r="229" spans="1:17" ht="15">
      <c r="A229" s="326" t="s">
        <v>106</v>
      </c>
      <c r="B229" s="945">
        <v>30024</v>
      </c>
      <c r="C229" s="1033">
        <v>2246</v>
      </c>
      <c r="D229" s="1033">
        <v>27778</v>
      </c>
      <c r="E229" s="1064"/>
      <c r="F229" s="895">
        <v>13801</v>
      </c>
      <c r="G229" s="895">
        <v>246</v>
      </c>
      <c r="H229" s="896">
        <v>13731</v>
      </c>
      <c r="I229" s="1798">
        <v>8964</v>
      </c>
      <c r="J229" s="1022">
        <v>1334</v>
      </c>
      <c r="K229" s="1028">
        <v>7630</v>
      </c>
      <c r="L229" s="1123"/>
      <c r="M229" s="1115">
        <v>333</v>
      </c>
      <c r="N229" s="913">
        <v>3141</v>
      </c>
      <c r="O229" s="913">
        <v>628</v>
      </c>
      <c r="P229" s="913">
        <v>3396</v>
      </c>
      <c r="Q229" s="917">
        <v>132</v>
      </c>
    </row>
    <row r="230" spans="1:17" ht="15">
      <c r="A230" s="326" t="s">
        <v>248</v>
      </c>
      <c r="B230" s="945">
        <v>47671</v>
      </c>
      <c r="C230" s="1033">
        <v>5362</v>
      </c>
      <c r="D230" s="1033">
        <v>42309</v>
      </c>
      <c r="E230" s="1064"/>
      <c r="F230" s="895">
        <v>22330</v>
      </c>
      <c r="G230" s="895">
        <v>711</v>
      </c>
      <c r="H230" s="896">
        <v>19268</v>
      </c>
      <c r="I230" s="1798">
        <v>38977</v>
      </c>
      <c r="J230" s="1022">
        <v>5257</v>
      </c>
      <c r="K230" s="1028">
        <v>33720</v>
      </c>
      <c r="L230" s="1123"/>
      <c r="M230" s="1115">
        <v>1377</v>
      </c>
      <c r="N230" s="913">
        <v>6187</v>
      </c>
      <c r="O230" s="913">
        <v>2182</v>
      </c>
      <c r="P230" s="913">
        <v>23298</v>
      </c>
      <c r="Q230" s="917">
        <v>676</v>
      </c>
    </row>
    <row r="231" spans="1:17" ht="15">
      <c r="A231" s="326" t="s">
        <v>249</v>
      </c>
      <c r="B231" s="945">
        <v>18242</v>
      </c>
      <c r="C231" s="1033">
        <v>618</v>
      </c>
      <c r="D231" s="1033">
        <v>17624</v>
      </c>
      <c r="E231" s="1064"/>
      <c r="F231" s="895">
        <v>9724</v>
      </c>
      <c r="G231" s="895">
        <v>234</v>
      </c>
      <c r="H231" s="896">
        <v>7666</v>
      </c>
      <c r="I231" s="1798">
        <v>5953</v>
      </c>
      <c r="J231" s="1022">
        <v>349</v>
      </c>
      <c r="K231" s="1028">
        <v>5604</v>
      </c>
      <c r="L231" s="1123"/>
      <c r="M231" s="1115">
        <v>100</v>
      </c>
      <c r="N231" s="913">
        <v>2669</v>
      </c>
      <c r="O231" s="913">
        <v>221</v>
      </c>
      <c r="P231" s="913">
        <v>2556</v>
      </c>
      <c r="Q231" s="917">
        <v>58</v>
      </c>
    </row>
    <row r="232" spans="1:17" ht="15">
      <c r="A232" s="326" t="s">
        <v>251</v>
      </c>
      <c r="B232" s="945">
        <v>7498</v>
      </c>
      <c r="C232" s="1033">
        <v>490</v>
      </c>
      <c r="D232" s="1033">
        <v>7008</v>
      </c>
      <c r="E232" s="1064"/>
      <c r="F232" s="895">
        <v>3803</v>
      </c>
      <c r="G232" s="895">
        <v>55</v>
      </c>
      <c r="H232" s="896">
        <v>3150</v>
      </c>
      <c r="I232" s="1798">
        <v>2916</v>
      </c>
      <c r="J232" s="1022">
        <v>93</v>
      </c>
      <c r="K232" s="1028">
        <v>2823</v>
      </c>
      <c r="L232" s="1123"/>
      <c r="M232" s="1115">
        <v>402</v>
      </c>
      <c r="N232" s="913">
        <v>383</v>
      </c>
      <c r="O232" s="913">
        <v>503</v>
      </c>
      <c r="P232" s="913">
        <v>1492</v>
      </c>
      <c r="Q232" s="917">
        <v>43</v>
      </c>
    </row>
    <row r="233" spans="1:17" ht="15">
      <c r="A233" s="326" t="s">
        <v>67</v>
      </c>
      <c r="B233" s="945">
        <v>20275</v>
      </c>
      <c r="C233" s="1033">
        <v>1287</v>
      </c>
      <c r="D233" s="1033">
        <v>18988</v>
      </c>
      <c r="E233" s="1064"/>
      <c r="F233" s="895">
        <v>9906</v>
      </c>
      <c r="G233" s="895">
        <v>14</v>
      </c>
      <c r="H233" s="896">
        <v>9068</v>
      </c>
      <c r="I233" s="1798">
        <v>13234</v>
      </c>
      <c r="J233" s="1022">
        <v>556</v>
      </c>
      <c r="K233" s="1028">
        <v>12678</v>
      </c>
      <c r="L233" s="1123"/>
      <c r="M233" s="1115">
        <v>267</v>
      </c>
      <c r="N233" s="913">
        <v>3955</v>
      </c>
      <c r="O233" s="913">
        <v>1678</v>
      </c>
      <c r="P233" s="913">
        <v>6659</v>
      </c>
      <c r="Q233" s="917">
        <v>119</v>
      </c>
    </row>
    <row r="234" spans="1:17" ht="15">
      <c r="A234" s="326" t="s">
        <v>27</v>
      </c>
      <c r="B234" s="945">
        <v>3339</v>
      </c>
      <c r="C234" s="1033">
        <v>205</v>
      </c>
      <c r="D234" s="1033">
        <v>3134</v>
      </c>
      <c r="E234" s="1064"/>
      <c r="F234" s="895">
        <v>1660</v>
      </c>
      <c r="G234" s="895">
        <v>44</v>
      </c>
      <c r="H234" s="896">
        <v>1430</v>
      </c>
      <c r="I234" s="1798">
        <v>1330</v>
      </c>
      <c r="J234" s="1022">
        <v>194</v>
      </c>
      <c r="K234" s="1028">
        <v>1136</v>
      </c>
      <c r="L234" s="1123"/>
      <c r="M234" s="1115">
        <v>51</v>
      </c>
      <c r="N234" s="913">
        <v>502</v>
      </c>
      <c r="O234" s="913">
        <v>52</v>
      </c>
      <c r="P234" s="913">
        <v>520</v>
      </c>
      <c r="Q234" s="917">
        <v>11</v>
      </c>
    </row>
    <row r="235" spans="1:17" ht="15">
      <c r="A235" s="326" t="s">
        <v>28</v>
      </c>
      <c r="B235" s="945">
        <v>1196</v>
      </c>
      <c r="C235" s="1033">
        <v>30</v>
      </c>
      <c r="D235" s="1033">
        <v>1166</v>
      </c>
      <c r="E235" s="1064"/>
      <c r="F235" s="895">
        <v>581</v>
      </c>
      <c r="G235" s="895">
        <v>36</v>
      </c>
      <c r="H235" s="896">
        <v>549</v>
      </c>
      <c r="I235" s="1798">
        <v>277</v>
      </c>
      <c r="J235" s="1022">
        <v>14</v>
      </c>
      <c r="K235" s="1028">
        <v>263</v>
      </c>
      <c r="L235" s="1123"/>
      <c r="M235" s="1115">
        <v>0</v>
      </c>
      <c r="N235" s="913">
        <v>181</v>
      </c>
      <c r="O235" s="913">
        <v>0</v>
      </c>
      <c r="P235" s="913">
        <v>82</v>
      </c>
      <c r="Q235" s="917">
        <v>0</v>
      </c>
    </row>
    <row r="236" spans="1:17" ht="15.75" thickBot="1">
      <c r="A236" s="891" t="s">
        <v>29</v>
      </c>
      <c r="B236" s="947">
        <v>1263</v>
      </c>
      <c r="C236" s="1034">
        <v>74</v>
      </c>
      <c r="D236" s="1034">
        <v>1189</v>
      </c>
      <c r="E236" s="1066"/>
      <c r="F236" s="898">
        <v>568</v>
      </c>
      <c r="G236" s="898">
        <v>25</v>
      </c>
      <c r="H236" s="899">
        <v>596</v>
      </c>
      <c r="I236" s="1801">
        <v>222</v>
      </c>
      <c r="J236" s="1024">
        <v>48</v>
      </c>
      <c r="K236" s="1802">
        <v>174</v>
      </c>
      <c r="L236" s="1803"/>
      <c r="M236" s="1117">
        <v>83</v>
      </c>
      <c r="N236" s="918">
        <v>44</v>
      </c>
      <c r="O236" s="918">
        <v>0</v>
      </c>
      <c r="P236" s="918">
        <v>47</v>
      </c>
      <c r="Q236" s="919">
        <v>0</v>
      </c>
    </row>
    <row r="237" spans="1:12" ht="18" customHeight="1">
      <c r="A237" s="163" t="s">
        <v>152</v>
      </c>
      <c r="B237" s="939"/>
      <c r="D237" s="939"/>
      <c r="E237" s="939"/>
      <c r="F237" s="42">
        <f>F222+G222</f>
        <v>11430</v>
      </c>
      <c r="I237" s="158"/>
      <c r="J237" s="158"/>
      <c r="K237" s="939"/>
      <c r="L237" s="939"/>
    </row>
    <row r="238" spans="1:17" ht="27" customHeight="1" thickBot="1">
      <c r="A238" s="2843" t="s">
        <v>323</v>
      </c>
      <c r="B238" s="2843"/>
      <c r="C238" s="2843"/>
      <c r="D238" s="2843"/>
      <c r="E238" s="2843"/>
      <c r="F238" s="2843"/>
      <c r="G238" s="2843"/>
      <c r="H238" s="2843"/>
      <c r="I238" s="2843"/>
      <c r="J238" s="2843"/>
      <c r="K238" s="2843"/>
      <c r="L238" s="2843"/>
      <c r="M238" s="1163"/>
      <c r="N238" s="1163"/>
      <c r="O238" s="1163"/>
      <c r="P238" s="1163"/>
      <c r="Q238" s="1163"/>
    </row>
    <row r="239" spans="1:17" ht="13.5" thickBot="1">
      <c r="A239" s="1241"/>
      <c r="B239" s="2816" t="s">
        <v>2</v>
      </c>
      <c r="C239" s="2817"/>
      <c r="D239" s="2817"/>
      <c r="E239" s="2817"/>
      <c r="F239" s="2817"/>
      <c r="G239" s="2817"/>
      <c r="H239" s="2817"/>
      <c r="I239" s="2818" t="s">
        <v>3</v>
      </c>
      <c r="J239" s="2819"/>
      <c r="K239" s="2819"/>
      <c r="L239" s="2834"/>
      <c r="M239" s="1129"/>
      <c r="N239" s="1129"/>
      <c r="O239" s="1129"/>
      <c r="P239" s="1129"/>
      <c r="Q239" s="1129"/>
    </row>
    <row r="240" spans="1:17" ht="54.75" thickBot="1">
      <c r="A240" s="384" t="s">
        <v>119</v>
      </c>
      <c r="B240" s="1083" t="s">
        <v>107</v>
      </c>
      <c r="C240" s="1032" t="s">
        <v>191</v>
      </c>
      <c r="D240" s="2828" t="s">
        <v>242</v>
      </c>
      <c r="E240" s="2829"/>
      <c r="F240" s="389" t="s">
        <v>243</v>
      </c>
      <c r="G240" s="389" t="s">
        <v>108</v>
      </c>
      <c r="H240" s="389" t="s">
        <v>245</v>
      </c>
      <c r="I240" s="1792" t="s">
        <v>107</v>
      </c>
      <c r="J240" s="995" t="s">
        <v>191</v>
      </c>
      <c r="K240" s="2830" t="s">
        <v>242</v>
      </c>
      <c r="L240" s="2831"/>
      <c r="M240" s="967" t="s">
        <v>192</v>
      </c>
      <c r="N240" s="902" t="s">
        <v>193</v>
      </c>
      <c r="O240" s="2243" t="s">
        <v>194</v>
      </c>
      <c r="P240" s="1161" t="s">
        <v>395</v>
      </c>
      <c r="Q240" s="903" t="s">
        <v>108</v>
      </c>
    </row>
    <row r="241" spans="1:17" ht="15.75">
      <c r="A241" s="1804" t="s">
        <v>65</v>
      </c>
      <c r="B241" s="1805">
        <v>4189</v>
      </c>
      <c r="C241" s="1806">
        <v>-428</v>
      </c>
      <c r="D241" s="1805">
        <v>4617</v>
      </c>
      <c r="E241" s="1807">
        <v>1.0320547210300428</v>
      </c>
      <c r="F241" s="447">
        <v>2791</v>
      </c>
      <c r="G241" s="447">
        <v>95</v>
      </c>
      <c r="H241" s="1808">
        <v>1731</v>
      </c>
      <c r="I241" s="703">
        <v>1255</v>
      </c>
      <c r="J241" s="636">
        <v>525</v>
      </c>
      <c r="K241" s="1200">
        <v>730</v>
      </c>
      <c r="L241" s="1809">
        <v>0.4250042209323312</v>
      </c>
      <c r="M241" s="636">
        <v>-409</v>
      </c>
      <c r="N241" s="636">
        <v>1080</v>
      </c>
      <c r="O241" s="636">
        <v>557</v>
      </c>
      <c r="P241" s="733">
        <v>-426</v>
      </c>
      <c r="Q241" s="637">
        <v>-72</v>
      </c>
    </row>
    <row r="242" spans="1:17" ht="14.25">
      <c r="A242" s="1810" t="s">
        <v>31</v>
      </c>
      <c r="B242" s="1305">
        <v>1214</v>
      </c>
      <c r="C242" s="1044">
        <v>-26</v>
      </c>
      <c r="D242" s="1068">
        <v>1240</v>
      </c>
      <c r="E242" s="1072">
        <v>1.351071595898844</v>
      </c>
      <c r="F242" s="895">
        <v>600</v>
      </c>
      <c r="G242" s="1046">
        <v>-2</v>
      </c>
      <c r="H242" s="896">
        <v>642</v>
      </c>
      <c r="I242" s="917">
        <v>113</v>
      </c>
      <c r="J242" s="913">
        <v>300</v>
      </c>
      <c r="K242" s="1057">
        <v>-187</v>
      </c>
      <c r="L242" s="1148">
        <v>-0.8145308824810523</v>
      </c>
      <c r="M242" s="913">
        <v>-50</v>
      </c>
      <c r="N242" s="913">
        <v>150</v>
      </c>
      <c r="O242" s="913">
        <v>667</v>
      </c>
      <c r="P242" s="1811">
        <v>-938</v>
      </c>
      <c r="Q242" s="917">
        <v>-16</v>
      </c>
    </row>
    <row r="243" spans="1:17" ht="14.25">
      <c r="A243" s="1810" t="s">
        <v>16</v>
      </c>
      <c r="B243" s="1305">
        <v>138</v>
      </c>
      <c r="C243" s="1044">
        <v>-40</v>
      </c>
      <c r="D243" s="1068">
        <v>178</v>
      </c>
      <c r="E243" s="1072">
        <v>1.3606482189267697</v>
      </c>
      <c r="F243" s="895">
        <v>225</v>
      </c>
      <c r="G243" s="895">
        <v>-1</v>
      </c>
      <c r="H243" s="896">
        <v>-46</v>
      </c>
      <c r="I243" s="917">
        <v>3</v>
      </c>
      <c r="J243" s="1050">
        <v>-12</v>
      </c>
      <c r="K243" s="1125">
        <v>15</v>
      </c>
      <c r="L243" s="1145">
        <v>0.32355478861087145</v>
      </c>
      <c r="M243" s="913">
        <v>-2</v>
      </c>
      <c r="N243" s="913">
        <v>8</v>
      </c>
      <c r="O243" s="913">
        <v>5</v>
      </c>
      <c r="P243" s="1811">
        <v>-1</v>
      </c>
      <c r="Q243" s="917">
        <v>5</v>
      </c>
    </row>
    <row r="244" spans="1:17" ht="14.25">
      <c r="A244" s="1810" t="s">
        <v>247</v>
      </c>
      <c r="B244" s="1305">
        <v>53</v>
      </c>
      <c r="C244" s="1044">
        <v>-16</v>
      </c>
      <c r="D244" s="1068">
        <v>69</v>
      </c>
      <c r="E244" s="1072">
        <v>0.7067499743931168</v>
      </c>
      <c r="F244" s="895">
        <v>16</v>
      </c>
      <c r="G244" s="895">
        <v>0</v>
      </c>
      <c r="H244" s="896">
        <v>53</v>
      </c>
      <c r="I244" s="917">
        <v>0</v>
      </c>
      <c r="J244" s="913">
        <v>0</v>
      </c>
      <c r="K244" s="1125">
        <v>0</v>
      </c>
      <c r="L244" s="1145">
        <v>0</v>
      </c>
      <c r="M244" s="913">
        <v>0</v>
      </c>
      <c r="N244" s="913">
        <v>-52</v>
      </c>
      <c r="O244" s="913">
        <v>13</v>
      </c>
      <c r="P244" s="1811">
        <v>52</v>
      </c>
      <c r="Q244" s="917">
        <v>-13</v>
      </c>
    </row>
    <row r="245" spans="1:17" ht="14.25">
      <c r="A245" s="1810" t="s">
        <v>210</v>
      </c>
      <c r="B245" s="1308">
        <v>-75</v>
      </c>
      <c r="C245" s="1044">
        <v>-16</v>
      </c>
      <c r="D245" s="1043">
        <v>-59</v>
      </c>
      <c r="E245" s="1073">
        <v>-0.5838693715982187</v>
      </c>
      <c r="F245" s="895">
        <v>22</v>
      </c>
      <c r="G245" s="1046">
        <v>-20</v>
      </c>
      <c r="H245" s="896">
        <v>-61</v>
      </c>
      <c r="I245" s="1051">
        <v>-354</v>
      </c>
      <c r="J245" s="913">
        <v>27</v>
      </c>
      <c r="K245" s="1057">
        <v>-381</v>
      </c>
      <c r="L245" s="1148">
        <v>-9.202898550724637</v>
      </c>
      <c r="M245" s="913">
        <v>-185</v>
      </c>
      <c r="N245" s="913">
        <v>834</v>
      </c>
      <c r="O245" s="913">
        <v>-151</v>
      </c>
      <c r="P245" s="1811">
        <v>-790</v>
      </c>
      <c r="Q245" s="917">
        <v>-89</v>
      </c>
    </row>
    <row r="246" spans="1:17" ht="14.25">
      <c r="A246" s="1810" t="s">
        <v>308</v>
      </c>
      <c r="B246" s="1305">
        <v>0</v>
      </c>
      <c r="C246" s="1033">
        <v>0</v>
      </c>
      <c r="D246" s="1068">
        <v>0</v>
      </c>
      <c r="E246" s="1072">
        <v>0</v>
      </c>
      <c r="F246" s="895">
        <v>0</v>
      </c>
      <c r="G246" s="895">
        <v>0</v>
      </c>
      <c r="H246" s="896">
        <v>0</v>
      </c>
      <c r="I246" s="917">
        <v>0</v>
      </c>
      <c r="J246" s="913">
        <v>0</v>
      </c>
      <c r="K246" s="1125">
        <v>0</v>
      </c>
      <c r="L246" s="1145">
        <v>0</v>
      </c>
      <c r="M246" s="913">
        <v>0</v>
      </c>
      <c r="N246" s="913">
        <v>0</v>
      </c>
      <c r="O246" s="913">
        <v>0</v>
      </c>
      <c r="P246" s="1811">
        <v>0</v>
      </c>
      <c r="Q246" s="917">
        <v>0</v>
      </c>
    </row>
    <row r="247" spans="1:17" ht="14.25">
      <c r="A247" s="1810" t="s">
        <v>20</v>
      </c>
      <c r="B247" s="1308">
        <v>-184</v>
      </c>
      <c r="C247" s="1044">
        <v>-53</v>
      </c>
      <c r="D247" s="1043">
        <v>-131</v>
      </c>
      <c r="E247" s="1073">
        <v>-2.0770572379895356</v>
      </c>
      <c r="F247" s="1046">
        <v>-268</v>
      </c>
      <c r="G247" s="895">
        <v>3</v>
      </c>
      <c r="H247" s="896">
        <v>134</v>
      </c>
      <c r="I247" s="917">
        <v>-27</v>
      </c>
      <c r="J247" s="1050">
        <v>-10</v>
      </c>
      <c r="K247" s="1057">
        <v>-17</v>
      </c>
      <c r="L247" s="1148">
        <v>-0.7962529274004684</v>
      </c>
      <c r="M247" s="913">
        <v>0</v>
      </c>
      <c r="N247" s="913">
        <v>-52</v>
      </c>
      <c r="O247" s="913">
        <v>13</v>
      </c>
      <c r="P247" s="1811">
        <v>8</v>
      </c>
      <c r="Q247" s="917">
        <v>14</v>
      </c>
    </row>
    <row r="248" spans="1:17" ht="15.75">
      <c r="A248" s="1812" t="s">
        <v>0</v>
      </c>
      <c r="B248" s="1205">
        <v>49</v>
      </c>
      <c r="C248" s="1189">
        <v>71</v>
      </c>
      <c r="D248" s="1188">
        <v>-22</v>
      </c>
      <c r="E248" s="1813">
        <v>-0.08831439926137048</v>
      </c>
      <c r="F248" s="858">
        <v>-37</v>
      </c>
      <c r="G248" s="31">
        <v>10</v>
      </c>
      <c r="H248" s="1814">
        <v>5</v>
      </c>
      <c r="I248" s="1815">
        <v>-205</v>
      </c>
      <c r="J248" s="1192">
        <v>-27</v>
      </c>
      <c r="K248" s="1816">
        <v>-178</v>
      </c>
      <c r="L248" s="1817">
        <v>-2.124105011933174</v>
      </c>
      <c r="M248" s="1818">
        <v>-27</v>
      </c>
      <c r="N248" s="1818">
        <v>-114</v>
      </c>
      <c r="O248" s="1818">
        <v>-20</v>
      </c>
      <c r="P248" s="746">
        <v>2</v>
      </c>
      <c r="Q248" s="703">
        <v>-19</v>
      </c>
    </row>
    <row r="249" spans="1:17" ht="14.25">
      <c r="A249" s="1810" t="s">
        <v>21</v>
      </c>
      <c r="B249" s="1308">
        <v>-178</v>
      </c>
      <c r="C249" s="1044">
        <v>-112</v>
      </c>
      <c r="D249" s="1043">
        <v>-66</v>
      </c>
      <c r="E249" s="1073">
        <v>-0.26515608051102807</v>
      </c>
      <c r="F249" s="1046">
        <v>-91</v>
      </c>
      <c r="G249" s="1046">
        <v>-5</v>
      </c>
      <c r="H249" s="896">
        <v>30</v>
      </c>
      <c r="I249" s="1051">
        <v>-32</v>
      </c>
      <c r="J249" s="913">
        <v>-6</v>
      </c>
      <c r="K249" s="1057">
        <v>-26</v>
      </c>
      <c r="L249" s="1148">
        <v>-0.6283228612856452</v>
      </c>
      <c r="M249" s="913">
        <v>0</v>
      </c>
      <c r="N249" s="913">
        <v>-22</v>
      </c>
      <c r="O249" s="913">
        <v>17</v>
      </c>
      <c r="P249" s="1811">
        <v>-24</v>
      </c>
      <c r="Q249" s="917">
        <v>3</v>
      </c>
    </row>
    <row r="250" spans="1:17" ht="14.25">
      <c r="A250" s="1810" t="s">
        <v>22</v>
      </c>
      <c r="B250" s="1305">
        <v>328</v>
      </c>
      <c r="C250" s="1044">
        <v>-188</v>
      </c>
      <c r="D250" s="1068">
        <v>516</v>
      </c>
      <c r="E250" s="1072">
        <v>0.8057086644910451</v>
      </c>
      <c r="F250" s="895">
        <v>446</v>
      </c>
      <c r="G250" s="1046">
        <v>-10</v>
      </c>
      <c r="H250" s="896">
        <v>80</v>
      </c>
      <c r="I250" s="1051">
        <v>-1237</v>
      </c>
      <c r="J250" s="1050">
        <v>-226</v>
      </c>
      <c r="K250" s="1057">
        <v>-1011</v>
      </c>
      <c r="L250" s="1148">
        <v>-3.1640221575438927</v>
      </c>
      <c r="M250" s="913">
        <v>-230</v>
      </c>
      <c r="N250" s="913">
        <v>-357</v>
      </c>
      <c r="O250" s="913">
        <v>-30</v>
      </c>
      <c r="P250" s="1811">
        <v>-458</v>
      </c>
      <c r="Q250" s="917">
        <v>64</v>
      </c>
    </row>
    <row r="251" spans="1:17" ht="14.25">
      <c r="A251" s="1819" t="s">
        <v>70</v>
      </c>
      <c r="B251" s="1305">
        <v>3734</v>
      </c>
      <c r="C251" s="1033">
        <v>33</v>
      </c>
      <c r="D251" s="1068">
        <v>3701</v>
      </c>
      <c r="E251" s="1072">
        <v>7.713791450426228</v>
      </c>
      <c r="F251" s="895">
        <v>2513</v>
      </c>
      <c r="G251" s="1046">
        <v>-28</v>
      </c>
      <c r="H251" s="896">
        <v>1216</v>
      </c>
      <c r="I251" s="917">
        <v>1635</v>
      </c>
      <c r="J251" s="913">
        <v>173</v>
      </c>
      <c r="K251" s="1125">
        <v>1462</v>
      </c>
      <c r="L251" s="1145">
        <v>7.587710193066224</v>
      </c>
      <c r="M251" s="913">
        <v>59</v>
      </c>
      <c r="N251" s="913">
        <v>231</v>
      </c>
      <c r="O251" s="913">
        <v>94</v>
      </c>
      <c r="P251" s="1811">
        <v>1076</v>
      </c>
      <c r="Q251" s="917">
        <v>2</v>
      </c>
    </row>
    <row r="252" spans="1:17" ht="14.25">
      <c r="A252" s="1810" t="s">
        <v>24</v>
      </c>
      <c r="B252" s="1305">
        <v>192</v>
      </c>
      <c r="C252" s="1044">
        <v>-10</v>
      </c>
      <c r="D252" s="1068">
        <v>202</v>
      </c>
      <c r="E252" s="1072">
        <v>1.4738070917846198</v>
      </c>
      <c r="F252" s="895">
        <v>7</v>
      </c>
      <c r="G252" s="895">
        <v>0</v>
      </c>
      <c r="H252" s="896">
        <v>195</v>
      </c>
      <c r="I252" s="1051">
        <v>-69</v>
      </c>
      <c r="J252" s="913">
        <v>1</v>
      </c>
      <c r="K252" s="1057">
        <v>-70</v>
      </c>
      <c r="L252" s="1148">
        <v>-3.0501089324618738</v>
      </c>
      <c r="M252" s="913">
        <v>2</v>
      </c>
      <c r="N252" s="913">
        <v>-53</v>
      </c>
      <c r="O252" s="913">
        <v>-18</v>
      </c>
      <c r="P252" s="1811">
        <v>-1</v>
      </c>
      <c r="Q252" s="917">
        <v>0</v>
      </c>
    </row>
    <row r="253" spans="1:17" ht="14.25">
      <c r="A253" s="1810" t="s">
        <v>106</v>
      </c>
      <c r="B253" s="1308">
        <v>-231</v>
      </c>
      <c r="C253" s="1044">
        <v>-9</v>
      </c>
      <c r="D253" s="1043">
        <v>-222</v>
      </c>
      <c r="E253" s="1073">
        <v>-0.7991936064511483</v>
      </c>
      <c r="F253" s="1046">
        <v>-30</v>
      </c>
      <c r="G253" s="895">
        <v>125</v>
      </c>
      <c r="H253" s="896">
        <v>-317</v>
      </c>
      <c r="I253" s="1051">
        <v>-78</v>
      </c>
      <c r="J253" s="913">
        <v>5</v>
      </c>
      <c r="K253" s="1057">
        <v>-83</v>
      </c>
      <c r="L253" s="1148">
        <v>-1.0878112712975099</v>
      </c>
      <c r="M253" s="913">
        <v>-10</v>
      </c>
      <c r="N253" s="913">
        <v>-36</v>
      </c>
      <c r="O253" s="913">
        <v>-27</v>
      </c>
      <c r="P253" s="1811">
        <v>-11</v>
      </c>
      <c r="Q253" s="917">
        <v>1</v>
      </c>
    </row>
    <row r="254" spans="1:17" ht="14.25">
      <c r="A254" s="1810" t="s">
        <v>248</v>
      </c>
      <c r="B254" s="1308">
        <v>-655</v>
      </c>
      <c r="C254" s="1044">
        <v>-339</v>
      </c>
      <c r="D254" s="1043">
        <v>-316</v>
      </c>
      <c r="E254" s="1073">
        <v>-0.7468860053416531</v>
      </c>
      <c r="F254" s="1046">
        <v>-160</v>
      </c>
      <c r="G254" s="895">
        <v>29</v>
      </c>
      <c r="H254" s="896">
        <v>-185</v>
      </c>
      <c r="I254" s="917">
        <v>204</v>
      </c>
      <c r="J254" s="1050">
        <v>-191</v>
      </c>
      <c r="K254" s="1125">
        <v>395</v>
      </c>
      <c r="L254" s="1145">
        <v>1.17141162514828</v>
      </c>
      <c r="M254" s="913">
        <v>-18</v>
      </c>
      <c r="N254" s="913">
        <v>256</v>
      </c>
      <c r="O254" s="913">
        <v>-23</v>
      </c>
      <c r="P254" s="1811">
        <v>209</v>
      </c>
      <c r="Q254" s="917">
        <v>-29</v>
      </c>
    </row>
    <row r="255" spans="1:17" ht="14.25">
      <c r="A255" s="1810" t="s">
        <v>249</v>
      </c>
      <c r="B255" s="1308">
        <v>-253</v>
      </c>
      <c r="C255" s="1044">
        <v>-9</v>
      </c>
      <c r="D255" s="1043">
        <v>-244</v>
      </c>
      <c r="E255" s="1073">
        <v>-1.3844757149341806</v>
      </c>
      <c r="F255" s="1046">
        <v>-135</v>
      </c>
      <c r="G255" s="1046">
        <v>-3</v>
      </c>
      <c r="H255" s="896">
        <v>-106</v>
      </c>
      <c r="I255" s="917">
        <v>437</v>
      </c>
      <c r="J255" s="913">
        <v>26</v>
      </c>
      <c r="K255" s="1125">
        <v>411</v>
      </c>
      <c r="L255" s="1145">
        <v>7.334047109207709</v>
      </c>
      <c r="M255" s="913">
        <v>7</v>
      </c>
      <c r="N255" s="913">
        <v>230</v>
      </c>
      <c r="O255" s="913">
        <v>16</v>
      </c>
      <c r="P255" s="1811">
        <v>154</v>
      </c>
      <c r="Q255" s="917">
        <v>4</v>
      </c>
    </row>
    <row r="256" spans="1:17" ht="14.25">
      <c r="A256" s="1810" t="s">
        <v>251</v>
      </c>
      <c r="B256" s="1305">
        <v>412</v>
      </c>
      <c r="C256" s="1033">
        <v>310</v>
      </c>
      <c r="D256" s="1068">
        <v>102</v>
      </c>
      <c r="E256" s="1072">
        <v>1.4554794520547945</v>
      </c>
      <c r="F256" s="895">
        <v>41</v>
      </c>
      <c r="G256" s="895">
        <v>2</v>
      </c>
      <c r="H256" s="896">
        <v>59</v>
      </c>
      <c r="I256" s="917">
        <v>131</v>
      </c>
      <c r="J256" s="913">
        <v>22</v>
      </c>
      <c r="K256" s="1125">
        <v>109</v>
      </c>
      <c r="L256" s="1145">
        <v>3.861140630534892</v>
      </c>
      <c r="M256" s="913">
        <v>24</v>
      </c>
      <c r="N256" s="913">
        <v>23</v>
      </c>
      <c r="O256" s="913">
        <v>42</v>
      </c>
      <c r="P256" s="1811">
        <v>23</v>
      </c>
      <c r="Q256" s="917">
        <v>-3</v>
      </c>
    </row>
    <row r="257" spans="1:17" ht="14.25">
      <c r="A257" s="1810" t="s">
        <v>67</v>
      </c>
      <c r="B257" s="1308">
        <v>-492</v>
      </c>
      <c r="C257" s="1044">
        <v>-38</v>
      </c>
      <c r="D257" s="1043">
        <v>-454</v>
      </c>
      <c r="E257" s="1073">
        <v>-2.3909837792289865</v>
      </c>
      <c r="F257" s="1046">
        <v>-444</v>
      </c>
      <c r="G257" s="1046">
        <v>-7</v>
      </c>
      <c r="H257" s="896">
        <v>-3</v>
      </c>
      <c r="I257" s="917">
        <v>705</v>
      </c>
      <c r="J257" s="913">
        <v>438</v>
      </c>
      <c r="K257" s="1125">
        <v>267</v>
      </c>
      <c r="L257" s="1145">
        <v>2.106010411736867</v>
      </c>
      <c r="M257" s="913">
        <v>22</v>
      </c>
      <c r="N257" s="913">
        <v>29</v>
      </c>
      <c r="O257" s="913">
        <v>-40</v>
      </c>
      <c r="P257" s="1811">
        <v>252</v>
      </c>
      <c r="Q257" s="917">
        <v>4</v>
      </c>
    </row>
    <row r="258" spans="1:17" ht="14.25">
      <c r="A258" s="1810" t="s">
        <v>27</v>
      </c>
      <c r="B258" s="1305">
        <v>74</v>
      </c>
      <c r="C258" s="1033">
        <v>0</v>
      </c>
      <c r="D258" s="1068">
        <v>74</v>
      </c>
      <c r="E258" s="1072">
        <v>2.361199744735163</v>
      </c>
      <c r="F258" s="895">
        <v>47</v>
      </c>
      <c r="G258" s="895">
        <v>0</v>
      </c>
      <c r="H258" s="896">
        <v>27</v>
      </c>
      <c r="I258" s="917">
        <v>15</v>
      </c>
      <c r="J258" s="1050">
        <v>-2</v>
      </c>
      <c r="K258" s="1125">
        <v>17</v>
      </c>
      <c r="L258" s="1145">
        <v>1.4964788732394365</v>
      </c>
      <c r="M258" s="913">
        <v>-1</v>
      </c>
      <c r="N258" s="913">
        <v>7</v>
      </c>
      <c r="O258" s="913">
        <v>-1</v>
      </c>
      <c r="P258" s="1811">
        <v>12</v>
      </c>
      <c r="Q258" s="917">
        <v>0</v>
      </c>
    </row>
    <row r="259" spans="1:17" ht="14.25">
      <c r="A259" s="1810" t="s">
        <v>28</v>
      </c>
      <c r="B259" s="1305">
        <v>19</v>
      </c>
      <c r="C259" s="1033">
        <v>15</v>
      </c>
      <c r="D259" s="1068">
        <v>4</v>
      </c>
      <c r="E259" s="1072">
        <v>0.34305317324185247</v>
      </c>
      <c r="F259" s="895">
        <v>6</v>
      </c>
      <c r="G259" s="895">
        <v>1</v>
      </c>
      <c r="H259" s="896">
        <v>-3</v>
      </c>
      <c r="I259" s="917">
        <v>4</v>
      </c>
      <c r="J259" s="1050">
        <v>-4</v>
      </c>
      <c r="K259" s="1125">
        <v>8</v>
      </c>
      <c r="L259" s="1145">
        <v>3.041825095057034</v>
      </c>
      <c r="M259" s="913">
        <v>0</v>
      </c>
      <c r="N259" s="913">
        <v>0</v>
      </c>
      <c r="O259" s="913">
        <v>0</v>
      </c>
      <c r="P259" s="1811">
        <v>8</v>
      </c>
      <c r="Q259" s="917">
        <v>0</v>
      </c>
    </row>
    <row r="260" spans="1:17" ht="15" thickBot="1">
      <c r="A260" s="1820" t="s">
        <v>29</v>
      </c>
      <c r="B260" s="1306">
        <v>44</v>
      </c>
      <c r="C260" s="1821">
        <v>-1</v>
      </c>
      <c r="D260" s="1822">
        <v>45</v>
      </c>
      <c r="E260" s="1074">
        <v>3.7846930193439867</v>
      </c>
      <c r="F260" s="898">
        <v>33</v>
      </c>
      <c r="G260" s="898">
        <v>1</v>
      </c>
      <c r="H260" s="899">
        <v>11</v>
      </c>
      <c r="I260" s="919">
        <v>10</v>
      </c>
      <c r="J260" s="918">
        <v>11</v>
      </c>
      <c r="K260" s="1823">
        <v>-1</v>
      </c>
      <c r="L260" s="1824">
        <v>-0.5747126436781609</v>
      </c>
      <c r="M260" s="918">
        <v>0</v>
      </c>
      <c r="N260" s="918">
        <v>-2</v>
      </c>
      <c r="O260" s="918">
        <v>0</v>
      </c>
      <c r="P260" s="1825">
        <v>1</v>
      </c>
      <c r="Q260" s="919">
        <v>0</v>
      </c>
    </row>
    <row r="261" spans="1:17" ht="15">
      <c r="A261" s="1826" t="s">
        <v>196</v>
      </c>
      <c r="B261" s="1827"/>
      <c r="C261" s="1828"/>
      <c r="D261" s="1829"/>
      <c r="E261" s="1827"/>
      <c r="F261" s="1830"/>
      <c r="G261" s="1241"/>
      <c r="H261" s="1831"/>
      <c r="I261" s="1827"/>
      <c r="J261" s="1828"/>
      <c r="K261" s="1832"/>
      <c r="L261" s="1827"/>
      <c r="M261" s="1828"/>
      <c r="N261" s="1828"/>
      <c r="O261" s="1241"/>
      <c r="P261" s="1241"/>
      <c r="Q261" s="1241"/>
    </row>
    <row r="262" spans="1:17" ht="14.25">
      <c r="A262" s="1828" t="s">
        <v>246</v>
      </c>
      <c r="B262" s="1827"/>
      <c r="C262" s="1828"/>
      <c r="D262" s="1827"/>
      <c r="E262" s="1827"/>
      <c r="F262" s="1828"/>
      <c r="G262" s="1241"/>
      <c r="H262" s="1241"/>
      <c r="I262" s="1827"/>
      <c r="J262" s="1828"/>
      <c r="K262" s="1827"/>
      <c r="L262" s="1827"/>
      <c r="M262" s="1828"/>
      <c r="N262" s="1828"/>
      <c r="O262" s="1241"/>
      <c r="P262" s="1241"/>
      <c r="Q262" s="1241"/>
    </row>
    <row r="263" spans="1:17" ht="14.25">
      <c r="A263" s="1828" t="s">
        <v>250</v>
      </c>
      <c r="B263" s="1827"/>
      <c r="C263" s="1828"/>
      <c r="D263" s="1827"/>
      <c r="E263" s="1828"/>
      <c r="F263" s="1828"/>
      <c r="G263" s="1241"/>
      <c r="H263" s="1241"/>
      <c r="I263" s="1827"/>
      <c r="J263" s="1828"/>
      <c r="K263" s="1827"/>
      <c r="L263" s="1827"/>
      <c r="M263" s="1828"/>
      <c r="N263" s="1828"/>
      <c r="O263" s="1241"/>
      <c r="P263" s="1241"/>
      <c r="Q263" s="1241"/>
    </row>
    <row r="264" spans="1:17" ht="12.75">
      <c r="A264" s="1249" t="s">
        <v>309</v>
      </c>
      <c r="B264" s="1828"/>
      <c r="C264" s="1828"/>
      <c r="D264" s="1828"/>
      <c r="E264" s="1828"/>
      <c r="F264" s="1828"/>
      <c r="G264" s="1249"/>
      <c r="H264" s="1249"/>
      <c r="I264" s="1828"/>
      <c r="J264" s="1828"/>
      <c r="K264" s="1828"/>
      <c r="L264" s="1828"/>
      <c r="M264" s="1828"/>
      <c r="N264" s="1828"/>
      <c r="O264" s="1249"/>
      <c r="P264" s="1249"/>
      <c r="Q264" s="1249"/>
    </row>
    <row r="265" spans="1:17" ht="14.25" customHeight="1">
      <c r="A265" s="1833" t="s">
        <v>150</v>
      </c>
      <c r="B265" s="1833"/>
      <c r="C265" s="1834"/>
      <c r="D265" s="1834"/>
      <c r="E265" s="1834"/>
      <c r="F265" s="1834"/>
      <c r="G265" s="1834"/>
      <c r="H265" s="1834"/>
      <c r="I265" s="1827"/>
      <c r="J265" s="1828"/>
      <c r="K265" s="1827"/>
      <c r="L265" s="1827"/>
      <c r="M265" s="1828"/>
      <c r="N265" s="1828"/>
      <c r="O265" s="1241"/>
      <c r="P265" s="1241"/>
      <c r="Q265" s="1241"/>
    </row>
    <row r="266" spans="1:17" ht="16.5" customHeight="1">
      <c r="A266" s="1835" t="s">
        <v>152</v>
      </c>
      <c r="B266" s="1836"/>
      <c r="C266" s="1241"/>
      <c r="D266" s="1836"/>
      <c r="E266" s="1836"/>
      <c r="F266" s="1241"/>
      <c r="G266" s="1241"/>
      <c r="H266" s="1241"/>
      <c r="I266" s="1833"/>
      <c r="J266" s="1834"/>
      <c r="K266" s="1834"/>
      <c r="L266" s="1834"/>
      <c r="M266" s="1834"/>
      <c r="N266" s="1834"/>
      <c r="O266" s="1834"/>
      <c r="P266" s="1837"/>
      <c r="Q266" s="1837"/>
    </row>
  </sheetData>
  <sheetProtection/>
  <mergeCells count="44">
    <mergeCell ref="I4:Q4"/>
    <mergeCell ref="K5:L5"/>
    <mergeCell ref="B28:H28"/>
    <mergeCell ref="I28:L28"/>
    <mergeCell ref="B239:H239"/>
    <mergeCell ref="I239:L239"/>
    <mergeCell ref="D240:E240"/>
    <mergeCell ref="K240:L240"/>
    <mergeCell ref="K59:L59"/>
    <mergeCell ref="A238:L238"/>
    <mergeCell ref="I214:Q214"/>
    <mergeCell ref="B215:H215"/>
    <mergeCell ref="I215:Q215"/>
    <mergeCell ref="K216:L216"/>
    <mergeCell ref="I161:K161"/>
    <mergeCell ref="K83:L83"/>
    <mergeCell ref="K107:L107"/>
    <mergeCell ref="B82:H82"/>
    <mergeCell ref="A56:H56"/>
    <mergeCell ref="I56:Q56"/>
    <mergeCell ref="B58:H58"/>
    <mergeCell ref="I57:Q57"/>
    <mergeCell ref="I134:L134"/>
    <mergeCell ref="I81:Q81"/>
    <mergeCell ref="D187:E187"/>
    <mergeCell ref="D135:E135"/>
    <mergeCell ref="D163:E163"/>
    <mergeCell ref="K163:L163"/>
    <mergeCell ref="B186:H186"/>
    <mergeCell ref="K187:L187"/>
    <mergeCell ref="I186:L186"/>
    <mergeCell ref="I162:L162"/>
    <mergeCell ref="B162:H162"/>
    <mergeCell ref="K135:L135"/>
    <mergeCell ref="B134:H134"/>
    <mergeCell ref="B106:H106"/>
    <mergeCell ref="I106:Q106"/>
    <mergeCell ref="A2:H2"/>
    <mergeCell ref="I2:Q2"/>
    <mergeCell ref="I3:Q3"/>
    <mergeCell ref="B4:H4"/>
    <mergeCell ref="D29:E29"/>
    <mergeCell ref="K29:L29"/>
    <mergeCell ref="D5:E5"/>
  </mergeCells>
  <printOptions/>
  <pageMargins left="0.28" right="0.2" top="0.52" bottom="0.51" header="0" footer="0"/>
  <pageSetup fitToHeight="3" horizontalDpi="600" verticalDpi="600" orientation="portrait" paperSize="9" scale="45" r:id="rId1"/>
  <rowBreaks count="3" manualBreakCount="3">
    <brk id="54" max="16" man="1"/>
    <brk id="132" max="16" man="1"/>
    <brk id="213" max="16" man="1"/>
  </rowBreaks>
</worksheet>
</file>

<file path=xl/worksheets/sheet10.xml><?xml version="1.0" encoding="utf-8"?>
<worksheet xmlns="http://schemas.openxmlformats.org/spreadsheetml/2006/main" xmlns:r="http://schemas.openxmlformats.org/officeDocument/2006/relationships">
  <dimension ref="A1:I74"/>
  <sheetViews>
    <sheetView view="pageBreakPreview" zoomScale="60" zoomScalePageLayoutView="0" workbookViewId="0" topLeftCell="A34">
      <selection activeCell="E69" sqref="E69"/>
    </sheetView>
  </sheetViews>
  <sheetFormatPr defaultColWidth="11.421875" defaultRowHeight="12.75"/>
  <cols>
    <col min="1" max="1" width="33.57421875" style="0" customWidth="1"/>
    <col min="2" max="2" width="22.57421875" style="0" bestFit="1" customWidth="1"/>
    <col min="3" max="3" width="22.7109375" style="0" bestFit="1" customWidth="1"/>
    <col min="4" max="4" width="22.57421875" style="0" bestFit="1" customWidth="1"/>
    <col min="5" max="5" width="22.7109375" style="0" bestFit="1" customWidth="1"/>
    <col min="6" max="6" width="16.00390625" style="0" customWidth="1"/>
    <col min="7" max="7" width="16.7109375" style="0" customWidth="1"/>
    <col min="8" max="8" width="11.7109375" style="0" customWidth="1"/>
    <col min="9" max="9" width="24.140625" style="0" customWidth="1"/>
  </cols>
  <sheetData>
    <row r="1" spans="1:9" ht="15">
      <c r="A1" s="923"/>
      <c r="B1" s="923"/>
      <c r="C1" s="923"/>
      <c r="D1" s="923"/>
      <c r="E1" s="923"/>
      <c r="F1" s="923"/>
      <c r="G1" s="923"/>
      <c r="H1" s="923"/>
      <c r="I1" s="923"/>
    </row>
    <row r="2" spans="1:9" ht="15.75">
      <c r="A2" s="924" t="s">
        <v>231</v>
      </c>
      <c r="B2" s="924"/>
      <c r="C2" s="924"/>
      <c r="D2" s="924"/>
      <c r="E2" s="924"/>
      <c r="F2" s="924"/>
      <c r="G2" s="924"/>
      <c r="H2" s="924"/>
      <c r="I2" s="925"/>
    </row>
    <row r="3" spans="1:5" ht="16.5" customHeight="1">
      <c r="A3" s="213" t="s">
        <v>151</v>
      </c>
      <c r="B3" s="160"/>
      <c r="C3" s="58"/>
      <c r="D3" s="58"/>
      <c r="E3" s="58"/>
    </row>
    <row r="4" spans="1:5" ht="15" customHeight="1" thickBot="1">
      <c r="A4" s="160" t="s">
        <v>121</v>
      </c>
      <c r="B4" s="160"/>
      <c r="C4" s="58"/>
      <c r="D4" s="58"/>
      <c r="E4" s="58"/>
    </row>
    <row r="5" spans="1:9" ht="12.75">
      <c r="A5" s="3115" t="s">
        <v>119</v>
      </c>
      <c r="B5" s="3117" t="s">
        <v>229</v>
      </c>
      <c r="C5" s="3118"/>
      <c r="D5" s="3117" t="s">
        <v>230</v>
      </c>
      <c r="E5" s="3118"/>
      <c r="F5" s="3111" t="s">
        <v>164</v>
      </c>
      <c r="G5" s="3112"/>
      <c r="H5" s="3112"/>
      <c r="I5" s="3112"/>
    </row>
    <row r="6" spans="1:9" ht="13.5" thickBot="1">
      <c r="A6" s="3116"/>
      <c r="B6" s="873" t="s">
        <v>2</v>
      </c>
      <c r="C6" s="874" t="s">
        <v>3</v>
      </c>
      <c r="D6" s="873" t="s">
        <v>2</v>
      </c>
      <c r="E6" s="874" t="s">
        <v>3</v>
      </c>
      <c r="F6" s="3119" t="s">
        <v>2</v>
      </c>
      <c r="G6" s="3120"/>
      <c r="H6" s="3114" t="s">
        <v>3</v>
      </c>
      <c r="I6" s="3114"/>
    </row>
    <row r="7" spans="1:9" s="163" customFormat="1" ht="12.75" customHeight="1">
      <c r="A7" s="223" t="s">
        <v>122</v>
      </c>
      <c r="B7" s="224">
        <v>4665801</v>
      </c>
      <c r="C7" s="225">
        <v>2216562</v>
      </c>
      <c r="D7" s="226">
        <v>5142439</v>
      </c>
      <c r="E7" s="227">
        <v>2465853</v>
      </c>
      <c r="F7" s="228">
        <v>476638</v>
      </c>
      <c r="G7" s="229">
        <v>10.215566416141623</v>
      </c>
      <c r="H7" s="230">
        <v>249291</v>
      </c>
      <c r="I7" s="877">
        <v>11.246741575466872</v>
      </c>
    </row>
    <row r="8" spans="1:9" s="6" customFormat="1" ht="12.75">
      <c r="A8" s="209" t="s">
        <v>123</v>
      </c>
      <c r="B8" s="169">
        <v>1091739</v>
      </c>
      <c r="C8" s="185">
        <v>339827</v>
      </c>
      <c r="D8" s="189">
        <v>1150549</v>
      </c>
      <c r="E8" s="190">
        <v>381866</v>
      </c>
      <c r="F8" s="200">
        <v>58810</v>
      </c>
      <c r="G8" s="164">
        <v>5.386818644382952</v>
      </c>
      <c r="H8" s="204">
        <v>42039</v>
      </c>
      <c r="I8" s="878">
        <v>12.370706271132075</v>
      </c>
    </row>
    <row r="9" spans="1:9" s="6" customFormat="1" ht="12.75">
      <c r="A9" s="209" t="s">
        <v>124</v>
      </c>
      <c r="B9" s="169">
        <v>111065</v>
      </c>
      <c r="C9" s="185">
        <v>65224</v>
      </c>
      <c r="D9" s="189">
        <v>135062</v>
      </c>
      <c r="E9" s="190">
        <v>67931</v>
      </c>
      <c r="F9" s="200">
        <v>23997</v>
      </c>
      <c r="G9" s="164">
        <v>21.606266600639266</v>
      </c>
      <c r="H9" s="204">
        <v>2707</v>
      </c>
      <c r="I9" s="878">
        <v>4.150312768306145</v>
      </c>
    </row>
    <row r="10" spans="1:9" s="6" customFormat="1" ht="12.75">
      <c r="A10" s="209" t="s">
        <v>125</v>
      </c>
      <c r="B10" s="169">
        <v>103102</v>
      </c>
      <c r="C10" s="185">
        <v>43431</v>
      </c>
      <c r="D10" s="189">
        <v>89745</v>
      </c>
      <c r="E10" s="190">
        <v>38758</v>
      </c>
      <c r="F10" s="200">
        <v>-13357</v>
      </c>
      <c r="G10" s="236">
        <v>-12.955131811216077</v>
      </c>
      <c r="H10" s="204">
        <v>-4673</v>
      </c>
      <c r="I10" s="878">
        <v>-10.75959568050471</v>
      </c>
    </row>
    <row r="11" spans="1:9" s="6" customFormat="1" ht="12.75">
      <c r="A11" s="209" t="s">
        <v>126</v>
      </c>
      <c r="B11" s="169">
        <v>87134</v>
      </c>
      <c r="C11" s="185">
        <v>55117</v>
      </c>
      <c r="D11" s="189">
        <v>108198</v>
      </c>
      <c r="E11" s="190">
        <v>58521</v>
      </c>
      <c r="F11" s="200">
        <v>21064</v>
      </c>
      <c r="G11" s="164">
        <v>24.174260334656964</v>
      </c>
      <c r="H11" s="204">
        <v>3404</v>
      </c>
      <c r="I11" s="878">
        <v>6.175952972767023</v>
      </c>
    </row>
    <row r="12" spans="1:9" s="6" customFormat="1" ht="12.75">
      <c r="A12" s="209" t="s">
        <v>127</v>
      </c>
      <c r="B12" s="169">
        <v>266171</v>
      </c>
      <c r="C12" s="185">
        <v>69203</v>
      </c>
      <c r="D12" s="189">
        <v>263944</v>
      </c>
      <c r="E12" s="190">
        <v>76601</v>
      </c>
      <c r="F12" s="200">
        <v>-2227</v>
      </c>
      <c r="G12" s="236">
        <v>-0.8366801792832427</v>
      </c>
      <c r="H12" s="204">
        <v>7398</v>
      </c>
      <c r="I12" s="878">
        <v>10.690287993295088</v>
      </c>
    </row>
    <row r="13" spans="1:9" s="6" customFormat="1" ht="12.75">
      <c r="A13" s="209" t="s">
        <v>128</v>
      </c>
      <c r="B13" s="169">
        <v>53621</v>
      </c>
      <c r="C13" s="185">
        <v>29285</v>
      </c>
      <c r="D13" s="189">
        <v>56956</v>
      </c>
      <c r="E13" s="190">
        <v>27558</v>
      </c>
      <c r="F13" s="200">
        <v>3335</v>
      </c>
      <c r="G13" s="164">
        <v>6.219578150351541</v>
      </c>
      <c r="H13" s="204">
        <v>-1727</v>
      </c>
      <c r="I13" s="878">
        <v>-5.897217005292812</v>
      </c>
    </row>
    <row r="14" spans="1:9" s="163" customFormat="1" ht="12">
      <c r="A14" s="210" t="s">
        <v>129</v>
      </c>
      <c r="B14" s="171">
        <v>258470</v>
      </c>
      <c r="C14" s="186">
        <v>120449</v>
      </c>
      <c r="D14" s="191">
        <v>237569</v>
      </c>
      <c r="E14" s="192">
        <v>115851</v>
      </c>
      <c r="F14" s="201">
        <v>-20901</v>
      </c>
      <c r="G14" s="237">
        <v>-8.086431694200488</v>
      </c>
      <c r="H14" s="205">
        <v>-4598</v>
      </c>
      <c r="I14" s="879">
        <v>-3.8173832908533902</v>
      </c>
    </row>
    <row r="15" spans="1:9" ht="12.75">
      <c r="A15" s="211" t="s">
        <v>130</v>
      </c>
      <c r="B15" s="173">
        <v>19137</v>
      </c>
      <c r="C15" s="187">
        <v>5970</v>
      </c>
      <c r="D15" s="193">
        <v>18749</v>
      </c>
      <c r="E15" s="194">
        <v>6084</v>
      </c>
      <c r="F15" s="202">
        <v>-388</v>
      </c>
      <c r="G15" s="238">
        <v>-2.027486021842504</v>
      </c>
      <c r="H15" s="206">
        <v>114</v>
      </c>
      <c r="I15" s="880">
        <v>1.9095477386934674</v>
      </c>
    </row>
    <row r="16" spans="1:9" ht="12.75">
      <c r="A16" s="211" t="s">
        <v>131</v>
      </c>
      <c r="B16" s="173">
        <v>32449</v>
      </c>
      <c r="C16" s="187">
        <v>21099</v>
      </c>
      <c r="D16" s="193">
        <v>32598</v>
      </c>
      <c r="E16" s="194">
        <v>20183</v>
      </c>
      <c r="F16" s="202">
        <v>149</v>
      </c>
      <c r="G16" s="165">
        <v>0.45918210114333263</v>
      </c>
      <c r="H16" s="206">
        <v>-916</v>
      </c>
      <c r="I16" s="880">
        <v>-4.3414379828427885</v>
      </c>
    </row>
    <row r="17" spans="1:9" ht="12.75">
      <c r="A17" s="211" t="s">
        <v>132</v>
      </c>
      <c r="B17" s="173">
        <v>52823</v>
      </c>
      <c r="C17" s="187">
        <v>20585</v>
      </c>
      <c r="D17" s="193">
        <v>42859</v>
      </c>
      <c r="E17" s="194">
        <v>19540</v>
      </c>
      <c r="F17" s="202">
        <v>-9964</v>
      </c>
      <c r="G17" s="238">
        <v>-18.862995286144294</v>
      </c>
      <c r="H17" s="206">
        <v>-1045</v>
      </c>
      <c r="I17" s="880">
        <v>-5.07651202331795</v>
      </c>
    </row>
    <row r="18" spans="1:9" ht="12.75">
      <c r="A18" s="211" t="s">
        <v>133</v>
      </c>
      <c r="B18" s="173">
        <v>18955</v>
      </c>
      <c r="C18" s="187">
        <v>8804</v>
      </c>
      <c r="D18" s="193">
        <v>15474</v>
      </c>
      <c r="E18" s="194">
        <v>7889</v>
      </c>
      <c r="F18" s="202">
        <v>-3481</v>
      </c>
      <c r="G18" s="238">
        <v>-18.36454761276708</v>
      </c>
      <c r="H18" s="206">
        <v>-915</v>
      </c>
      <c r="I18" s="880">
        <v>-10.393003180372558</v>
      </c>
    </row>
    <row r="19" spans="1:9" ht="12.75">
      <c r="A19" s="211" t="s">
        <v>134</v>
      </c>
      <c r="B19" s="173">
        <v>36899</v>
      </c>
      <c r="C19" s="187">
        <v>18284</v>
      </c>
      <c r="D19" s="193">
        <v>32307</v>
      </c>
      <c r="E19" s="194">
        <v>18302</v>
      </c>
      <c r="F19" s="202">
        <v>-4592</v>
      </c>
      <c r="G19" s="238">
        <v>-12.444781701401123</v>
      </c>
      <c r="H19" s="206">
        <v>18</v>
      </c>
      <c r="I19" s="880">
        <v>0.09844672938087946</v>
      </c>
    </row>
    <row r="20" spans="1:9" ht="12.75">
      <c r="A20" s="211" t="s">
        <v>135</v>
      </c>
      <c r="B20" s="173">
        <v>19431</v>
      </c>
      <c r="C20" s="187">
        <v>3998</v>
      </c>
      <c r="D20" s="193">
        <v>20768</v>
      </c>
      <c r="E20" s="194">
        <v>3702</v>
      </c>
      <c r="F20" s="202">
        <v>1337</v>
      </c>
      <c r="G20" s="165">
        <v>6.880757552364778</v>
      </c>
      <c r="H20" s="206">
        <v>-296</v>
      </c>
      <c r="I20" s="880">
        <v>-7.403701850925462</v>
      </c>
    </row>
    <row r="21" spans="1:9" ht="12.75">
      <c r="A21" s="211" t="s">
        <v>136</v>
      </c>
      <c r="B21" s="173">
        <v>10466</v>
      </c>
      <c r="C21" s="187">
        <v>2638</v>
      </c>
      <c r="D21" s="193">
        <v>10989</v>
      </c>
      <c r="E21" s="194">
        <v>2612</v>
      </c>
      <c r="F21" s="202">
        <v>523</v>
      </c>
      <c r="G21" s="165">
        <v>4.997133575386967</v>
      </c>
      <c r="H21" s="206">
        <v>-26</v>
      </c>
      <c r="I21" s="880">
        <v>-0.9855951478392722</v>
      </c>
    </row>
    <row r="22" spans="1:9" ht="12.75">
      <c r="A22" s="211" t="s">
        <v>137</v>
      </c>
      <c r="B22" s="173">
        <v>45918</v>
      </c>
      <c r="C22" s="187">
        <v>33352</v>
      </c>
      <c r="D22" s="193">
        <v>46311</v>
      </c>
      <c r="E22" s="194">
        <v>31795</v>
      </c>
      <c r="F22" s="202">
        <v>393</v>
      </c>
      <c r="G22" s="165">
        <v>0.8558735136547759</v>
      </c>
      <c r="H22" s="206">
        <v>-1557</v>
      </c>
      <c r="I22" s="880">
        <v>-4.668385704005757</v>
      </c>
    </row>
    <row r="23" spans="1:9" ht="12.75">
      <c r="A23" s="211" t="s">
        <v>138</v>
      </c>
      <c r="B23" s="173">
        <v>22392</v>
      </c>
      <c r="C23" s="187">
        <v>5719</v>
      </c>
      <c r="D23" s="193">
        <v>17514</v>
      </c>
      <c r="E23" s="194">
        <v>5744</v>
      </c>
      <c r="F23" s="202">
        <v>-4878</v>
      </c>
      <c r="G23" s="238">
        <v>-21.784565916398712</v>
      </c>
      <c r="H23" s="206">
        <v>25</v>
      </c>
      <c r="I23" s="880">
        <v>0.43713936002797693</v>
      </c>
    </row>
    <row r="24" spans="1:9" s="6" customFormat="1" ht="12.75">
      <c r="A24" s="209" t="s">
        <v>139</v>
      </c>
      <c r="B24" s="169">
        <v>253934</v>
      </c>
      <c r="C24" s="185">
        <v>59105</v>
      </c>
      <c r="D24" s="189">
        <v>296113</v>
      </c>
      <c r="E24" s="190">
        <v>65979</v>
      </c>
      <c r="F24" s="200">
        <v>42179</v>
      </c>
      <c r="G24" s="164">
        <v>16.610221553632048</v>
      </c>
      <c r="H24" s="204">
        <v>6874</v>
      </c>
      <c r="I24" s="878">
        <v>11.630149733525082</v>
      </c>
    </row>
    <row r="25" spans="1:9" ht="12.75">
      <c r="A25" s="209" t="s">
        <v>140</v>
      </c>
      <c r="B25" s="169">
        <v>575847</v>
      </c>
      <c r="C25" s="185">
        <v>421050</v>
      </c>
      <c r="D25" s="189">
        <v>788383</v>
      </c>
      <c r="E25" s="190">
        <v>443395</v>
      </c>
      <c r="F25" s="200">
        <v>212536</v>
      </c>
      <c r="G25" s="164">
        <v>36.908414908821264</v>
      </c>
      <c r="H25" s="207">
        <v>22345</v>
      </c>
      <c r="I25" s="881">
        <v>5.306970668566678</v>
      </c>
    </row>
    <row r="26" spans="1:9" s="6" customFormat="1" ht="12.75">
      <c r="A26" s="209" t="s">
        <v>141</v>
      </c>
      <c r="B26" s="169">
        <v>464893</v>
      </c>
      <c r="C26" s="185">
        <v>213804</v>
      </c>
      <c r="D26" s="189">
        <v>539679</v>
      </c>
      <c r="E26" s="190">
        <v>257265</v>
      </c>
      <c r="F26" s="200">
        <v>74786</v>
      </c>
      <c r="G26" s="164">
        <v>16.086712426300245</v>
      </c>
      <c r="H26" s="204">
        <v>43461</v>
      </c>
      <c r="I26" s="878">
        <v>20.327496211483414</v>
      </c>
    </row>
    <row r="27" spans="1:9" s="6" customFormat="1" ht="12.75">
      <c r="A27" s="209" t="s">
        <v>142</v>
      </c>
      <c r="B27" s="169">
        <v>160344</v>
      </c>
      <c r="C27" s="185">
        <v>39232</v>
      </c>
      <c r="D27" s="189">
        <v>141880</v>
      </c>
      <c r="E27" s="190">
        <v>37879</v>
      </c>
      <c r="F27" s="200">
        <v>-18464</v>
      </c>
      <c r="G27" s="236">
        <v>-11.515242229207205</v>
      </c>
      <c r="H27" s="204">
        <v>-1353</v>
      </c>
      <c r="I27" s="878">
        <v>-3.4487153344208807</v>
      </c>
    </row>
    <row r="28" spans="1:9" s="6" customFormat="1" ht="12.75">
      <c r="A28" s="209" t="s">
        <v>143</v>
      </c>
      <c r="B28" s="169">
        <v>305011</v>
      </c>
      <c r="C28" s="185">
        <v>108143</v>
      </c>
      <c r="D28" s="189">
        <v>271686</v>
      </c>
      <c r="E28" s="190">
        <v>102526</v>
      </c>
      <c r="F28" s="200">
        <v>-33325</v>
      </c>
      <c r="G28" s="236">
        <v>-10.925835461671873</v>
      </c>
      <c r="H28" s="204">
        <v>-5617</v>
      </c>
      <c r="I28" s="878">
        <v>-5.194048620807634</v>
      </c>
    </row>
    <row r="29" spans="1:9" s="6" customFormat="1" ht="12.75">
      <c r="A29" s="209" t="s">
        <v>144</v>
      </c>
      <c r="B29" s="169">
        <v>510065</v>
      </c>
      <c r="C29" s="185">
        <v>381228</v>
      </c>
      <c r="D29" s="189">
        <v>574619</v>
      </c>
      <c r="E29" s="190">
        <v>489747</v>
      </c>
      <c r="F29" s="200">
        <v>64554</v>
      </c>
      <c r="G29" s="164">
        <v>12.656034034877909</v>
      </c>
      <c r="H29" s="204">
        <v>108519</v>
      </c>
      <c r="I29" s="878">
        <v>28.46564260757342</v>
      </c>
    </row>
    <row r="30" spans="1:9" s="6" customFormat="1" ht="12.75">
      <c r="A30" s="209" t="s">
        <v>145</v>
      </c>
      <c r="B30" s="169">
        <v>173796</v>
      </c>
      <c r="C30" s="185">
        <v>56358</v>
      </c>
      <c r="D30" s="189">
        <v>196603</v>
      </c>
      <c r="E30" s="190">
        <v>75180</v>
      </c>
      <c r="F30" s="200">
        <v>22807</v>
      </c>
      <c r="G30" s="164">
        <v>13.122856682547354</v>
      </c>
      <c r="H30" s="204">
        <v>18822</v>
      </c>
      <c r="I30" s="878">
        <v>33.397210688810816</v>
      </c>
    </row>
    <row r="31" spans="1:9" s="6" customFormat="1" ht="12.75">
      <c r="A31" s="209" t="s">
        <v>167</v>
      </c>
      <c r="B31" s="169">
        <v>49648</v>
      </c>
      <c r="C31" s="185">
        <v>31179</v>
      </c>
      <c r="D31" s="189">
        <v>62837</v>
      </c>
      <c r="E31" s="190">
        <v>35246</v>
      </c>
      <c r="F31" s="200">
        <v>13189</v>
      </c>
      <c r="G31" s="164">
        <v>26.565017724782468</v>
      </c>
      <c r="H31" s="204">
        <v>4067</v>
      </c>
      <c r="I31" s="878">
        <v>13.044036049905385</v>
      </c>
    </row>
    <row r="32" spans="1:9" s="6" customFormat="1" ht="12.75">
      <c r="A32" s="209" t="s">
        <v>146</v>
      </c>
      <c r="B32" s="169">
        <v>148631</v>
      </c>
      <c r="C32" s="185">
        <v>163606</v>
      </c>
      <c r="D32" s="189">
        <v>169182</v>
      </c>
      <c r="E32" s="190">
        <v>168721</v>
      </c>
      <c r="F32" s="200">
        <v>20551</v>
      </c>
      <c r="G32" s="164">
        <v>13.82685980717347</v>
      </c>
      <c r="H32" s="204">
        <v>5115</v>
      </c>
      <c r="I32" s="878">
        <v>3.1264134567191912</v>
      </c>
    </row>
    <row r="33" spans="1:9" s="6" customFormat="1" ht="12.75">
      <c r="A33" s="209" t="s">
        <v>147</v>
      </c>
      <c r="B33" s="169">
        <v>27498</v>
      </c>
      <c r="C33" s="185">
        <v>14186</v>
      </c>
      <c r="D33" s="189">
        <v>32047</v>
      </c>
      <c r="E33" s="190">
        <v>15869</v>
      </c>
      <c r="F33" s="200">
        <v>4549</v>
      </c>
      <c r="G33" s="164">
        <v>16.543021310640775</v>
      </c>
      <c r="H33" s="204">
        <v>1683</v>
      </c>
      <c r="I33" s="878">
        <v>11.863809389538982</v>
      </c>
    </row>
    <row r="34" spans="1:9" s="6" customFormat="1" ht="12.75">
      <c r="A34" s="209" t="s">
        <v>148</v>
      </c>
      <c r="B34" s="169">
        <v>12193</v>
      </c>
      <c r="C34" s="185">
        <v>3565</v>
      </c>
      <c r="D34" s="189">
        <v>12868</v>
      </c>
      <c r="E34" s="190">
        <v>4117</v>
      </c>
      <c r="F34" s="200">
        <v>675</v>
      </c>
      <c r="G34" s="164">
        <v>5.535963257606824</v>
      </c>
      <c r="H34" s="204">
        <v>552</v>
      </c>
      <c r="I34" s="878">
        <v>15.483870967741936</v>
      </c>
    </row>
    <row r="35" spans="1:9" s="6" customFormat="1" ht="13.5" thickBot="1">
      <c r="A35" s="212" t="s">
        <v>149</v>
      </c>
      <c r="B35" s="175">
        <v>12639</v>
      </c>
      <c r="C35" s="188">
        <v>2570</v>
      </c>
      <c r="D35" s="195">
        <v>14519</v>
      </c>
      <c r="E35" s="196">
        <v>2843</v>
      </c>
      <c r="F35" s="203">
        <v>1880</v>
      </c>
      <c r="G35" s="176">
        <v>14.87459450905926</v>
      </c>
      <c r="H35" s="208">
        <v>273</v>
      </c>
      <c r="I35" s="867">
        <v>10.622568093385214</v>
      </c>
    </row>
    <row r="36" spans="1:9" s="156" customFormat="1" ht="12">
      <c r="A36" s="1239" t="s">
        <v>150</v>
      </c>
      <c r="B36" s="1239"/>
      <c r="C36" s="1240"/>
      <c r="D36" s="1240"/>
      <c r="E36" s="1240"/>
      <c r="F36" s="1240"/>
      <c r="G36" s="1240"/>
      <c r="H36" s="1240"/>
      <c r="I36" s="1240"/>
    </row>
    <row r="37" spans="1:9" ht="12.75">
      <c r="A37" s="1242" t="s">
        <v>152</v>
      </c>
      <c r="B37" s="1241"/>
      <c r="C37" s="1241"/>
      <c r="D37" s="1241"/>
      <c r="E37" s="1241"/>
      <c r="F37" s="1241"/>
      <c r="G37" s="1241"/>
      <c r="H37" s="1241"/>
      <c r="I37" s="1241"/>
    </row>
    <row r="39" spans="1:9" ht="16.5">
      <c r="A39" s="922" t="s">
        <v>374</v>
      </c>
      <c r="B39" s="922"/>
      <c r="C39" s="922"/>
      <c r="D39" s="922"/>
      <c r="E39" s="922"/>
      <c r="F39" s="922"/>
      <c r="G39" s="922"/>
      <c r="H39" s="2812"/>
      <c r="I39" s="2812"/>
    </row>
    <row r="40" spans="1:9" ht="12.75">
      <c r="A40" s="160" t="s">
        <v>151</v>
      </c>
      <c r="B40" s="160"/>
      <c r="C40" s="58"/>
      <c r="D40" s="58"/>
      <c r="E40" s="58"/>
      <c r="F40" s="58"/>
      <c r="G40" s="58"/>
      <c r="H40" s="156"/>
      <c r="I40" s="58"/>
    </row>
    <row r="41" spans="1:5" ht="13.5" thickBot="1">
      <c r="A41" s="162" t="s">
        <v>121</v>
      </c>
      <c r="B41" s="160"/>
      <c r="C41" s="58"/>
      <c r="D41" s="58"/>
      <c r="E41" s="58"/>
    </row>
    <row r="42" spans="1:9" ht="13.5" thickBot="1">
      <c r="A42" s="3121" t="s">
        <v>119</v>
      </c>
      <c r="B42" s="3111" t="s">
        <v>363</v>
      </c>
      <c r="C42" s="3113"/>
      <c r="D42" s="3111" t="s">
        <v>163</v>
      </c>
      <c r="E42" s="3112"/>
      <c r="F42" s="3112"/>
      <c r="G42" s="3113"/>
      <c r="H42" s="3109" t="s">
        <v>362</v>
      </c>
      <c r="I42" s="3110"/>
    </row>
    <row r="43" spans="1:9" ht="13.5" thickBot="1">
      <c r="A43" s="3122"/>
      <c r="B43" s="875" t="s">
        <v>2</v>
      </c>
      <c r="C43" s="876" t="s">
        <v>3</v>
      </c>
      <c r="D43" s="3123" t="s">
        <v>2</v>
      </c>
      <c r="E43" s="3124"/>
      <c r="F43" s="3125" t="s">
        <v>3</v>
      </c>
      <c r="G43" s="3126"/>
      <c r="H43" s="1965" t="s">
        <v>2</v>
      </c>
      <c r="I43" s="1966" t="s">
        <v>3</v>
      </c>
    </row>
    <row r="44" spans="1:9" ht="12.75">
      <c r="A44" s="223" t="s">
        <v>122</v>
      </c>
      <c r="B44" s="231">
        <v>5464155</v>
      </c>
      <c r="C44" s="232">
        <v>2555201</v>
      </c>
      <c r="D44" s="868">
        <v>321716</v>
      </c>
      <c r="E44" s="233">
        <v>6.256097544375344</v>
      </c>
      <c r="F44" s="234">
        <v>89348</v>
      </c>
      <c r="G44" s="235">
        <v>3.623411452345294</v>
      </c>
      <c r="H44" s="1961">
        <v>5521224</v>
      </c>
      <c r="I44" s="1967">
        <v>2562770</v>
      </c>
    </row>
    <row r="45" spans="1:9" ht="12.75">
      <c r="A45" s="209" t="s">
        <v>123</v>
      </c>
      <c r="B45" s="197">
        <v>1203725</v>
      </c>
      <c r="C45" s="182">
        <v>400621</v>
      </c>
      <c r="D45" s="869">
        <v>53176</v>
      </c>
      <c r="E45" s="179">
        <v>4.621793595926814</v>
      </c>
      <c r="F45" s="166">
        <v>18755</v>
      </c>
      <c r="G45" s="170">
        <v>4.911408714051526</v>
      </c>
      <c r="H45" s="1962">
        <v>1209113</v>
      </c>
      <c r="I45" s="1968">
        <v>402678</v>
      </c>
    </row>
    <row r="46" spans="1:9" ht="12.75">
      <c r="A46" s="209" t="s">
        <v>124</v>
      </c>
      <c r="B46" s="197">
        <v>145050</v>
      </c>
      <c r="C46" s="182">
        <v>67563</v>
      </c>
      <c r="D46" s="869">
        <v>9988</v>
      </c>
      <c r="E46" s="179">
        <v>7.395122240156373</v>
      </c>
      <c r="F46" s="166">
        <v>-368</v>
      </c>
      <c r="G46" s="170">
        <v>-0.5417261633127732</v>
      </c>
      <c r="H46" s="1962">
        <v>146111</v>
      </c>
      <c r="I46" s="1968">
        <v>66946</v>
      </c>
    </row>
    <row r="47" spans="1:9" ht="12.75">
      <c r="A47" s="209" t="s">
        <v>125</v>
      </c>
      <c r="B47" s="197">
        <v>96554</v>
      </c>
      <c r="C47" s="182">
        <v>39414</v>
      </c>
      <c r="D47" s="869">
        <v>6809</v>
      </c>
      <c r="E47" s="179">
        <v>7.587052203465374</v>
      </c>
      <c r="F47" s="166">
        <v>656</v>
      </c>
      <c r="G47" s="170">
        <v>1.692553795345477</v>
      </c>
      <c r="H47" s="1962">
        <v>98941</v>
      </c>
      <c r="I47" s="1968">
        <v>39186</v>
      </c>
    </row>
    <row r="48" spans="1:9" ht="12.75">
      <c r="A48" s="209" t="s">
        <v>126</v>
      </c>
      <c r="B48" s="197">
        <v>114975</v>
      </c>
      <c r="C48" s="182">
        <v>61427</v>
      </c>
      <c r="D48" s="869">
        <v>6777</v>
      </c>
      <c r="E48" s="179">
        <v>6.2635168857095325</v>
      </c>
      <c r="F48" s="166">
        <v>2906</v>
      </c>
      <c r="G48" s="170">
        <v>4.9657387946207345</v>
      </c>
      <c r="H48" s="1962">
        <v>115846</v>
      </c>
      <c r="I48" s="1968">
        <v>59171</v>
      </c>
    </row>
    <row r="49" spans="1:9" ht="12.75">
      <c r="A49" s="209" t="s">
        <v>127</v>
      </c>
      <c r="B49" s="197">
        <v>268902</v>
      </c>
      <c r="C49" s="182">
        <v>79984</v>
      </c>
      <c r="D49" s="869">
        <v>4958</v>
      </c>
      <c r="E49" s="179">
        <v>1.8784287576152516</v>
      </c>
      <c r="F49" s="166">
        <v>3383</v>
      </c>
      <c r="G49" s="170">
        <v>4.4163914309212675</v>
      </c>
      <c r="H49" s="1962">
        <v>278535</v>
      </c>
      <c r="I49" s="1968">
        <v>76105</v>
      </c>
    </row>
    <row r="50" spans="1:9" ht="12.75">
      <c r="A50" s="209" t="s">
        <v>128</v>
      </c>
      <c r="B50" s="197">
        <v>63090</v>
      </c>
      <c r="C50" s="182">
        <v>27637</v>
      </c>
      <c r="D50" s="869">
        <v>6134</v>
      </c>
      <c r="E50" s="179">
        <v>10.769716974506636</v>
      </c>
      <c r="F50" s="166">
        <v>79</v>
      </c>
      <c r="G50" s="170">
        <v>0.2866681181508092</v>
      </c>
      <c r="H50" s="1962">
        <v>65124</v>
      </c>
      <c r="I50" s="1968">
        <v>27594</v>
      </c>
    </row>
    <row r="51" spans="1:9" ht="12.75">
      <c r="A51" s="210" t="s">
        <v>129</v>
      </c>
      <c r="B51" s="198">
        <v>246343</v>
      </c>
      <c r="C51" s="183">
        <v>116854</v>
      </c>
      <c r="D51" s="870">
        <v>8774</v>
      </c>
      <c r="E51" s="180">
        <v>3.6932428052481594</v>
      </c>
      <c r="F51" s="167">
        <v>1003</v>
      </c>
      <c r="G51" s="172">
        <v>0.8657672355007725</v>
      </c>
      <c r="H51" s="1962">
        <v>248376</v>
      </c>
      <c r="I51" s="1968">
        <v>115469</v>
      </c>
    </row>
    <row r="52" spans="1:9" ht="12.75">
      <c r="A52" s="1958" t="s">
        <v>130</v>
      </c>
      <c r="B52" s="1959">
        <v>19273</v>
      </c>
      <c r="C52" s="1960">
        <v>5841</v>
      </c>
      <c r="D52" s="871">
        <v>524</v>
      </c>
      <c r="E52" s="181">
        <v>2.7948157235052538</v>
      </c>
      <c r="F52" s="168">
        <v>-243</v>
      </c>
      <c r="G52" s="174">
        <v>-3.9940828402366866</v>
      </c>
      <c r="H52" s="1963">
        <v>19446</v>
      </c>
      <c r="I52" s="1969">
        <v>5760</v>
      </c>
    </row>
    <row r="53" spans="1:9" ht="12.75">
      <c r="A53" s="1958" t="s">
        <v>131</v>
      </c>
      <c r="B53" s="1959">
        <v>34281</v>
      </c>
      <c r="C53" s="1960">
        <v>20992</v>
      </c>
      <c r="D53" s="871">
        <v>1683</v>
      </c>
      <c r="E53" s="181">
        <v>5.162893429044726</v>
      </c>
      <c r="F53" s="168">
        <v>809</v>
      </c>
      <c r="G53" s="174">
        <v>4.008323836892434</v>
      </c>
      <c r="H53" s="1963">
        <v>34405</v>
      </c>
      <c r="I53" s="1969">
        <v>20775</v>
      </c>
    </row>
    <row r="54" spans="1:9" ht="12.75">
      <c r="A54" s="1958" t="s">
        <v>132</v>
      </c>
      <c r="B54" s="1959">
        <v>44272</v>
      </c>
      <c r="C54" s="1960">
        <v>19617</v>
      </c>
      <c r="D54" s="871">
        <v>1413</v>
      </c>
      <c r="E54" s="181">
        <v>3.296857136190765</v>
      </c>
      <c r="F54" s="168">
        <v>77</v>
      </c>
      <c r="G54" s="174">
        <v>0.3940634595701126</v>
      </c>
      <c r="H54" s="1963">
        <v>43949</v>
      </c>
      <c r="I54" s="1969">
        <v>19389</v>
      </c>
    </row>
    <row r="55" spans="1:9" ht="12.75">
      <c r="A55" s="1958" t="s">
        <v>133</v>
      </c>
      <c r="B55" s="1959">
        <v>15736</v>
      </c>
      <c r="C55" s="1960">
        <v>7809</v>
      </c>
      <c r="D55" s="871">
        <v>262</v>
      </c>
      <c r="E55" s="181">
        <v>1.693162724570247</v>
      </c>
      <c r="F55" s="168">
        <v>-80</v>
      </c>
      <c r="G55" s="174">
        <v>-1.014070224363037</v>
      </c>
      <c r="H55" s="1963">
        <v>16025</v>
      </c>
      <c r="I55" s="1969">
        <v>7434</v>
      </c>
    </row>
    <row r="56" spans="1:9" ht="12.75">
      <c r="A56" s="1958" t="s">
        <v>134</v>
      </c>
      <c r="B56" s="1959">
        <v>32441</v>
      </c>
      <c r="C56" s="1960">
        <v>18490</v>
      </c>
      <c r="D56" s="871">
        <v>134</v>
      </c>
      <c r="E56" s="181">
        <v>0.41477079270746275</v>
      </c>
      <c r="F56" s="168">
        <v>188</v>
      </c>
      <c r="G56" s="174">
        <v>1.0272101409682002</v>
      </c>
      <c r="H56" s="1963">
        <v>32656</v>
      </c>
      <c r="I56" s="1969">
        <v>18113</v>
      </c>
    </row>
    <row r="57" spans="1:9" ht="12.75">
      <c r="A57" s="1958" t="s">
        <v>135</v>
      </c>
      <c r="B57" s="1959">
        <v>21331</v>
      </c>
      <c r="C57" s="1960">
        <v>3671</v>
      </c>
      <c r="D57" s="871">
        <v>563</v>
      </c>
      <c r="E57" s="181">
        <v>2.7109013867488443</v>
      </c>
      <c r="F57" s="168">
        <v>-31</v>
      </c>
      <c r="G57" s="174">
        <v>-0.8373851971907077</v>
      </c>
      <c r="H57" s="1963">
        <v>21509</v>
      </c>
      <c r="I57" s="1969">
        <v>3602</v>
      </c>
    </row>
    <row r="58" spans="1:9" ht="12.75">
      <c r="A58" s="1958" t="s">
        <v>136</v>
      </c>
      <c r="B58" s="1959">
        <v>11492</v>
      </c>
      <c r="C58" s="1960">
        <v>2423</v>
      </c>
      <c r="D58" s="871">
        <v>503</v>
      </c>
      <c r="E58" s="181">
        <v>4.577304577304577</v>
      </c>
      <c r="F58" s="168">
        <v>-189</v>
      </c>
      <c r="G58" s="174">
        <v>-7.23583460949464</v>
      </c>
      <c r="H58" s="1963">
        <v>11576</v>
      </c>
      <c r="I58" s="1969">
        <v>2293</v>
      </c>
    </row>
    <row r="59" spans="1:9" ht="12.75">
      <c r="A59" s="1958" t="s">
        <v>137</v>
      </c>
      <c r="B59" s="1959">
        <v>50046</v>
      </c>
      <c r="C59" s="1960">
        <v>32368</v>
      </c>
      <c r="D59" s="871">
        <v>3735</v>
      </c>
      <c r="E59" s="181">
        <v>8.065038543758503</v>
      </c>
      <c r="F59" s="168">
        <v>573</v>
      </c>
      <c r="G59" s="174">
        <v>1.8021701525397076</v>
      </c>
      <c r="H59" s="1963">
        <v>51455</v>
      </c>
      <c r="I59" s="1969">
        <v>32471</v>
      </c>
    </row>
    <row r="60" spans="1:9" ht="12.75">
      <c r="A60" s="1958" t="s">
        <v>138</v>
      </c>
      <c r="B60" s="1959">
        <v>17471</v>
      </c>
      <c r="C60" s="1960">
        <v>5643</v>
      </c>
      <c r="D60" s="871">
        <v>-43</v>
      </c>
      <c r="E60" s="181">
        <v>-0.245517871417152</v>
      </c>
      <c r="F60" s="168">
        <v>-101</v>
      </c>
      <c r="G60" s="174">
        <v>-1.7583565459610029</v>
      </c>
      <c r="H60" s="1963">
        <v>17355</v>
      </c>
      <c r="I60" s="1969">
        <v>5632</v>
      </c>
    </row>
    <row r="61" spans="1:9" ht="12.75">
      <c r="A61" s="209" t="s">
        <v>139</v>
      </c>
      <c r="B61" s="197">
        <v>309668</v>
      </c>
      <c r="C61" s="182">
        <v>66362</v>
      </c>
      <c r="D61" s="869">
        <v>13555</v>
      </c>
      <c r="E61" s="179">
        <v>4.57764434523307</v>
      </c>
      <c r="F61" s="166">
        <v>383</v>
      </c>
      <c r="G61" s="170">
        <v>0.5804877309446945</v>
      </c>
      <c r="H61" s="1962">
        <v>307293</v>
      </c>
      <c r="I61" s="1968">
        <v>67155</v>
      </c>
    </row>
    <row r="62" spans="1:9" ht="12.75">
      <c r="A62" s="209" t="s">
        <v>140</v>
      </c>
      <c r="B62" s="199">
        <v>864350</v>
      </c>
      <c r="C62" s="184">
        <v>443374</v>
      </c>
      <c r="D62" s="871">
        <v>75967</v>
      </c>
      <c r="E62" s="181">
        <v>9.635798843962895</v>
      </c>
      <c r="F62" s="168">
        <v>-21</v>
      </c>
      <c r="G62" s="174">
        <v>-0.004736183312847461</v>
      </c>
      <c r="H62" s="1962">
        <v>870033</v>
      </c>
      <c r="I62" s="1968">
        <v>445888</v>
      </c>
    </row>
    <row r="63" spans="1:9" ht="12.75">
      <c r="A63" s="209" t="s">
        <v>141</v>
      </c>
      <c r="B63" s="197">
        <v>576354</v>
      </c>
      <c r="C63" s="182">
        <v>274259</v>
      </c>
      <c r="D63" s="869">
        <v>36675</v>
      </c>
      <c r="E63" s="179">
        <v>6.795706336544502</v>
      </c>
      <c r="F63" s="166">
        <v>16994</v>
      </c>
      <c r="G63" s="170">
        <v>6.6056400987308805</v>
      </c>
      <c r="H63" s="1962">
        <v>581940</v>
      </c>
      <c r="I63" s="1968">
        <v>279600</v>
      </c>
    </row>
    <row r="64" spans="1:9" ht="12.75">
      <c r="A64" s="209" t="s">
        <v>142</v>
      </c>
      <c r="B64" s="197">
        <v>147671</v>
      </c>
      <c r="C64" s="182">
        <v>37015</v>
      </c>
      <c r="D64" s="869">
        <v>5791</v>
      </c>
      <c r="E64" s="179">
        <v>4.0816182689596845</v>
      </c>
      <c r="F64" s="166">
        <v>-864</v>
      </c>
      <c r="G64" s="170">
        <v>-2.2809472266955306</v>
      </c>
      <c r="H64" s="1962">
        <v>148452</v>
      </c>
      <c r="I64" s="1968">
        <v>37015</v>
      </c>
    </row>
    <row r="65" spans="1:9" ht="12.75">
      <c r="A65" s="209" t="s">
        <v>143</v>
      </c>
      <c r="B65" s="197">
        <v>289806</v>
      </c>
      <c r="C65" s="182">
        <v>112264</v>
      </c>
      <c r="D65" s="869">
        <v>18120</v>
      </c>
      <c r="E65" s="179">
        <v>6.66946401360394</v>
      </c>
      <c r="F65" s="166">
        <v>9738</v>
      </c>
      <c r="G65" s="170">
        <v>9.49807853617619</v>
      </c>
      <c r="H65" s="1962">
        <v>293800</v>
      </c>
      <c r="I65" s="1968">
        <v>110493</v>
      </c>
    </row>
    <row r="66" spans="1:9" ht="12.75">
      <c r="A66" s="209" t="s">
        <v>144</v>
      </c>
      <c r="B66" s="197">
        <v>616727</v>
      </c>
      <c r="C66" s="182">
        <v>510528</v>
      </c>
      <c r="D66" s="869">
        <v>42108</v>
      </c>
      <c r="E66" s="179">
        <v>7.327986022042432</v>
      </c>
      <c r="F66" s="166">
        <v>20781</v>
      </c>
      <c r="G66" s="170">
        <v>4.243211290727661</v>
      </c>
      <c r="H66" s="1962">
        <v>624867</v>
      </c>
      <c r="I66" s="1968">
        <v>512455</v>
      </c>
    </row>
    <row r="67" spans="1:9" ht="12.75">
      <c r="A67" s="209" t="s">
        <v>145</v>
      </c>
      <c r="B67" s="197">
        <v>204466</v>
      </c>
      <c r="C67" s="182">
        <v>78519</v>
      </c>
      <c r="D67" s="869">
        <v>7863</v>
      </c>
      <c r="E67" s="179">
        <v>3.999430324054058</v>
      </c>
      <c r="F67" s="166">
        <v>3339</v>
      </c>
      <c r="G67" s="170">
        <v>4.441340782122905</v>
      </c>
      <c r="H67" s="1962">
        <v>205664</v>
      </c>
      <c r="I67" s="1968">
        <v>80190</v>
      </c>
    </row>
    <row r="68" spans="1:9" ht="12.75">
      <c r="A68" s="209" t="s">
        <v>167</v>
      </c>
      <c r="B68" s="197">
        <v>67442</v>
      </c>
      <c r="C68" s="182">
        <v>37282</v>
      </c>
      <c r="D68" s="869">
        <v>4605</v>
      </c>
      <c r="E68" s="179">
        <v>7.328484809904992</v>
      </c>
      <c r="F68" s="166">
        <v>2036</v>
      </c>
      <c r="G68" s="170">
        <v>5.776542018952505</v>
      </c>
      <c r="H68" s="1962">
        <v>71964</v>
      </c>
      <c r="I68" s="1968">
        <v>38497</v>
      </c>
    </row>
    <row r="69" spans="1:9" ht="12.75">
      <c r="A69" s="209" t="s">
        <v>146</v>
      </c>
      <c r="B69" s="197">
        <v>182312</v>
      </c>
      <c r="C69" s="182">
        <v>177306</v>
      </c>
      <c r="D69" s="869">
        <v>13130</v>
      </c>
      <c r="E69" s="179">
        <v>7.760872906101122</v>
      </c>
      <c r="F69" s="166">
        <v>8585</v>
      </c>
      <c r="G69" s="170">
        <v>5.088281838064023</v>
      </c>
      <c r="H69" s="1962">
        <v>186627</v>
      </c>
      <c r="I69" s="1968">
        <v>178941</v>
      </c>
    </row>
    <row r="70" spans="1:9" ht="12.75">
      <c r="A70" s="209" t="s">
        <v>147</v>
      </c>
      <c r="B70" s="197">
        <v>35738</v>
      </c>
      <c r="C70" s="182">
        <v>17557</v>
      </c>
      <c r="D70" s="869">
        <v>3691</v>
      </c>
      <c r="E70" s="179">
        <v>11.517458732486661</v>
      </c>
      <c r="F70" s="166">
        <v>1688</v>
      </c>
      <c r="G70" s="170">
        <v>10.63709118406957</v>
      </c>
      <c r="H70" s="1962">
        <v>36308</v>
      </c>
      <c r="I70" s="1968">
        <v>17795</v>
      </c>
    </row>
    <row r="71" spans="1:9" ht="12.75">
      <c r="A71" s="209" t="s">
        <v>148</v>
      </c>
      <c r="B71" s="197">
        <v>14834</v>
      </c>
      <c r="C71" s="182">
        <v>4140</v>
      </c>
      <c r="D71" s="869">
        <v>1966</v>
      </c>
      <c r="E71" s="179">
        <v>15.278209511967672</v>
      </c>
      <c r="F71" s="166">
        <v>23</v>
      </c>
      <c r="G71" s="170">
        <v>0.5586592178770949</v>
      </c>
      <c r="H71" s="1962">
        <v>15509</v>
      </c>
      <c r="I71" s="1968">
        <v>4218</v>
      </c>
    </row>
    <row r="72" spans="1:9" ht="13.5" thickBot="1">
      <c r="A72" s="212" t="s">
        <v>149</v>
      </c>
      <c r="B72" s="214">
        <v>16148</v>
      </c>
      <c r="C72" s="215">
        <v>3095</v>
      </c>
      <c r="D72" s="872">
        <v>1629</v>
      </c>
      <c r="E72" s="216">
        <v>11.219780976651284</v>
      </c>
      <c r="F72" s="177">
        <v>252</v>
      </c>
      <c r="G72" s="178">
        <v>8.863876187126275</v>
      </c>
      <c r="H72" s="1964">
        <v>16721</v>
      </c>
      <c r="I72" s="1970">
        <v>3374</v>
      </c>
    </row>
    <row r="73" spans="1:9" ht="12.75">
      <c r="A73" s="1237" t="s">
        <v>150</v>
      </c>
      <c r="B73" s="1237"/>
      <c r="C73" s="1238"/>
      <c r="D73" s="1238"/>
      <c r="E73" s="1238"/>
      <c r="F73" s="1238"/>
      <c r="G73" s="1238"/>
      <c r="H73" s="1238"/>
      <c r="I73" s="1238"/>
    </row>
    <row r="74" spans="1:9" ht="12.75">
      <c r="A74" s="1835" t="s">
        <v>152</v>
      </c>
      <c r="B74" s="2322"/>
      <c r="C74" s="2322"/>
      <c r="D74" s="2322"/>
      <c r="E74" s="2322"/>
      <c r="F74" s="2322"/>
      <c r="G74" s="2322"/>
      <c r="H74" s="2322"/>
      <c r="I74" s="2322"/>
    </row>
  </sheetData>
  <sheetProtection/>
  <mergeCells count="12">
    <mergeCell ref="D43:E43"/>
    <mergeCell ref="F43:G43"/>
    <mergeCell ref="H42:I42"/>
    <mergeCell ref="D42:G42"/>
    <mergeCell ref="H6:I6"/>
    <mergeCell ref="F5:I5"/>
    <mergeCell ref="B42:C42"/>
    <mergeCell ref="A5:A6"/>
    <mergeCell ref="B5:C5"/>
    <mergeCell ref="D5:E5"/>
    <mergeCell ref="F6:G6"/>
    <mergeCell ref="A42:A43"/>
  </mergeCells>
  <printOptions/>
  <pageMargins left="0.35" right="0.32" top="0.75" bottom="0.75" header="0.3" footer="0.3"/>
  <pageSetup fitToWidth="2" horizontalDpi="600" verticalDpi="600" orientation="landscape" paperSize="9" scale="69" r:id="rId1"/>
  <rowBreaks count="1" manualBreakCount="1">
    <brk id="38" max="8" man="1"/>
  </rowBreaks>
</worksheet>
</file>

<file path=xl/worksheets/sheet11.xml><?xml version="1.0" encoding="utf-8"?>
<worksheet xmlns="http://schemas.openxmlformats.org/spreadsheetml/2006/main" xmlns:r="http://schemas.openxmlformats.org/officeDocument/2006/relationships">
  <dimension ref="A1:O138"/>
  <sheetViews>
    <sheetView view="pageBreakPreview" zoomScaleSheetLayoutView="100" zoomScalePageLayoutView="0" workbookViewId="0" topLeftCell="A115">
      <selection activeCell="E115" sqref="E115"/>
    </sheetView>
  </sheetViews>
  <sheetFormatPr defaultColWidth="11.421875" defaultRowHeight="12.75"/>
  <cols>
    <col min="1" max="1" width="25.7109375" style="0" customWidth="1"/>
  </cols>
  <sheetData>
    <row r="1" spans="1:15" ht="24" customHeight="1" thickBot="1">
      <c r="A1" s="3134" t="s">
        <v>375</v>
      </c>
      <c r="B1" s="3134"/>
      <c r="C1" s="3134"/>
      <c r="D1" s="3134"/>
      <c r="E1" s="3134"/>
      <c r="F1" s="3134"/>
      <c r="G1" s="3134"/>
      <c r="H1" s="3134"/>
      <c r="I1" s="3134"/>
      <c r="J1" s="3134"/>
      <c r="K1" s="2321"/>
      <c r="L1" s="2321"/>
      <c r="M1" s="2321"/>
      <c r="N1" s="2321"/>
      <c r="O1" s="2321"/>
    </row>
    <row r="2" spans="1:15" ht="14.25">
      <c r="A2" s="2314"/>
      <c r="B2" s="3151" t="s">
        <v>364</v>
      </c>
      <c r="C2" s="3152"/>
      <c r="D2" s="3152"/>
      <c r="E2" s="3152"/>
      <c r="F2" s="3152"/>
      <c r="G2" s="3152"/>
      <c r="H2" s="3153"/>
      <c r="I2" s="3151" t="s">
        <v>373</v>
      </c>
      <c r="J2" s="3152"/>
      <c r="K2" s="3152"/>
      <c r="L2" s="3152"/>
      <c r="M2" s="3152"/>
      <c r="N2" s="3152"/>
      <c r="O2" s="3153"/>
    </row>
    <row r="3" spans="1:15" ht="15.75" thickBot="1">
      <c r="A3" s="2315"/>
      <c r="B3" s="3154"/>
      <c r="C3" s="3155"/>
      <c r="D3" s="3155"/>
      <c r="E3" s="3155"/>
      <c r="F3" s="3155"/>
      <c r="G3" s="3155"/>
      <c r="H3" s="3156"/>
      <c r="I3" s="3163"/>
      <c r="J3" s="3164"/>
      <c r="K3" s="3164"/>
      <c r="L3" s="3164"/>
      <c r="M3" s="3164"/>
      <c r="N3" s="3164"/>
      <c r="O3" s="3165"/>
    </row>
    <row r="4" spans="1:15" ht="15">
      <c r="A4" s="2315" t="s">
        <v>119</v>
      </c>
      <c r="B4" s="3157" t="s">
        <v>365</v>
      </c>
      <c r="C4" s="3158" t="s">
        <v>366</v>
      </c>
      <c r="D4" s="3158" t="s">
        <v>367</v>
      </c>
      <c r="E4" s="3158" t="s">
        <v>368</v>
      </c>
      <c r="F4" s="3159" t="s">
        <v>372</v>
      </c>
      <c r="G4" s="3158" t="s">
        <v>369</v>
      </c>
      <c r="H4" s="3167" t="s">
        <v>370</v>
      </c>
      <c r="I4" s="3127" t="s">
        <v>365</v>
      </c>
      <c r="J4" s="3130" t="s">
        <v>366</v>
      </c>
      <c r="K4" s="3130" t="s">
        <v>367</v>
      </c>
      <c r="L4" s="3130" t="s">
        <v>368</v>
      </c>
      <c r="M4" s="3135" t="s">
        <v>372</v>
      </c>
      <c r="N4" s="3130" t="s">
        <v>369</v>
      </c>
      <c r="O4" s="3132" t="s">
        <v>370</v>
      </c>
    </row>
    <row r="5" spans="1:15" ht="15.75" thickBot="1">
      <c r="A5" s="2316"/>
      <c r="B5" s="3140"/>
      <c r="C5" s="3142"/>
      <c r="D5" s="3142"/>
      <c r="E5" s="3142"/>
      <c r="F5" s="3138"/>
      <c r="G5" s="3142"/>
      <c r="H5" s="3144"/>
      <c r="I5" s="3160"/>
      <c r="J5" s="3161"/>
      <c r="K5" s="3161"/>
      <c r="L5" s="3161"/>
      <c r="M5" s="3166"/>
      <c r="N5" s="3161"/>
      <c r="O5" s="3162"/>
    </row>
    <row r="6" spans="1:15" ht="12.75">
      <c r="A6" s="2317" t="s">
        <v>201</v>
      </c>
      <c r="B6" s="2277">
        <f>720461</f>
        <v>720461</v>
      </c>
      <c r="C6" s="2278">
        <v>24293</v>
      </c>
      <c r="D6" s="2292">
        <v>248524</v>
      </c>
      <c r="E6" s="2279">
        <v>20619</v>
      </c>
      <c r="F6" s="2280">
        <v>1789</v>
      </c>
      <c r="G6" s="2279">
        <v>421941</v>
      </c>
      <c r="H6" s="2281">
        <v>3295</v>
      </c>
      <c r="I6" s="2293">
        <v>60673</v>
      </c>
      <c r="J6" s="2294">
        <v>1859</v>
      </c>
      <c r="K6" s="2295">
        <v>43760</v>
      </c>
      <c r="L6" s="2296">
        <v>12184</v>
      </c>
      <c r="M6" s="2297">
        <v>212</v>
      </c>
      <c r="N6" s="2296">
        <v>0</v>
      </c>
      <c r="O6" s="2298">
        <v>2658</v>
      </c>
    </row>
    <row r="7" spans="1:15" ht="12.75">
      <c r="A7" s="325" t="s">
        <v>31</v>
      </c>
      <c r="B7" s="2277">
        <v>105787</v>
      </c>
      <c r="C7" s="2278">
        <v>4440</v>
      </c>
      <c r="D7" s="2280">
        <v>37197</v>
      </c>
      <c r="E7" s="2279">
        <v>5386</v>
      </c>
      <c r="F7" s="2280">
        <v>544</v>
      </c>
      <c r="G7" s="2279">
        <v>58220</v>
      </c>
      <c r="H7" s="2281">
        <v>0</v>
      </c>
      <c r="I7" s="2293">
        <v>2746</v>
      </c>
      <c r="J7" s="2294">
        <v>44</v>
      </c>
      <c r="K7" s="2295">
        <v>1459</v>
      </c>
      <c r="L7" s="2296">
        <v>323</v>
      </c>
      <c r="M7" s="2297">
        <v>0</v>
      </c>
      <c r="N7" s="2296">
        <v>0</v>
      </c>
      <c r="O7" s="2298">
        <v>920</v>
      </c>
    </row>
    <row r="8" spans="1:15" ht="12.75">
      <c r="A8" s="325" t="s">
        <v>16</v>
      </c>
      <c r="B8" s="2277">
        <v>25144</v>
      </c>
      <c r="C8" s="2278">
        <v>774</v>
      </c>
      <c r="D8" s="2280">
        <v>9670</v>
      </c>
      <c r="E8" s="2279">
        <v>419</v>
      </c>
      <c r="F8" s="2280">
        <v>0</v>
      </c>
      <c r="G8" s="2279">
        <v>14008</v>
      </c>
      <c r="H8" s="2281">
        <v>273</v>
      </c>
      <c r="I8" s="2293">
        <v>1739</v>
      </c>
      <c r="J8" s="2294">
        <v>37</v>
      </c>
      <c r="K8" s="2295">
        <v>1301</v>
      </c>
      <c r="L8" s="2296">
        <v>109</v>
      </c>
      <c r="M8" s="2297">
        <v>0</v>
      </c>
      <c r="N8" s="2296">
        <v>0</v>
      </c>
      <c r="O8" s="2298">
        <v>292</v>
      </c>
    </row>
    <row r="9" spans="1:15" ht="12.75">
      <c r="A9" s="325" t="s">
        <v>17</v>
      </c>
      <c r="B9" s="2277">
        <v>10263</v>
      </c>
      <c r="C9" s="2278">
        <v>424</v>
      </c>
      <c r="D9" s="2280">
        <v>1825</v>
      </c>
      <c r="E9" s="2279">
        <v>0</v>
      </c>
      <c r="F9" s="2280">
        <v>106</v>
      </c>
      <c r="G9" s="2279">
        <v>7697</v>
      </c>
      <c r="H9" s="2281">
        <v>211</v>
      </c>
      <c r="I9" s="2293">
        <v>486</v>
      </c>
      <c r="J9" s="2294">
        <v>0</v>
      </c>
      <c r="K9" s="2295">
        <v>312</v>
      </c>
      <c r="L9" s="2296">
        <v>128</v>
      </c>
      <c r="M9" s="2297">
        <v>0</v>
      </c>
      <c r="N9" s="2296">
        <v>0</v>
      </c>
      <c r="O9" s="2298">
        <v>46</v>
      </c>
    </row>
    <row r="10" spans="1:15" ht="12.75">
      <c r="A10" s="325" t="s">
        <v>18</v>
      </c>
      <c r="B10" s="2277">
        <v>12157</v>
      </c>
      <c r="C10" s="2278">
        <v>567</v>
      </c>
      <c r="D10" s="2280">
        <v>1455</v>
      </c>
      <c r="E10" s="2279">
        <v>215</v>
      </c>
      <c r="F10" s="2280">
        <v>76</v>
      </c>
      <c r="G10" s="2279">
        <v>9844</v>
      </c>
      <c r="H10" s="2281">
        <v>0</v>
      </c>
      <c r="I10" s="2293">
        <v>199</v>
      </c>
      <c r="J10" s="2294">
        <v>0</v>
      </c>
      <c r="K10" s="2295">
        <v>182</v>
      </c>
      <c r="L10" s="2296">
        <v>17</v>
      </c>
      <c r="M10" s="2297">
        <v>0</v>
      </c>
      <c r="N10" s="2296">
        <v>0</v>
      </c>
      <c r="O10" s="2298">
        <v>0</v>
      </c>
    </row>
    <row r="11" spans="1:15" ht="12.75">
      <c r="A11" s="325" t="s">
        <v>84</v>
      </c>
      <c r="B11" s="2277">
        <v>50289</v>
      </c>
      <c r="C11" s="2278">
        <v>1348</v>
      </c>
      <c r="D11" s="2280">
        <v>19015</v>
      </c>
      <c r="E11" s="2279">
        <v>889</v>
      </c>
      <c r="F11" s="2280">
        <v>0</v>
      </c>
      <c r="G11" s="2279">
        <v>28985</v>
      </c>
      <c r="H11" s="2281">
        <v>52</v>
      </c>
      <c r="I11" s="2293">
        <v>333</v>
      </c>
      <c r="J11" s="2294">
        <v>0</v>
      </c>
      <c r="K11" s="2295">
        <v>193</v>
      </c>
      <c r="L11" s="2296">
        <v>30</v>
      </c>
      <c r="M11" s="2297">
        <v>86</v>
      </c>
      <c r="N11" s="2296">
        <v>0</v>
      </c>
      <c r="O11" s="2298">
        <v>24</v>
      </c>
    </row>
    <row r="12" spans="1:15" ht="12.75">
      <c r="A12" s="325" t="s">
        <v>20</v>
      </c>
      <c r="B12" s="2277">
        <v>7485</v>
      </c>
      <c r="C12" s="2278">
        <v>31</v>
      </c>
      <c r="D12" s="2280">
        <v>360</v>
      </c>
      <c r="E12" s="2279">
        <v>49</v>
      </c>
      <c r="F12" s="2280">
        <v>0</v>
      </c>
      <c r="G12" s="2279">
        <v>7045</v>
      </c>
      <c r="H12" s="2281">
        <v>0</v>
      </c>
      <c r="I12" s="2293">
        <v>333</v>
      </c>
      <c r="J12" s="2294">
        <v>140</v>
      </c>
      <c r="K12" s="2295">
        <v>0</v>
      </c>
      <c r="L12" s="2296">
        <v>193</v>
      </c>
      <c r="M12" s="2297">
        <v>0</v>
      </c>
      <c r="N12" s="2296">
        <v>0</v>
      </c>
      <c r="O12" s="2298">
        <v>0</v>
      </c>
    </row>
    <row r="13" spans="1:15" ht="12.75">
      <c r="A13" s="325" t="s">
        <v>0</v>
      </c>
      <c r="B13" s="2277">
        <v>47807</v>
      </c>
      <c r="C13" s="2278">
        <v>1122</v>
      </c>
      <c r="D13" s="2280">
        <v>16729</v>
      </c>
      <c r="E13" s="2279">
        <v>0</v>
      </c>
      <c r="F13" s="2280">
        <v>0</v>
      </c>
      <c r="G13" s="2279">
        <v>29956</v>
      </c>
      <c r="H13" s="2281">
        <v>0</v>
      </c>
      <c r="I13" s="2293">
        <v>1639</v>
      </c>
      <c r="J13" s="2294">
        <v>22</v>
      </c>
      <c r="K13" s="2295">
        <v>1251</v>
      </c>
      <c r="L13" s="2296">
        <v>240</v>
      </c>
      <c r="M13" s="2297">
        <v>126</v>
      </c>
      <c r="N13" s="2296">
        <v>0</v>
      </c>
      <c r="O13" s="2298">
        <v>0</v>
      </c>
    </row>
    <row r="14" spans="1:15" ht="12.75">
      <c r="A14" s="329" t="s">
        <v>7</v>
      </c>
      <c r="B14" s="2282">
        <v>2547</v>
      </c>
      <c r="C14" s="2283">
        <v>70</v>
      </c>
      <c r="D14" s="2285">
        <v>938</v>
      </c>
      <c r="E14" s="2284">
        <v>0</v>
      </c>
      <c r="F14" s="2285">
        <v>0</v>
      </c>
      <c r="G14" s="2284">
        <v>1539</v>
      </c>
      <c r="H14" s="2286">
        <v>0</v>
      </c>
      <c r="I14" s="2299">
        <v>0</v>
      </c>
      <c r="J14" s="2300">
        <v>0</v>
      </c>
      <c r="K14" s="2301">
        <v>0</v>
      </c>
      <c r="L14" s="2302">
        <v>0</v>
      </c>
      <c r="M14" s="2303">
        <v>0</v>
      </c>
      <c r="N14" s="2302">
        <v>0</v>
      </c>
      <c r="O14" s="2304">
        <v>0</v>
      </c>
    </row>
    <row r="15" spans="1:15" ht="12.75">
      <c r="A15" s="329" t="s">
        <v>8</v>
      </c>
      <c r="B15" s="2282">
        <v>7819</v>
      </c>
      <c r="C15" s="2283">
        <v>131</v>
      </c>
      <c r="D15" s="2285">
        <v>2187</v>
      </c>
      <c r="E15" s="2284">
        <v>0</v>
      </c>
      <c r="F15" s="2285">
        <v>0</v>
      </c>
      <c r="G15" s="2284">
        <v>5501</v>
      </c>
      <c r="H15" s="2286">
        <v>0</v>
      </c>
      <c r="I15" s="2299">
        <v>88</v>
      </c>
      <c r="J15" s="2300">
        <v>0</v>
      </c>
      <c r="K15" s="2301">
        <v>40</v>
      </c>
      <c r="L15" s="2302">
        <v>48</v>
      </c>
      <c r="M15" s="2303">
        <v>0</v>
      </c>
      <c r="N15" s="2302">
        <v>0</v>
      </c>
      <c r="O15" s="2304">
        <v>0</v>
      </c>
    </row>
    <row r="16" spans="1:15" ht="12.75">
      <c r="A16" s="329" t="s">
        <v>9</v>
      </c>
      <c r="B16" s="2282">
        <v>9633</v>
      </c>
      <c r="C16" s="2283">
        <v>100</v>
      </c>
      <c r="D16" s="2285">
        <v>4150</v>
      </c>
      <c r="E16" s="2284">
        <v>0</v>
      </c>
      <c r="F16" s="2285">
        <v>0</v>
      </c>
      <c r="G16" s="2284">
        <v>5383</v>
      </c>
      <c r="H16" s="2286">
        <v>0</v>
      </c>
      <c r="I16" s="2299">
        <v>580</v>
      </c>
      <c r="J16" s="2300">
        <v>0</v>
      </c>
      <c r="K16" s="2301">
        <v>580</v>
      </c>
      <c r="L16" s="2302">
        <v>0</v>
      </c>
      <c r="M16" s="2303">
        <v>0</v>
      </c>
      <c r="N16" s="2302">
        <v>0</v>
      </c>
      <c r="O16" s="2304">
        <v>0</v>
      </c>
    </row>
    <row r="17" spans="1:15" ht="12.75">
      <c r="A17" s="329" t="s">
        <v>10</v>
      </c>
      <c r="B17" s="2282">
        <v>2994</v>
      </c>
      <c r="C17" s="2283">
        <v>70</v>
      </c>
      <c r="D17" s="2285">
        <v>730</v>
      </c>
      <c r="E17" s="2284">
        <v>0</v>
      </c>
      <c r="F17" s="2285">
        <v>0</v>
      </c>
      <c r="G17" s="2284">
        <v>2194</v>
      </c>
      <c r="H17" s="2286">
        <v>0</v>
      </c>
      <c r="I17" s="2299">
        <v>0</v>
      </c>
      <c r="J17" s="2300">
        <v>0</v>
      </c>
      <c r="K17" s="2301">
        <v>0</v>
      </c>
      <c r="L17" s="2302">
        <v>0</v>
      </c>
      <c r="M17" s="2303">
        <v>0</v>
      </c>
      <c r="N17" s="2302">
        <v>0</v>
      </c>
      <c r="O17" s="2304">
        <v>0</v>
      </c>
    </row>
    <row r="18" spans="1:15" ht="12.75">
      <c r="A18" s="329" t="s">
        <v>11</v>
      </c>
      <c r="B18" s="2282">
        <v>8446</v>
      </c>
      <c r="C18" s="2283">
        <v>230</v>
      </c>
      <c r="D18" s="2285">
        <v>3302</v>
      </c>
      <c r="E18" s="2284">
        <v>0</v>
      </c>
      <c r="F18" s="2285">
        <v>0</v>
      </c>
      <c r="G18" s="2284">
        <v>4914</v>
      </c>
      <c r="H18" s="2286">
        <v>0</v>
      </c>
      <c r="I18" s="2299">
        <v>156</v>
      </c>
      <c r="J18" s="2300">
        <v>0</v>
      </c>
      <c r="K18" s="2301">
        <v>156</v>
      </c>
      <c r="L18" s="2302">
        <v>0</v>
      </c>
      <c r="M18" s="2303">
        <v>0</v>
      </c>
      <c r="N18" s="2302">
        <v>0</v>
      </c>
      <c r="O18" s="2304">
        <v>0</v>
      </c>
    </row>
    <row r="19" spans="1:15" ht="12.75">
      <c r="A19" s="329" t="s">
        <v>12</v>
      </c>
      <c r="B19" s="2282">
        <v>3917</v>
      </c>
      <c r="C19" s="2283">
        <v>97</v>
      </c>
      <c r="D19" s="2285">
        <v>1675</v>
      </c>
      <c r="E19" s="2284">
        <v>0</v>
      </c>
      <c r="F19" s="2285">
        <v>0</v>
      </c>
      <c r="G19" s="2284">
        <v>2145</v>
      </c>
      <c r="H19" s="2286">
        <v>0</v>
      </c>
      <c r="I19" s="2299">
        <v>22</v>
      </c>
      <c r="J19" s="2300">
        <v>22</v>
      </c>
      <c r="K19" s="2301">
        <v>0</v>
      </c>
      <c r="L19" s="2302">
        <v>0</v>
      </c>
      <c r="M19" s="2303">
        <v>0</v>
      </c>
      <c r="N19" s="2302">
        <v>0</v>
      </c>
      <c r="O19" s="2304">
        <v>0</v>
      </c>
    </row>
    <row r="20" spans="1:15" ht="12.75">
      <c r="A20" s="329" t="s">
        <v>13</v>
      </c>
      <c r="B20" s="2282">
        <v>2239</v>
      </c>
      <c r="C20" s="2283">
        <v>81</v>
      </c>
      <c r="D20" s="2285">
        <v>656</v>
      </c>
      <c r="E20" s="2284">
        <v>0</v>
      </c>
      <c r="F20" s="2285">
        <v>0</v>
      </c>
      <c r="G20" s="2284">
        <v>1502</v>
      </c>
      <c r="H20" s="2286">
        <v>0</v>
      </c>
      <c r="I20" s="2299">
        <v>0</v>
      </c>
      <c r="J20" s="2300">
        <v>0</v>
      </c>
      <c r="K20" s="2301">
        <v>0</v>
      </c>
      <c r="L20" s="2302">
        <v>0</v>
      </c>
      <c r="M20" s="2303">
        <v>0</v>
      </c>
      <c r="N20" s="2302">
        <v>0</v>
      </c>
      <c r="O20" s="2304">
        <v>0</v>
      </c>
    </row>
    <row r="21" spans="1:15" ht="12.75">
      <c r="A21" s="329" t="s">
        <v>14</v>
      </c>
      <c r="B21" s="2282">
        <v>8038</v>
      </c>
      <c r="C21" s="2283">
        <v>191</v>
      </c>
      <c r="D21" s="2285">
        <v>2537</v>
      </c>
      <c r="E21" s="2284">
        <v>0</v>
      </c>
      <c r="F21" s="2285">
        <v>0</v>
      </c>
      <c r="G21" s="2284">
        <v>5310</v>
      </c>
      <c r="H21" s="2286">
        <v>0</v>
      </c>
      <c r="I21" s="2299">
        <v>793</v>
      </c>
      <c r="J21" s="2300">
        <v>0</v>
      </c>
      <c r="K21" s="2301">
        <v>475</v>
      </c>
      <c r="L21" s="2302">
        <v>192</v>
      </c>
      <c r="M21" s="2303">
        <v>126</v>
      </c>
      <c r="N21" s="2302">
        <v>0</v>
      </c>
      <c r="O21" s="2304">
        <v>0</v>
      </c>
    </row>
    <row r="22" spans="1:15" ht="12.75">
      <c r="A22" s="329" t="s">
        <v>15</v>
      </c>
      <c r="B22" s="2282">
        <v>2174</v>
      </c>
      <c r="C22" s="2283">
        <v>152</v>
      </c>
      <c r="D22" s="2285">
        <v>554</v>
      </c>
      <c r="E22" s="2284">
        <v>0</v>
      </c>
      <c r="F22" s="2285">
        <v>0</v>
      </c>
      <c r="G22" s="2284">
        <v>1468</v>
      </c>
      <c r="H22" s="2286">
        <v>0</v>
      </c>
      <c r="I22" s="2299">
        <v>0</v>
      </c>
      <c r="J22" s="2300">
        <v>0</v>
      </c>
      <c r="K22" s="2301">
        <v>0</v>
      </c>
      <c r="L22" s="2302">
        <v>0</v>
      </c>
      <c r="M22" s="2303">
        <v>0</v>
      </c>
      <c r="N22" s="2302">
        <v>0</v>
      </c>
      <c r="O22" s="2304">
        <v>0</v>
      </c>
    </row>
    <row r="23" spans="1:15" ht="12.75">
      <c r="A23" s="325" t="s">
        <v>21</v>
      </c>
      <c r="B23" s="2277">
        <v>31573</v>
      </c>
      <c r="C23" s="2278">
        <v>1070</v>
      </c>
      <c r="D23" s="2280">
        <v>12454</v>
      </c>
      <c r="E23" s="2279">
        <v>1876</v>
      </c>
      <c r="F23" s="2280">
        <v>0</v>
      </c>
      <c r="G23" s="2279">
        <v>16173</v>
      </c>
      <c r="H23" s="2281">
        <v>0</v>
      </c>
      <c r="I23" s="2293">
        <v>857</v>
      </c>
      <c r="J23" s="2294">
        <v>0</v>
      </c>
      <c r="K23" s="2295">
        <v>536</v>
      </c>
      <c r="L23" s="2296">
        <v>48</v>
      </c>
      <c r="M23" s="2297">
        <v>0</v>
      </c>
      <c r="N23" s="2296">
        <v>0</v>
      </c>
      <c r="O23" s="2298">
        <v>273</v>
      </c>
    </row>
    <row r="24" spans="1:15" ht="12.75">
      <c r="A24" s="325" t="s">
        <v>22</v>
      </c>
      <c r="B24" s="2277">
        <v>99599</v>
      </c>
      <c r="C24" s="2278">
        <v>6125</v>
      </c>
      <c r="D24" s="2280">
        <v>38502</v>
      </c>
      <c r="E24" s="2279">
        <v>1155</v>
      </c>
      <c r="F24" s="2280">
        <v>314</v>
      </c>
      <c r="G24" s="2279">
        <v>51078</v>
      </c>
      <c r="H24" s="2281">
        <v>2425</v>
      </c>
      <c r="I24" s="2293">
        <v>24055</v>
      </c>
      <c r="J24" s="2294">
        <v>630</v>
      </c>
      <c r="K24" s="2295">
        <v>13775</v>
      </c>
      <c r="L24" s="2296">
        <v>9218</v>
      </c>
      <c r="M24" s="2297">
        <v>0</v>
      </c>
      <c r="N24" s="2296">
        <v>0</v>
      </c>
      <c r="O24" s="2298">
        <v>432</v>
      </c>
    </row>
    <row r="25" spans="1:15" ht="12.75">
      <c r="A25" s="325" t="s">
        <v>66</v>
      </c>
      <c r="B25" s="2277">
        <v>74094</v>
      </c>
      <c r="C25" s="2278">
        <v>3332</v>
      </c>
      <c r="D25" s="2280">
        <v>13810</v>
      </c>
      <c r="E25" s="2279">
        <v>1160</v>
      </c>
      <c r="F25" s="2280">
        <v>94</v>
      </c>
      <c r="G25" s="2279">
        <v>55698</v>
      </c>
      <c r="H25" s="2281">
        <v>0</v>
      </c>
      <c r="I25" s="2293">
        <v>3754</v>
      </c>
      <c r="J25" s="2294">
        <v>215</v>
      </c>
      <c r="K25" s="2295">
        <v>2994</v>
      </c>
      <c r="L25" s="2296">
        <v>545</v>
      </c>
      <c r="M25" s="2297">
        <v>0</v>
      </c>
      <c r="N25" s="2296">
        <v>0</v>
      </c>
      <c r="O25" s="2298">
        <v>0</v>
      </c>
    </row>
    <row r="26" spans="1:15" ht="12.75">
      <c r="A26" s="325" t="s">
        <v>24</v>
      </c>
      <c r="B26" s="2277">
        <v>12836</v>
      </c>
      <c r="C26" s="2278">
        <v>134</v>
      </c>
      <c r="D26" s="2280">
        <v>1963</v>
      </c>
      <c r="E26" s="2279">
        <v>0</v>
      </c>
      <c r="F26" s="2280">
        <v>20</v>
      </c>
      <c r="G26" s="2279">
        <v>10719</v>
      </c>
      <c r="H26" s="2281">
        <v>0</v>
      </c>
      <c r="I26" s="2293">
        <v>73</v>
      </c>
      <c r="J26" s="2294">
        <v>0</v>
      </c>
      <c r="K26" s="2295">
        <v>27</v>
      </c>
      <c r="L26" s="2296">
        <v>46</v>
      </c>
      <c r="M26" s="2297">
        <v>0</v>
      </c>
      <c r="N26" s="2296">
        <v>0</v>
      </c>
      <c r="O26" s="2298">
        <v>0</v>
      </c>
    </row>
    <row r="27" spans="1:15" ht="12.75">
      <c r="A27" s="325" t="s">
        <v>33</v>
      </c>
      <c r="B27" s="2277">
        <f>40143</f>
        <v>40143</v>
      </c>
      <c r="C27" s="2278">
        <v>1297</v>
      </c>
      <c r="D27" s="2280">
        <v>14108</v>
      </c>
      <c r="E27" s="2279">
        <v>382</v>
      </c>
      <c r="F27" s="2280">
        <v>118</v>
      </c>
      <c r="G27" s="2279">
        <v>24034</v>
      </c>
      <c r="H27" s="2281">
        <v>204</v>
      </c>
      <c r="I27" s="2293">
        <v>5016</v>
      </c>
      <c r="J27" s="2294">
        <v>161</v>
      </c>
      <c r="K27" s="2295">
        <v>3839</v>
      </c>
      <c r="L27" s="2296">
        <v>893</v>
      </c>
      <c r="M27" s="2297">
        <v>0</v>
      </c>
      <c r="N27" s="2296">
        <v>0</v>
      </c>
      <c r="O27" s="2298">
        <v>123</v>
      </c>
    </row>
    <row r="28" spans="1:15" ht="12.75">
      <c r="A28" s="325" t="s">
        <v>371</v>
      </c>
      <c r="B28" s="2277">
        <v>106556</v>
      </c>
      <c r="C28" s="2278">
        <v>2069</v>
      </c>
      <c r="D28" s="2280">
        <v>40750</v>
      </c>
      <c r="E28" s="2279">
        <v>8174</v>
      </c>
      <c r="F28" s="2280">
        <v>293</v>
      </c>
      <c r="G28" s="2279">
        <v>55270</v>
      </c>
      <c r="H28" s="2281">
        <v>0</v>
      </c>
      <c r="I28" s="2293">
        <v>2010</v>
      </c>
      <c r="J28" s="2294">
        <v>297</v>
      </c>
      <c r="K28" s="2295">
        <v>1128</v>
      </c>
      <c r="L28" s="2296">
        <v>223</v>
      </c>
      <c r="M28" s="2297">
        <v>0</v>
      </c>
      <c r="N28" s="2296">
        <v>0</v>
      </c>
      <c r="O28" s="2298">
        <v>362</v>
      </c>
    </row>
    <row r="29" spans="1:15" ht="12.75">
      <c r="A29" s="325" t="s">
        <v>26</v>
      </c>
      <c r="B29" s="2277">
        <v>18606</v>
      </c>
      <c r="C29" s="2278">
        <v>516</v>
      </c>
      <c r="D29" s="2280">
        <v>2650</v>
      </c>
      <c r="E29" s="2279">
        <v>541</v>
      </c>
      <c r="F29" s="2280">
        <v>224</v>
      </c>
      <c r="G29" s="2279">
        <v>14675</v>
      </c>
      <c r="H29" s="2281">
        <v>0</v>
      </c>
      <c r="I29" s="2293">
        <v>335</v>
      </c>
      <c r="J29" s="2294">
        <v>25</v>
      </c>
      <c r="K29" s="2295">
        <v>225</v>
      </c>
      <c r="L29" s="2296">
        <v>85</v>
      </c>
      <c r="M29" s="2297">
        <v>0</v>
      </c>
      <c r="N29" s="2296">
        <v>0</v>
      </c>
      <c r="O29" s="2298">
        <v>0</v>
      </c>
    </row>
    <row r="30" spans="1:15" ht="12.75">
      <c r="A30" s="325" t="s">
        <v>34</v>
      </c>
      <c r="B30" s="2277">
        <v>23314</v>
      </c>
      <c r="C30" s="2278">
        <v>226</v>
      </c>
      <c r="D30" s="2280">
        <v>11820</v>
      </c>
      <c r="E30" s="2279">
        <v>281</v>
      </c>
      <c r="F30" s="2280">
        <v>0</v>
      </c>
      <c r="G30" s="2279">
        <v>10987</v>
      </c>
      <c r="H30" s="2281">
        <v>0</v>
      </c>
      <c r="I30" s="2293">
        <v>931</v>
      </c>
      <c r="J30" s="2294">
        <v>0</v>
      </c>
      <c r="K30" s="2295">
        <v>845</v>
      </c>
      <c r="L30" s="2296">
        <v>86</v>
      </c>
      <c r="M30" s="2297">
        <v>0</v>
      </c>
      <c r="N30" s="2296">
        <v>0</v>
      </c>
      <c r="O30" s="2298">
        <v>0</v>
      </c>
    </row>
    <row r="31" spans="1:15" ht="12.75">
      <c r="A31" s="325" t="s">
        <v>35</v>
      </c>
      <c r="B31" s="2277">
        <v>46217</v>
      </c>
      <c r="C31" s="2278">
        <v>370</v>
      </c>
      <c r="D31" s="2280">
        <v>23082</v>
      </c>
      <c r="E31" s="2279">
        <v>92</v>
      </c>
      <c r="F31" s="2280">
        <v>0</v>
      </c>
      <c r="G31" s="2279">
        <v>22543</v>
      </c>
      <c r="H31" s="2281">
        <v>130</v>
      </c>
      <c r="I31" s="2293">
        <v>15410</v>
      </c>
      <c r="J31" s="2294">
        <v>288</v>
      </c>
      <c r="K31" s="2295">
        <v>14936</v>
      </c>
      <c r="L31" s="2296">
        <v>0</v>
      </c>
      <c r="M31" s="2297">
        <v>0</v>
      </c>
      <c r="N31" s="2296">
        <v>0</v>
      </c>
      <c r="O31" s="2298">
        <v>186</v>
      </c>
    </row>
    <row r="32" spans="1:15" ht="12.75">
      <c r="A32" s="325" t="s">
        <v>27</v>
      </c>
      <c r="B32" s="2277">
        <v>6433</v>
      </c>
      <c r="C32" s="2278">
        <v>303</v>
      </c>
      <c r="D32" s="2280">
        <v>2674</v>
      </c>
      <c r="E32" s="2279">
        <v>0</v>
      </c>
      <c r="F32" s="2280">
        <v>0</v>
      </c>
      <c r="G32" s="2279">
        <v>3456</v>
      </c>
      <c r="H32" s="2281">
        <v>0</v>
      </c>
      <c r="I32" s="2293">
        <v>757</v>
      </c>
      <c r="J32" s="2294">
        <v>0</v>
      </c>
      <c r="K32" s="2295">
        <v>757</v>
      </c>
      <c r="L32" s="2296">
        <v>0</v>
      </c>
      <c r="M32" s="2297">
        <v>0</v>
      </c>
      <c r="N32" s="2296">
        <v>0</v>
      </c>
      <c r="O32" s="2298">
        <v>0</v>
      </c>
    </row>
    <row r="33" spans="1:15" ht="12.75">
      <c r="A33" s="325" t="s">
        <v>28</v>
      </c>
      <c r="B33" s="2277">
        <v>854</v>
      </c>
      <c r="C33" s="2278">
        <v>0</v>
      </c>
      <c r="D33" s="2280">
        <v>178</v>
      </c>
      <c r="E33" s="2279">
        <v>0</v>
      </c>
      <c r="F33" s="2280">
        <v>0</v>
      </c>
      <c r="G33" s="2279">
        <v>676</v>
      </c>
      <c r="H33" s="2281">
        <v>0</v>
      </c>
      <c r="I33" s="2293">
        <v>0</v>
      </c>
      <c r="J33" s="2294">
        <v>0</v>
      </c>
      <c r="K33" s="2295">
        <v>0</v>
      </c>
      <c r="L33" s="2296">
        <v>0</v>
      </c>
      <c r="M33" s="2297">
        <v>0</v>
      </c>
      <c r="N33" s="2296">
        <v>0</v>
      </c>
      <c r="O33" s="2298">
        <v>0</v>
      </c>
    </row>
    <row r="34" spans="1:15" ht="13.5" thickBot="1">
      <c r="A34" s="330" t="s">
        <v>29</v>
      </c>
      <c r="B34" s="2287">
        <v>1304</v>
      </c>
      <c r="C34" s="2288">
        <v>145</v>
      </c>
      <c r="D34" s="2290">
        <v>282</v>
      </c>
      <c r="E34" s="2289">
        <v>0</v>
      </c>
      <c r="F34" s="2290">
        <v>0</v>
      </c>
      <c r="G34" s="2289">
        <v>877</v>
      </c>
      <c r="H34" s="2291">
        <v>0</v>
      </c>
      <c r="I34" s="2305">
        <v>0</v>
      </c>
      <c r="J34" s="2306">
        <v>0</v>
      </c>
      <c r="K34" s="2307">
        <v>0</v>
      </c>
      <c r="L34" s="2308">
        <v>0</v>
      </c>
      <c r="M34" s="2309">
        <v>0</v>
      </c>
      <c r="N34" s="2308">
        <v>0</v>
      </c>
      <c r="O34" s="2310">
        <v>0</v>
      </c>
    </row>
    <row r="35" ht="13.5" thickBot="1"/>
    <row r="36" spans="1:15" ht="14.25">
      <c r="A36" s="2314"/>
      <c r="B36" s="3151" t="s">
        <v>400</v>
      </c>
      <c r="C36" s="3152"/>
      <c r="D36" s="3152"/>
      <c r="E36" s="3152"/>
      <c r="F36" s="3152"/>
      <c r="G36" s="3152"/>
      <c r="H36" s="3153"/>
      <c r="I36" s="3152" t="s">
        <v>401</v>
      </c>
      <c r="J36" s="3152"/>
      <c r="K36" s="3152"/>
      <c r="L36" s="3152"/>
      <c r="M36" s="3152"/>
      <c r="N36" s="3152"/>
      <c r="O36" s="3153"/>
    </row>
    <row r="37" spans="1:15" ht="15.75" thickBot="1">
      <c r="A37" s="2315"/>
      <c r="B37" s="3154"/>
      <c r="C37" s="3155"/>
      <c r="D37" s="3155"/>
      <c r="E37" s="3155"/>
      <c r="F37" s="3155"/>
      <c r="G37" s="3155"/>
      <c r="H37" s="3156"/>
      <c r="I37" s="3155"/>
      <c r="J37" s="3155"/>
      <c r="K37" s="3155"/>
      <c r="L37" s="3155"/>
      <c r="M37" s="3155"/>
      <c r="N37" s="3155"/>
      <c r="O37" s="3156"/>
    </row>
    <row r="38" spans="1:15" ht="15">
      <c r="A38" s="2315" t="s">
        <v>119</v>
      </c>
      <c r="B38" s="3157" t="s">
        <v>365</v>
      </c>
      <c r="C38" s="3158" t="s">
        <v>366</v>
      </c>
      <c r="D38" s="3158" t="s">
        <v>367</v>
      </c>
      <c r="E38" s="3158" t="s">
        <v>368</v>
      </c>
      <c r="F38" s="3159" t="s">
        <v>372</v>
      </c>
      <c r="G38" s="3158" t="s">
        <v>369</v>
      </c>
      <c r="H38" s="3158" t="s">
        <v>370</v>
      </c>
      <c r="I38" s="3127" t="s">
        <v>365</v>
      </c>
      <c r="J38" s="3147" t="s">
        <v>366</v>
      </c>
      <c r="K38" s="3147" t="s">
        <v>367</v>
      </c>
      <c r="L38" s="3147" t="s">
        <v>368</v>
      </c>
      <c r="M38" s="3147" t="s">
        <v>372</v>
      </c>
      <c r="N38" s="3147" t="s">
        <v>369</v>
      </c>
      <c r="O38" s="3149" t="s">
        <v>370</v>
      </c>
    </row>
    <row r="39" spans="1:15" ht="15.75" thickBot="1">
      <c r="A39" s="2316"/>
      <c r="B39" s="3140"/>
      <c r="C39" s="3142"/>
      <c r="D39" s="3142"/>
      <c r="E39" s="3142"/>
      <c r="F39" s="3138"/>
      <c r="G39" s="3142"/>
      <c r="H39" s="3142"/>
      <c r="I39" s="3160"/>
      <c r="J39" s="3148"/>
      <c r="K39" s="3148"/>
      <c r="L39" s="3148"/>
      <c r="M39" s="3148"/>
      <c r="N39" s="3148"/>
      <c r="O39" s="3150"/>
    </row>
    <row r="40" spans="1:15" ht="12.75">
      <c r="A40" s="2317" t="s">
        <v>201</v>
      </c>
      <c r="B40" s="1978">
        <v>816702</v>
      </c>
      <c r="C40" s="1979">
        <v>25882</v>
      </c>
      <c r="D40" s="1979">
        <v>267681</v>
      </c>
      <c r="E40" s="1979">
        <v>21937</v>
      </c>
      <c r="F40" s="1979">
        <v>1963</v>
      </c>
      <c r="G40" s="1979">
        <v>494684</v>
      </c>
      <c r="H40" s="1979">
        <v>4555</v>
      </c>
      <c r="I40" s="2311">
        <v>60042</v>
      </c>
      <c r="J40" s="1983">
        <v>2362</v>
      </c>
      <c r="K40" s="1983">
        <v>42735</v>
      </c>
      <c r="L40" s="1983">
        <v>11181</v>
      </c>
      <c r="M40" s="1983">
        <v>258</v>
      </c>
      <c r="N40" s="1983">
        <v>0</v>
      </c>
      <c r="O40" s="1984">
        <v>3506</v>
      </c>
    </row>
    <row r="41" spans="1:15" ht="12.75">
      <c r="A41" s="325" t="s">
        <v>31</v>
      </c>
      <c r="B41" s="1981">
        <v>121810</v>
      </c>
      <c r="C41" s="1355">
        <v>4638</v>
      </c>
      <c r="D41" s="1355">
        <v>42446</v>
      </c>
      <c r="E41" s="1355">
        <v>5300</v>
      </c>
      <c r="F41" s="1355">
        <v>591</v>
      </c>
      <c r="G41" s="1355">
        <v>68835</v>
      </c>
      <c r="H41" s="1355">
        <v>0</v>
      </c>
      <c r="I41" s="2312">
        <v>2793</v>
      </c>
      <c r="J41" s="1985">
        <v>54</v>
      </c>
      <c r="K41" s="1985">
        <v>1486</v>
      </c>
      <c r="L41" s="1985">
        <v>249</v>
      </c>
      <c r="M41" s="1985">
        <v>0</v>
      </c>
      <c r="N41" s="1985">
        <v>0</v>
      </c>
      <c r="O41" s="1986">
        <v>1004</v>
      </c>
    </row>
    <row r="42" spans="1:15" ht="12.75">
      <c r="A42" s="325" t="s">
        <v>16</v>
      </c>
      <c r="B42" s="1981">
        <v>29483</v>
      </c>
      <c r="C42" s="1355">
        <v>678</v>
      </c>
      <c r="D42" s="1355">
        <v>10407</v>
      </c>
      <c r="E42" s="1355">
        <v>534</v>
      </c>
      <c r="F42" s="1355">
        <v>0</v>
      </c>
      <c r="G42" s="1355">
        <v>17516</v>
      </c>
      <c r="H42" s="1355">
        <v>348</v>
      </c>
      <c r="I42" s="2312">
        <v>1137</v>
      </c>
      <c r="J42" s="1985">
        <v>60</v>
      </c>
      <c r="K42" s="1985">
        <v>807</v>
      </c>
      <c r="L42" s="1985">
        <v>36</v>
      </c>
      <c r="M42" s="1985">
        <v>0</v>
      </c>
      <c r="N42" s="1985">
        <v>0</v>
      </c>
      <c r="O42" s="1986">
        <v>234</v>
      </c>
    </row>
    <row r="43" spans="1:15" ht="12.75">
      <c r="A43" s="325" t="s">
        <v>17</v>
      </c>
      <c r="B43" s="1981">
        <v>13142</v>
      </c>
      <c r="C43" s="1355">
        <v>453</v>
      </c>
      <c r="D43" s="1355">
        <v>1931</v>
      </c>
      <c r="E43" s="1355">
        <v>32</v>
      </c>
      <c r="F43" s="1355">
        <v>84</v>
      </c>
      <c r="G43" s="1355">
        <v>10418</v>
      </c>
      <c r="H43" s="1355">
        <v>224</v>
      </c>
      <c r="I43" s="2312">
        <v>472</v>
      </c>
      <c r="J43" s="1985">
        <v>0</v>
      </c>
      <c r="K43" s="1985">
        <v>306</v>
      </c>
      <c r="L43" s="1985">
        <v>108</v>
      </c>
      <c r="M43" s="1985">
        <v>0</v>
      </c>
      <c r="N43" s="1985">
        <v>0</v>
      </c>
      <c r="O43" s="1986">
        <v>58</v>
      </c>
    </row>
    <row r="44" spans="1:15" ht="12.75">
      <c r="A44" s="325" t="s">
        <v>18</v>
      </c>
      <c r="B44" s="1981">
        <v>14171</v>
      </c>
      <c r="C44" s="1355">
        <v>265</v>
      </c>
      <c r="D44" s="1355">
        <v>1329</v>
      </c>
      <c r="E44" s="1355">
        <v>211</v>
      </c>
      <c r="F44" s="1355">
        <v>76</v>
      </c>
      <c r="G44" s="1355">
        <v>12031</v>
      </c>
      <c r="H44" s="1355">
        <v>259</v>
      </c>
      <c r="I44" s="2312">
        <v>275</v>
      </c>
      <c r="J44" s="1985">
        <v>0</v>
      </c>
      <c r="K44" s="1985">
        <v>242</v>
      </c>
      <c r="L44" s="1985">
        <v>33</v>
      </c>
      <c r="M44" s="1985">
        <v>0</v>
      </c>
      <c r="N44" s="1985">
        <v>0</v>
      </c>
      <c r="O44" s="1986">
        <v>0</v>
      </c>
    </row>
    <row r="45" spans="1:15" ht="12.75">
      <c r="A45" s="325" t="s">
        <v>84</v>
      </c>
      <c r="B45" s="1981">
        <v>59626</v>
      </c>
      <c r="C45" s="1355">
        <v>1672</v>
      </c>
      <c r="D45" s="1355">
        <v>20930</v>
      </c>
      <c r="E45" s="1355">
        <v>816</v>
      </c>
      <c r="F45" s="1355">
        <v>0</v>
      </c>
      <c r="G45" s="1355">
        <v>36109</v>
      </c>
      <c r="H45" s="1355">
        <v>99</v>
      </c>
      <c r="I45" s="2312">
        <v>332</v>
      </c>
      <c r="J45" s="1985">
        <v>0</v>
      </c>
      <c r="K45" s="1985">
        <v>177</v>
      </c>
      <c r="L45" s="1985">
        <v>22</v>
      </c>
      <c r="M45" s="1985">
        <v>87</v>
      </c>
      <c r="N45" s="1985">
        <v>0</v>
      </c>
      <c r="O45" s="1986">
        <v>46</v>
      </c>
    </row>
    <row r="46" spans="1:15" ht="12.75">
      <c r="A46" s="325" t="s">
        <v>20</v>
      </c>
      <c r="B46" s="1981">
        <v>9800</v>
      </c>
      <c r="C46" s="1355">
        <v>81</v>
      </c>
      <c r="D46" s="1355">
        <v>1334</v>
      </c>
      <c r="E46" s="1355">
        <v>0</v>
      </c>
      <c r="F46" s="1355">
        <v>0</v>
      </c>
      <c r="G46" s="1355">
        <v>8244</v>
      </c>
      <c r="H46" s="1355">
        <v>141</v>
      </c>
      <c r="I46" s="2312">
        <v>141</v>
      </c>
      <c r="J46" s="1985">
        <v>76</v>
      </c>
      <c r="K46" s="1985">
        <v>0</v>
      </c>
      <c r="L46" s="1985">
        <v>65</v>
      </c>
      <c r="M46" s="1985">
        <v>0</v>
      </c>
      <c r="N46" s="1985">
        <v>0</v>
      </c>
      <c r="O46" s="1986">
        <v>0</v>
      </c>
    </row>
    <row r="47" spans="1:15" ht="12.75">
      <c r="A47" s="325" t="s">
        <v>0</v>
      </c>
      <c r="B47" s="1981">
        <v>53745</v>
      </c>
      <c r="C47" s="1355">
        <v>1325</v>
      </c>
      <c r="D47" s="1355">
        <v>17918</v>
      </c>
      <c r="E47" s="1355">
        <v>0</v>
      </c>
      <c r="F47" s="1355">
        <v>0</v>
      </c>
      <c r="G47" s="1355">
        <v>34502</v>
      </c>
      <c r="H47" s="1355">
        <v>0</v>
      </c>
      <c r="I47" s="2312">
        <v>1961</v>
      </c>
      <c r="J47" s="1985">
        <v>18</v>
      </c>
      <c r="K47" s="1985">
        <v>1343</v>
      </c>
      <c r="L47" s="1985">
        <v>462</v>
      </c>
      <c r="M47" s="1985">
        <v>128</v>
      </c>
      <c r="N47" s="1985">
        <v>0</v>
      </c>
      <c r="O47" s="1986">
        <v>10</v>
      </c>
    </row>
    <row r="48" spans="1:15" ht="12.75">
      <c r="A48" s="329" t="s">
        <v>7</v>
      </c>
      <c r="B48" s="1981">
        <v>3303</v>
      </c>
      <c r="C48" s="1355">
        <v>50</v>
      </c>
      <c r="D48" s="1355">
        <v>1156</v>
      </c>
      <c r="E48" s="1355">
        <v>0</v>
      </c>
      <c r="F48" s="1355">
        <v>0</v>
      </c>
      <c r="G48" s="1355">
        <v>2097</v>
      </c>
      <c r="H48" s="1355">
        <v>0</v>
      </c>
      <c r="I48" s="2312">
        <v>0</v>
      </c>
      <c r="J48" s="1985">
        <v>0</v>
      </c>
      <c r="K48" s="1985">
        <v>0</v>
      </c>
      <c r="L48" s="1985">
        <v>0</v>
      </c>
      <c r="M48" s="1985">
        <v>0</v>
      </c>
      <c r="N48" s="1985">
        <v>0</v>
      </c>
      <c r="O48" s="1986">
        <v>0</v>
      </c>
    </row>
    <row r="49" spans="1:15" ht="12.75">
      <c r="A49" s="329" t="s">
        <v>8</v>
      </c>
      <c r="B49" s="1981">
        <v>8278</v>
      </c>
      <c r="C49" s="1355">
        <v>158</v>
      </c>
      <c r="D49" s="1355">
        <v>2050</v>
      </c>
      <c r="E49" s="1355">
        <v>0</v>
      </c>
      <c r="F49" s="1355">
        <v>0</v>
      </c>
      <c r="G49" s="1355">
        <v>6070</v>
      </c>
      <c r="H49" s="1355">
        <v>0</v>
      </c>
      <c r="I49" s="2312">
        <v>68</v>
      </c>
      <c r="J49" s="1985">
        <v>0</v>
      </c>
      <c r="K49" s="1985">
        <v>27</v>
      </c>
      <c r="L49" s="1985">
        <v>31</v>
      </c>
      <c r="M49" s="1985">
        <v>0</v>
      </c>
      <c r="N49" s="1985">
        <v>0</v>
      </c>
      <c r="O49" s="1986">
        <v>10</v>
      </c>
    </row>
    <row r="50" spans="1:15" ht="12.75">
      <c r="A50" s="329" t="s">
        <v>9</v>
      </c>
      <c r="B50" s="1981">
        <v>11087</v>
      </c>
      <c r="C50" s="1355">
        <v>164</v>
      </c>
      <c r="D50" s="1355">
        <v>4755</v>
      </c>
      <c r="E50" s="1355">
        <v>0</v>
      </c>
      <c r="F50" s="1355">
        <v>0</v>
      </c>
      <c r="G50" s="1355">
        <v>6168</v>
      </c>
      <c r="H50" s="1355">
        <v>0</v>
      </c>
      <c r="I50" s="2312">
        <v>473</v>
      </c>
      <c r="J50" s="1985">
        <v>0</v>
      </c>
      <c r="K50" s="1985">
        <v>473</v>
      </c>
      <c r="L50" s="1985">
        <v>0</v>
      </c>
      <c r="M50" s="1985">
        <v>0</v>
      </c>
      <c r="N50" s="1985">
        <v>0</v>
      </c>
      <c r="O50" s="1986">
        <v>0</v>
      </c>
    </row>
    <row r="51" spans="1:15" ht="12.75">
      <c r="A51" s="329" t="s">
        <v>10</v>
      </c>
      <c r="B51" s="1981">
        <v>3142</v>
      </c>
      <c r="C51" s="1355">
        <v>52</v>
      </c>
      <c r="D51" s="1355">
        <v>580</v>
      </c>
      <c r="E51" s="1355">
        <v>0</v>
      </c>
      <c r="F51" s="1355">
        <v>0</v>
      </c>
      <c r="G51" s="1355">
        <v>2510</v>
      </c>
      <c r="H51" s="1355">
        <v>0</v>
      </c>
      <c r="I51" s="2312">
        <v>252</v>
      </c>
      <c r="J51" s="1985">
        <v>0</v>
      </c>
      <c r="K51" s="1985">
        <v>252</v>
      </c>
      <c r="L51" s="1985">
        <v>0</v>
      </c>
      <c r="M51" s="1985">
        <v>0</v>
      </c>
      <c r="N51" s="1985">
        <v>0</v>
      </c>
      <c r="O51" s="1986">
        <v>0</v>
      </c>
    </row>
    <row r="52" spans="1:15" ht="12.75">
      <c r="A52" s="329" t="s">
        <v>11</v>
      </c>
      <c r="B52" s="1981">
        <v>8868</v>
      </c>
      <c r="C52" s="1355">
        <v>256</v>
      </c>
      <c r="D52" s="1355">
        <v>3381</v>
      </c>
      <c r="E52" s="1355">
        <v>0</v>
      </c>
      <c r="F52" s="1355">
        <v>0</v>
      </c>
      <c r="G52" s="1355">
        <v>5231</v>
      </c>
      <c r="H52" s="1355">
        <v>0</v>
      </c>
      <c r="I52" s="2312">
        <v>154</v>
      </c>
      <c r="J52" s="1985">
        <v>0</v>
      </c>
      <c r="K52" s="1985">
        <v>154</v>
      </c>
      <c r="L52" s="1985">
        <v>0</v>
      </c>
      <c r="M52" s="1985">
        <v>0</v>
      </c>
      <c r="N52" s="1985">
        <v>0</v>
      </c>
      <c r="O52" s="1986">
        <v>0</v>
      </c>
    </row>
    <row r="53" spans="1:15" ht="12.75">
      <c r="A53" s="329" t="s">
        <v>12</v>
      </c>
      <c r="B53" s="1981">
        <v>4869</v>
      </c>
      <c r="C53" s="1355">
        <v>133</v>
      </c>
      <c r="D53" s="1355">
        <v>1928</v>
      </c>
      <c r="E53" s="1355">
        <v>0</v>
      </c>
      <c r="F53" s="1355">
        <v>0</v>
      </c>
      <c r="G53" s="1355">
        <v>2808</v>
      </c>
      <c r="H53" s="1355">
        <v>0</v>
      </c>
      <c r="I53" s="2312">
        <v>18</v>
      </c>
      <c r="J53" s="1985">
        <v>18</v>
      </c>
      <c r="K53" s="1985">
        <v>0</v>
      </c>
      <c r="L53" s="1985">
        <v>0</v>
      </c>
      <c r="M53" s="1985">
        <v>0</v>
      </c>
      <c r="N53" s="1985">
        <v>0</v>
      </c>
      <c r="O53" s="1986">
        <v>0</v>
      </c>
    </row>
    <row r="54" spans="1:15" ht="12.75">
      <c r="A54" s="329" t="s">
        <v>13</v>
      </c>
      <c r="B54" s="1981">
        <v>2773</v>
      </c>
      <c r="C54" s="1355">
        <v>128</v>
      </c>
      <c r="D54" s="1355">
        <v>661</v>
      </c>
      <c r="E54" s="1355">
        <v>0</v>
      </c>
      <c r="F54" s="1355">
        <v>0</v>
      </c>
      <c r="G54" s="1355">
        <v>1984</v>
      </c>
      <c r="H54" s="1355">
        <v>0</v>
      </c>
      <c r="I54" s="2312">
        <v>0</v>
      </c>
      <c r="J54" s="1985">
        <v>0</v>
      </c>
      <c r="K54" s="1985">
        <v>0</v>
      </c>
      <c r="L54" s="1985">
        <v>0</v>
      </c>
      <c r="M54" s="1985">
        <v>0</v>
      </c>
      <c r="N54" s="1985">
        <v>0</v>
      </c>
      <c r="O54" s="1986">
        <v>0</v>
      </c>
    </row>
    <row r="55" spans="1:15" ht="12.75">
      <c r="A55" s="329" t="s">
        <v>14</v>
      </c>
      <c r="B55" s="1981">
        <v>8877</v>
      </c>
      <c r="C55" s="1355">
        <v>185</v>
      </c>
      <c r="D55" s="1355">
        <v>2992</v>
      </c>
      <c r="E55" s="1355">
        <v>0</v>
      </c>
      <c r="F55" s="1355">
        <v>0</v>
      </c>
      <c r="G55" s="1355">
        <v>5700</v>
      </c>
      <c r="H55" s="1355">
        <v>0</v>
      </c>
      <c r="I55" s="2312">
        <v>996</v>
      </c>
      <c r="J55" s="1985">
        <v>0</v>
      </c>
      <c r="K55" s="1985">
        <v>437</v>
      </c>
      <c r="L55" s="1985">
        <v>431</v>
      </c>
      <c r="M55" s="1985">
        <v>128</v>
      </c>
      <c r="N55" s="1985">
        <v>0</v>
      </c>
      <c r="O55" s="1986">
        <v>0</v>
      </c>
    </row>
    <row r="56" spans="1:15" ht="12.75">
      <c r="A56" s="329" t="s">
        <v>15</v>
      </c>
      <c r="B56" s="1981">
        <v>2548</v>
      </c>
      <c r="C56" s="1355">
        <v>199</v>
      </c>
      <c r="D56" s="1355">
        <v>415</v>
      </c>
      <c r="E56" s="1355">
        <v>0</v>
      </c>
      <c r="F56" s="1355">
        <v>0</v>
      </c>
      <c r="G56" s="1355">
        <v>1934</v>
      </c>
      <c r="H56" s="1355">
        <v>0</v>
      </c>
      <c r="I56" s="2312">
        <v>0</v>
      </c>
      <c r="J56" s="1985">
        <v>0</v>
      </c>
      <c r="K56" s="1985">
        <v>0</v>
      </c>
      <c r="L56" s="1985">
        <v>0</v>
      </c>
      <c r="M56" s="1985">
        <v>0</v>
      </c>
      <c r="N56" s="1985">
        <v>0</v>
      </c>
      <c r="O56" s="1986">
        <v>0</v>
      </c>
    </row>
    <row r="57" spans="1:15" ht="12.75">
      <c r="A57" s="325" t="s">
        <v>21</v>
      </c>
      <c r="B57" s="1981">
        <v>41977</v>
      </c>
      <c r="C57" s="1355">
        <v>1397</v>
      </c>
      <c r="D57" s="1355">
        <v>13369</v>
      </c>
      <c r="E57" s="1355">
        <v>1856</v>
      </c>
      <c r="F57" s="1355">
        <v>0</v>
      </c>
      <c r="G57" s="1355">
        <v>25355</v>
      </c>
      <c r="H57" s="1355">
        <v>0</v>
      </c>
      <c r="I57" s="2312">
        <v>1046</v>
      </c>
      <c r="J57" s="1985">
        <v>0</v>
      </c>
      <c r="K57" s="1985">
        <v>679</v>
      </c>
      <c r="L57" s="1985">
        <v>51</v>
      </c>
      <c r="M57" s="1985">
        <v>0</v>
      </c>
      <c r="N57" s="1985">
        <v>0</v>
      </c>
      <c r="O57" s="1986">
        <v>316</v>
      </c>
    </row>
    <row r="58" spans="1:15" ht="12.75">
      <c r="A58" s="325" t="s">
        <v>22</v>
      </c>
      <c r="B58" s="1981">
        <v>104111</v>
      </c>
      <c r="C58" s="1355">
        <v>6257</v>
      </c>
      <c r="D58" s="1355">
        <v>44175</v>
      </c>
      <c r="E58" s="1355">
        <v>1704</v>
      </c>
      <c r="F58" s="1355">
        <v>303</v>
      </c>
      <c r="G58" s="1355">
        <v>49018</v>
      </c>
      <c r="H58" s="1355">
        <v>2654</v>
      </c>
      <c r="I58" s="2312">
        <v>23201</v>
      </c>
      <c r="J58" s="1985">
        <v>692</v>
      </c>
      <c r="K58" s="1985">
        <v>13412</v>
      </c>
      <c r="L58" s="1985">
        <v>8378</v>
      </c>
      <c r="M58" s="1985">
        <v>31</v>
      </c>
      <c r="N58" s="1985">
        <v>0</v>
      </c>
      <c r="O58" s="1986">
        <v>688</v>
      </c>
    </row>
    <row r="59" spans="1:15" ht="12.75">
      <c r="A59" s="325" t="s">
        <v>66</v>
      </c>
      <c r="B59" s="1981">
        <v>83859</v>
      </c>
      <c r="C59" s="1355">
        <v>3605</v>
      </c>
      <c r="D59" s="1355">
        <v>13993</v>
      </c>
      <c r="E59" s="1355">
        <v>1277</v>
      </c>
      <c r="F59" s="1355">
        <v>114</v>
      </c>
      <c r="G59" s="1355">
        <v>64870</v>
      </c>
      <c r="H59" s="1355">
        <v>0</v>
      </c>
      <c r="I59" s="2312">
        <v>3972</v>
      </c>
      <c r="J59" s="1985">
        <v>166</v>
      </c>
      <c r="K59" s="1985">
        <v>3351</v>
      </c>
      <c r="L59" s="1985">
        <v>455</v>
      </c>
      <c r="M59" s="1985">
        <v>0</v>
      </c>
      <c r="N59" s="1985">
        <v>0</v>
      </c>
      <c r="O59" s="1986">
        <v>0</v>
      </c>
    </row>
    <row r="60" spans="1:15" ht="12.75">
      <c r="A60" s="325" t="s">
        <v>24</v>
      </c>
      <c r="B60" s="1981">
        <v>15253</v>
      </c>
      <c r="C60" s="1355">
        <v>165</v>
      </c>
      <c r="D60" s="1355">
        <v>2072</v>
      </c>
      <c r="E60" s="1355">
        <v>0</v>
      </c>
      <c r="F60" s="1355">
        <v>66</v>
      </c>
      <c r="G60" s="1355">
        <v>12950</v>
      </c>
      <c r="H60" s="1355">
        <v>0</v>
      </c>
      <c r="I60" s="2312">
        <v>73</v>
      </c>
      <c r="J60" s="1985">
        <v>0</v>
      </c>
      <c r="K60" s="1985">
        <v>13</v>
      </c>
      <c r="L60" s="1985">
        <v>60</v>
      </c>
      <c r="M60" s="1985">
        <v>0</v>
      </c>
      <c r="N60" s="1985">
        <v>0</v>
      </c>
      <c r="O60" s="1986">
        <v>0</v>
      </c>
    </row>
    <row r="61" spans="1:15" ht="12.75">
      <c r="A61" s="325" t="s">
        <v>33</v>
      </c>
      <c r="B61" s="1981">
        <v>52764</v>
      </c>
      <c r="C61" s="1355">
        <v>1286</v>
      </c>
      <c r="D61" s="1355">
        <v>16249</v>
      </c>
      <c r="E61" s="1355">
        <v>575</v>
      </c>
      <c r="F61" s="1355">
        <v>163</v>
      </c>
      <c r="G61" s="1355">
        <v>34152</v>
      </c>
      <c r="H61" s="1355">
        <v>339</v>
      </c>
      <c r="I61" s="2312">
        <v>5151</v>
      </c>
      <c r="J61" s="1985">
        <v>114</v>
      </c>
      <c r="K61" s="1985">
        <v>4010</v>
      </c>
      <c r="L61" s="1985">
        <v>932</v>
      </c>
      <c r="M61" s="1985">
        <v>0</v>
      </c>
      <c r="N61" s="1985">
        <v>0</v>
      </c>
      <c r="O61" s="1986">
        <v>95</v>
      </c>
    </row>
    <row r="62" spans="1:15" ht="12.75">
      <c r="A62" s="325" t="s">
        <v>371</v>
      </c>
      <c r="B62" s="1981">
        <v>103946</v>
      </c>
      <c r="C62" s="1355">
        <v>2335</v>
      </c>
      <c r="D62" s="1355">
        <v>39396</v>
      </c>
      <c r="E62" s="1355">
        <v>8681</v>
      </c>
      <c r="F62" s="1355">
        <v>328</v>
      </c>
      <c r="G62" s="1355">
        <v>53206</v>
      </c>
      <c r="H62" s="1355">
        <v>0</v>
      </c>
      <c r="I62" s="2312">
        <v>2854</v>
      </c>
      <c r="J62" s="1985">
        <v>963</v>
      </c>
      <c r="K62" s="1985">
        <v>1013</v>
      </c>
      <c r="L62" s="1985">
        <v>144</v>
      </c>
      <c r="M62" s="1985">
        <v>12</v>
      </c>
      <c r="N62" s="1985">
        <v>0</v>
      </c>
      <c r="O62" s="1986">
        <v>722</v>
      </c>
    </row>
    <row r="63" spans="1:15" ht="12.75">
      <c r="A63" s="325" t="s">
        <v>26</v>
      </c>
      <c r="B63" s="1981">
        <v>22977</v>
      </c>
      <c r="C63" s="1355">
        <v>577</v>
      </c>
      <c r="D63" s="1355">
        <v>3093</v>
      </c>
      <c r="E63" s="1355">
        <v>502</v>
      </c>
      <c r="F63" s="1355">
        <v>238</v>
      </c>
      <c r="G63" s="1355">
        <v>18489</v>
      </c>
      <c r="H63" s="1355">
        <v>78</v>
      </c>
      <c r="I63" s="2312">
        <v>469</v>
      </c>
      <c r="J63" s="1985">
        <v>20</v>
      </c>
      <c r="K63" s="1985">
        <v>309</v>
      </c>
      <c r="L63" s="1985">
        <v>88</v>
      </c>
      <c r="M63" s="1985">
        <v>0</v>
      </c>
      <c r="N63" s="1985">
        <v>0</v>
      </c>
      <c r="O63" s="1986">
        <v>52</v>
      </c>
    </row>
    <row r="64" spans="1:15" ht="12.75">
      <c r="A64" s="325" t="s">
        <v>34</v>
      </c>
      <c r="B64" s="1981">
        <v>26589</v>
      </c>
      <c r="C64" s="1355">
        <v>243</v>
      </c>
      <c r="D64" s="1355">
        <v>12855</v>
      </c>
      <c r="E64" s="1355">
        <v>351</v>
      </c>
      <c r="F64" s="1355">
        <v>0</v>
      </c>
      <c r="G64" s="1355">
        <v>13140</v>
      </c>
      <c r="H64" s="1355">
        <v>0</v>
      </c>
      <c r="I64" s="2312">
        <v>1101</v>
      </c>
      <c r="J64" s="1985">
        <v>0</v>
      </c>
      <c r="K64" s="1985">
        <v>1003</v>
      </c>
      <c r="L64" s="1985">
        <v>98</v>
      </c>
      <c r="M64" s="1985">
        <v>0</v>
      </c>
      <c r="N64" s="1985">
        <v>0</v>
      </c>
      <c r="O64" s="1986">
        <v>0</v>
      </c>
    </row>
    <row r="65" spans="1:15" ht="12.75">
      <c r="A65" s="325" t="s">
        <v>35</v>
      </c>
      <c r="B65" s="1981">
        <v>52439</v>
      </c>
      <c r="C65" s="1355">
        <v>378</v>
      </c>
      <c r="D65" s="1355">
        <v>23302</v>
      </c>
      <c r="E65" s="1355">
        <v>98</v>
      </c>
      <c r="F65" s="1355">
        <v>0</v>
      </c>
      <c r="G65" s="1355">
        <v>28248</v>
      </c>
      <c r="H65" s="1355">
        <v>413</v>
      </c>
      <c r="I65" s="2312">
        <v>14407</v>
      </c>
      <c r="J65" s="1985">
        <v>199</v>
      </c>
      <c r="K65" s="1985">
        <v>13953</v>
      </c>
      <c r="L65" s="1985">
        <v>0</v>
      </c>
      <c r="M65" s="1985">
        <v>0</v>
      </c>
      <c r="N65" s="1985">
        <v>0</v>
      </c>
      <c r="O65" s="1986">
        <v>255</v>
      </c>
    </row>
    <row r="66" spans="1:15" ht="12.75">
      <c r="A66" s="325" t="s">
        <v>27</v>
      </c>
      <c r="B66" s="1981">
        <v>7806</v>
      </c>
      <c r="C66" s="1355">
        <v>312</v>
      </c>
      <c r="D66" s="1355">
        <v>2351</v>
      </c>
      <c r="E66" s="1355">
        <v>0</v>
      </c>
      <c r="F66" s="1355">
        <v>0</v>
      </c>
      <c r="G66" s="1355">
        <v>5143</v>
      </c>
      <c r="H66" s="1355">
        <v>0</v>
      </c>
      <c r="I66" s="2312">
        <v>631</v>
      </c>
      <c r="J66" s="1985">
        <v>0</v>
      </c>
      <c r="K66" s="1985">
        <v>631</v>
      </c>
      <c r="L66" s="1985">
        <v>0</v>
      </c>
      <c r="M66" s="1985">
        <v>0</v>
      </c>
      <c r="N66" s="1985">
        <v>0</v>
      </c>
      <c r="O66" s="1986">
        <v>0</v>
      </c>
    </row>
    <row r="67" spans="1:15" ht="12.75">
      <c r="A67" s="325" t="s">
        <v>28</v>
      </c>
      <c r="B67" s="1981">
        <v>1367</v>
      </c>
      <c r="C67" s="1355">
        <v>0</v>
      </c>
      <c r="D67" s="1355">
        <v>234</v>
      </c>
      <c r="E67" s="1355">
        <v>0</v>
      </c>
      <c r="F67" s="1355">
        <v>0</v>
      </c>
      <c r="G67" s="1355">
        <v>1133</v>
      </c>
      <c r="H67" s="1355">
        <v>0</v>
      </c>
      <c r="I67" s="2312">
        <v>0</v>
      </c>
      <c r="J67" s="1985">
        <v>0</v>
      </c>
      <c r="K67" s="1985">
        <v>0</v>
      </c>
      <c r="L67" s="1985">
        <v>0</v>
      </c>
      <c r="M67" s="1985">
        <v>0</v>
      </c>
      <c r="N67" s="1985">
        <v>0</v>
      </c>
      <c r="O67" s="1986">
        <v>0</v>
      </c>
    </row>
    <row r="68" spans="1:15" ht="13.5" thickBot="1">
      <c r="A68" s="330" t="s">
        <v>29</v>
      </c>
      <c r="B68" s="1982">
        <v>1837</v>
      </c>
      <c r="C68" s="1357">
        <v>215</v>
      </c>
      <c r="D68" s="1357">
        <v>297</v>
      </c>
      <c r="E68" s="1357">
        <v>0</v>
      </c>
      <c r="F68" s="1357">
        <v>0</v>
      </c>
      <c r="G68" s="1357">
        <v>1325</v>
      </c>
      <c r="H68" s="1357">
        <v>0</v>
      </c>
      <c r="I68" s="2313">
        <v>26</v>
      </c>
      <c r="J68" s="1987">
        <v>0</v>
      </c>
      <c r="K68" s="1987">
        <v>0</v>
      </c>
      <c r="L68" s="1987">
        <v>0</v>
      </c>
      <c r="M68" s="1987">
        <v>0</v>
      </c>
      <c r="N68" s="1987">
        <v>0</v>
      </c>
      <c r="O68" s="1988">
        <v>26</v>
      </c>
    </row>
    <row r="69" spans="1:15" s="52" customFormat="1" ht="12.75">
      <c r="A69" s="1237" t="s">
        <v>150</v>
      </c>
      <c r="B69" s="1237"/>
      <c r="C69" s="1238"/>
      <c r="D69" s="1238"/>
      <c r="E69" s="1238"/>
      <c r="F69" s="1238"/>
      <c r="G69" s="1238"/>
      <c r="H69" s="1238"/>
      <c r="I69" s="1238"/>
      <c r="J69" s="1241"/>
      <c r="K69" s="1241"/>
      <c r="L69" s="1241"/>
      <c r="M69" s="1241"/>
      <c r="N69" s="1241"/>
      <c r="O69" s="1241"/>
    </row>
    <row r="70" spans="1:15" s="52" customFormat="1" ht="13.5" thickBot="1">
      <c r="A70" s="1835" t="s">
        <v>152</v>
      </c>
      <c r="B70" s="2322"/>
      <c r="C70" s="2322"/>
      <c r="D70" s="2322"/>
      <c r="E70" s="2322"/>
      <c r="F70" s="2322"/>
      <c r="G70" s="2322"/>
      <c r="H70" s="2322"/>
      <c r="I70" s="2322"/>
      <c r="J70" s="1241"/>
      <c r="K70" s="1241"/>
      <c r="L70" s="1241"/>
      <c r="M70" s="1241"/>
      <c r="N70" s="1241"/>
      <c r="O70" s="1241"/>
    </row>
    <row r="71" spans="1:15" ht="19.5" customHeight="1" thickBot="1">
      <c r="A71" s="3129" t="s">
        <v>402</v>
      </c>
      <c r="B71" s="3129"/>
      <c r="C71" s="3129"/>
      <c r="D71" s="3129"/>
      <c r="E71" s="3129"/>
      <c r="F71" s="3129"/>
      <c r="G71" s="3129"/>
      <c r="H71" s="3129"/>
      <c r="I71" s="3129"/>
      <c r="J71" s="3129"/>
      <c r="K71" s="2321"/>
      <c r="L71" s="2321"/>
      <c r="M71" s="2321"/>
      <c r="N71" s="2321"/>
      <c r="O71" s="2321"/>
    </row>
    <row r="72" spans="1:15" ht="15" thickBot="1">
      <c r="A72" s="1971"/>
      <c r="B72" s="3168" t="s">
        <v>386</v>
      </c>
      <c r="C72" s="3169"/>
      <c r="D72" s="3169"/>
      <c r="E72" s="3169"/>
      <c r="F72" s="3169"/>
      <c r="G72" s="3169"/>
      <c r="H72" s="3170"/>
      <c r="I72" s="3171" t="s">
        <v>387</v>
      </c>
      <c r="J72" s="3172"/>
      <c r="K72" s="3172"/>
      <c r="L72" s="3172"/>
      <c r="M72" s="3172"/>
      <c r="N72" s="3172"/>
      <c r="O72" s="3173"/>
    </row>
    <row r="73" spans="1:15" ht="15">
      <c r="A73" s="1972" t="s">
        <v>119</v>
      </c>
      <c r="B73" s="3139" t="s">
        <v>365</v>
      </c>
      <c r="C73" s="3141" t="s">
        <v>366</v>
      </c>
      <c r="D73" s="3141" t="s">
        <v>367</v>
      </c>
      <c r="E73" s="3141" t="s">
        <v>368</v>
      </c>
      <c r="F73" s="3137" t="s">
        <v>372</v>
      </c>
      <c r="G73" s="3141" t="s">
        <v>369</v>
      </c>
      <c r="H73" s="3143" t="s">
        <v>370</v>
      </c>
      <c r="I73" s="3127" t="s">
        <v>365</v>
      </c>
      <c r="J73" s="3130" t="s">
        <v>366</v>
      </c>
      <c r="K73" s="3130" t="s">
        <v>367</v>
      </c>
      <c r="L73" s="3130" t="s">
        <v>368</v>
      </c>
      <c r="M73" s="3135" t="s">
        <v>372</v>
      </c>
      <c r="N73" s="3130" t="s">
        <v>369</v>
      </c>
      <c r="O73" s="3132" t="s">
        <v>370</v>
      </c>
    </row>
    <row r="74" spans="1:15" ht="15.75" thickBot="1">
      <c r="A74" s="1973"/>
      <c r="B74" s="3175"/>
      <c r="C74" s="3146"/>
      <c r="D74" s="3146"/>
      <c r="E74" s="3146"/>
      <c r="F74" s="3145"/>
      <c r="G74" s="3146"/>
      <c r="H74" s="3174"/>
      <c r="I74" s="3128"/>
      <c r="J74" s="3131"/>
      <c r="K74" s="3131"/>
      <c r="L74" s="3131"/>
      <c r="M74" s="3136"/>
      <c r="N74" s="3131"/>
      <c r="O74" s="3133"/>
    </row>
    <row r="75" spans="1:15" ht="12.75">
      <c r="A75" s="1974" t="s">
        <v>201</v>
      </c>
      <c r="B75" s="1978">
        <v>96241</v>
      </c>
      <c r="C75" s="1979">
        <v>1589</v>
      </c>
      <c r="D75" s="1979">
        <v>19157</v>
      </c>
      <c r="E75" s="1979">
        <v>1318</v>
      </c>
      <c r="F75" s="1979">
        <v>174</v>
      </c>
      <c r="G75" s="1979">
        <v>72743</v>
      </c>
      <c r="H75" s="1980">
        <v>1260</v>
      </c>
      <c r="I75" s="1983">
        <v>-631</v>
      </c>
      <c r="J75" s="1983">
        <v>503</v>
      </c>
      <c r="K75" s="1983">
        <v>-1025</v>
      </c>
      <c r="L75" s="1983">
        <v>-1003</v>
      </c>
      <c r="M75" s="1983">
        <v>46</v>
      </c>
      <c r="N75" s="1983">
        <v>0</v>
      </c>
      <c r="O75" s="1984">
        <v>848</v>
      </c>
    </row>
    <row r="76" spans="1:15" ht="12.75">
      <c r="A76" s="1975" t="s">
        <v>31</v>
      </c>
      <c r="B76" s="1981">
        <v>16023</v>
      </c>
      <c r="C76" s="1355">
        <v>198</v>
      </c>
      <c r="D76" s="1355">
        <v>5249</v>
      </c>
      <c r="E76" s="1355">
        <v>-86</v>
      </c>
      <c r="F76" s="1355">
        <v>47</v>
      </c>
      <c r="G76" s="1355">
        <v>10615</v>
      </c>
      <c r="H76" s="1356">
        <v>0</v>
      </c>
      <c r="I76" s="1985">
        <v>47</v>
      </c>
      <c r="J76" s="1985">
        <v>10</v>
      </c>
      <c r="K76" s="1985">
        <v>27</v>
      </c>
      <c r="L76" s="1985">
        <v>-74</v>
      </c>
      <c r="M76" s="1985">
        <v>0</v>
      </c>
      <c r="N76" s="1985">
        <v>0</v>
      </c>
      <c r="O76" s="1986">
        <v>84</v>
      </c>
    </row>
    <row r="77" spans="1:15" ht="12.75">
      <c r="A77" s="1975" t="s">
        <v>16</v>
      </c>
      <c r="B77" s="1981">
        <v>4339</v>
      </c>
      <c r="C77" s="1355">
        <v>-96</v>
      </c>
      <c r="D77" s="1355">
        <v>737</v>
      </c>
      <c r="E77" s="1355">
        <v>115</v>
      </c>
      <c r="F77" s="1355">
        <v>0</v>
      </c>
      <c r="G77" s="1355">
        <v>3508</v>
      </c>
      <c r="H77" s="1356">
        <v>75</v>
      </c>
      <c r="I77" s="1985">
        <v>-602</v>
      </c>
      <c r="J77" s="1985">
        <v>23</v>
      </c>
      <c r="K77" s="1985">
        <v>-494</v>
      </c>
      <c r="L77" s="1985">
        <v>-73</v>
      </c>
      <c r="M77" s="1985">
        <v>0</v>
      </c>
      <c r="N77" s="1985">
        <v>0</v>
      </c>
      <c r="O77" s="1986">
        <v>-58</v>
      </c>
    </row>
    <row r="78" spans="1:15" ht="12.75">
      <c r="A78" s="1975" t="s">
        <v>17</v>
      </c>
      <c r="B78" s="1981">
        <v>2879</v>
      </c>
      <c r="C78" s="1355">
        <v>29</v>
      </c>
      <c r="D78" s="1355">
        <v>106</v>
      </c>
      <c r="E78" s="1355">
        <v>32</v>
      </c>
      <c r="F78" s="1355">
        <v>-22</v>
      </c>
      <c r="G78" s="1355">
        <v>2721</v>
      </c>
      <c r="H78" s="1356">
        <v>13</v>
      </c>
      <c r="I78" s="1985">
        <v>-14</v>
      </c>
      <c r="J78" s="1985">
        <v>0</v>
      </c>
      <c r="K78" s="1985">
        <v>-6</v>
      </c>
      <c r="L78" s="1985">
        <v>-20</v>
      </c>
      <c r="M78" s="1985">
        <v>0</v>
      </c>
      <c r="N78" s="1985">
        <v>0</v>
      </c>
      <c r="O78" s="1986">
        <v>12</v>
      </c>
    </row>
    <row r="79" spans="1:15" ht="12.75">
      <c r="A79" s="1975" t="s">
        <v>18</v>
      </c>
      <c r="B79" s="1981">
        <v>2014</v>
      </c>
      <c r="C79" s="1355">
        <v>-302</v>
      </c>
      <c r="D79" s="1355">
        <v>-126</v>
      </c>
      <c r="E79" s="1355">
        <v>-4</v>
      </c>
      <c r="F79" s="1355">
        <v>0</v>
      </c>
      <c r="G79" s="1355">
        <v>2187</v>
      </c>
      <c r="H79" s="1356">
        <v>259</v>
      </c>
      <c r="I79" s="1985">
        <v>76</v>
      </c>
      <c r="J79" s="1985">
        <v>0</v>
      </c>
      <c r="K79" s="1985">
        <v>60</v>
      </c>
      <c r="L79" s="1985">
        <v>16</v>
      </c>
      <c r="M79" s="1985">
        <v>0</v>
      </c>
      <c r="N79" s="1985">
        <v>0</v>
      </c>
      <c r="O79" s="1986">
        <v>0</v>
      </c>
    </row>
    <row r="80" spans="1:15" ht="12.75">
      <c r="A80" s="1975" t="s">
        <v>84</v>
      </c>
      <c r="B80" s="1981">
        <v>9337</v>
      </c>
      <c r="C80" s="1355">
        <v>324</v>
      </c>
      <c r="D80" s="1355">
        <v>1915</v>
      </c>
      <c r="E80" s="1355">
        <v>-73</v>
      </c>
      <c r="F80" s="1355">
        <v>0</v>
      </c>
      <c r="G80" s="1355">
        <v>7124</v>
      </c>
      <c r="H80" s="1356">
        <v>47</v>
      </c>
      <c r="I80" s="1985">
        <v>-1</v>
      </c>
      <c r="J80" s="1985">
        <v>0</v>
      </c>
      <c r="K80" s="1985">
        <v>-16</v>
      </c>
      <c r="L80" s="1985">
        <v>-8</v>
      </c>
      <c r="M80" s="1985">
        <v>1</v>
      </c>
      <c r="N80" s="1985">
        <v>0</v>
      </c>
      <c r="O80" s="1986">
        <v>22</v>
      </c>
    </row>
    <row r="81" spans="1:15" ht="12.75">
      <c r="A81" s="1975" t="s">
        <v>20</v>
      </c>
      <c r="B81" s="1981">
        <v>2315</v>
      </c>
      <c r="C81" s="1355">
        <v>50</v>
      </c>
      <c r="D81" s="1355">
        <v>974</v>
      </c>
      <c r="E81" s="1355">
        <v>-49</v>
      </c>
      <c r="F81" s="1355">
        <v>0</v>
      </c>
      <c r="G81" s="1355">
        <v>1199</v>
      </c>
      <c r="H81" s="1356">
        <v>141</v>
      </c>
      <c r="I81" s="1985">
        <v>-192</v>
      </c>
      <c r="J81" s="1985">
        <v>-64</v>
      </c>
      <c r="K81" s="1985">
        <v>0</v>
      </c>
      <c r="L81" s="1985">
        <v>-128</v>
      </c>
      <c r="M81" s="1985">
        <v>0</v>
      </c>
      <c r="N81" s="1985">
        <v>0</v>
      </c>
      <c r="O81" s="1986">
        <v>0</v>
      </c>
    </row>
    <row r="82" spans="1:15" ht="12.75">
      <c r="A82" s="1975" t="s">
        <v>0</v>
      </c>
      <c r="B82" s="1981">
        <v>5938</v>
      </c>
      <c r="C82" s="1355">
        <v>203</v>
      </c>
      <c r="D82" s="1355">
        <v>1189</v>
      </c>
      <c r="E82" s="1355">
        <v>0</v>
      </c>
      <c r="F82" s="1355">
        <v>0</v>
      </c>
      <c r="G82" s="1355">
        <v>4546</v>
      </c>
      <c r="H82" s="1356">
        <v>0</v>
      </c>
      <c r="I82" s="1985">
        <v>322</v>
      </c>
      <c r="J82" s="1985">
        <v>-4</v>
      </c>
      <c r="K82" s="1985">
        <v>92</v>
      </c>
      <c r="L82" s="1985">
        <v>222</v>
      </c>
      <c r="M82" s="1985">
        <v>2</v>
      </c>
      <c r="N82" s="1985">
        <v>0</v>
      </c>
      <c r="O82" s="1986">
        <v>10</v>
      </c>
    </row>
    <row r="83" spans="1:15" ht="12.75">
      <c r="A83" s="1976" t="s">
        <v>7</v>
      </c>
      <c r="B83" s="1981">
        <v>756</v>
      </c>
      <c r="C83" s="1355">
        <v>-20</v>
      </c>
      <c r="D83" s="1355">
        <v>218</v>
      </c>
      <c r="E83" s="1355">
        <v>0</v>
      </c>
      <c r="F83" s="1355">
        <v>0</v>
      </c>
      <c r="G83" s="1355">
        <v>558</v>
      </c>
      <c r="H83" s="1356">
        <v>0</v>
      </c>
      <c r="I83" s="1985">
        <v>0</v>
      </c>
      <c r="J83" s="1985">
        <v>0</v>
      </c>
      <c r="K83" s="1985">
        <v>0</v>
      </c>
      <c r="L83" s="1985">
        <v>0</v>
      </c>
      <c r="M83" s="1985">
        <v>0</v>
      </c>
      <c r="N83" s="1985">
        <v>0</v>
      </c>
      <c r="O83" s="1986">
        <v>0</v>
      </c>
    </row>
    <row r="84" spans="1:15" ht="12.75">
      <c r="A84" s="1976" t="s">
        <v>8</v>
      </c>
      <c r="B84" s="1981">
        <v>459</v>
      </c>
      <c r="C84" s="1355">
        <v>27</v>
      </c>
      <c r="D84" s="1355">
        <v>-137</v>
      </c>
      <c r="E84" s="1355">
        <v>0</v>
      </c>
      <c r="F84" s="1355">
        <v>0</v>
      </c>
      <c r="G84" s="1355">
        <v>569</v>
      </c>
      <c r="H84" s="1356">
        <v>0</v>
      </c>
      <c r="I84" s="1985">
        <v>-20</v>
      </c>
      <c r="J84" s="1985">
        <v>0</v>
      </c>
      <c r="K84" s="1985">
        <v>-13</v>
      </c>
      <c r="L84" s="1985">
        <v>-17</v>
      </c>
      <c r="M84" s="1985">
        <v>0</v>
      </c>
      <c r="N84" s="1985">
        <v>0</v>
      </c>
      <c r="O84" s="1986">
        <v>10</v>
      </c>
    </row>
    <row r="85" spans="1:15" ht="12.75">
      <c r="A85" s="1976" t="s">
        <v>9</v>
      </c>
      <c r="B85" s="1981">
        <v>1454</v>
      </c>
      <c r="C85" s="1355">
        <v>64</v>
      </c>
      <c r="D85" s="1355">
        <v>605</v>
      </c>
      <c r="E85" s="1355">
        <v>0</v>
      </c>
      <c r="F85" s="1355">
        <v>0</v>
      </c>
      <c r="G85" s="1355">
        <v>785</v>
      </c>
      <c r="H85" s="1356">
        <v>0</v>
      </c>
      <c r="I85" s="1985">
        <v>-107</v>
      </c>
      <c r="J85" s="1985">
        <v>0</v>
      </c>
      <c r="K85" s="1985">
        <v>-107</v>
      </c>
      <c r="L85" s="1985">
        <v>0</v>
      </c>
      <c r="M85" s="1985">
        <v>0</v>
      </c>
      <c r="N85" s="1985">
        <v>0</v>
      </c>
      <c r="O85" s="1986">
        <v>0</v>
      </c>
    </row>
    <row r="86" spans="1:15" ht="12.75">
      <c r="A86" s="1976" t="s">
        <v>10</v>
      </c>
      <c r="B86" s="1981">
        <v>148</v>
      </c>
      <c r="C86" s="1355">
        <v>-18</v>
      </c>
      <c r="D86" s="1355">
        <v>-150</v>
      </c>
      <c r="E86" s="1355">
        <v>0</v>
      </c>
      <c r="F86" s="1355">
        <v>0</v>
      </c>
      <c r="G86" s="1355">
        <v>316</v>
      </c>
      <c r="H86" s="1356">
        <v>0</v>
      </c>
      <c r="I86" s="1985">
        <v>252</v>
      </c>
      <c r="J86" s="1985">
        <v>0</v>
      </c>
      <c r="K86" s="1985">
        <v>252</v>
      </c>
      <c r="L86" s="1985">
        <v>0</v>
      </c>
      <c r="M86" s="1985">
        <v>0</v>
      </c>
      <c r="N86" s="1985">
        <v>0</v>
      </c>
      <c r="O86" s="1986">
        <v>0</v>
      </c>
    </row>
    <row r="87" spans="1:15" ht="12.75">
      <c r="A87" s="1976" t="s">
        <v>11</v>
      </c>
      <c r="B87" s="1981">
        <v>422</v>
      </c>
      <c r="C87" s="1355">
        <v>26</v>
      </c>
      <c r="D87" s="1355">
        <v>79</v>
      </c>
      <c r="E87" s="1355">
        <v>0</v>
      </c>
      <c r="F87" s="1355">
        <v>0</v>
      </c>
      <c r="G87" s="1355">
        <v>317</v>
      </c>
      <c r="H87" s="1356">
        <v>0</v>
      </c>
      <c r="I87" s="1985">
        <v>-2</v>
      </c>
      <c r="J87" s="1985">
        <v>0</v>
      </c>
      <c r="K87" s="1985">
        <v>-2</v>
      </c>
      <c r="L87" s="1985">
        <v>0</v>
      </c>
      <c r="M87" s="1985">
        <v>0</v>
      </c>
      <c r="N87" s="1985">
        <v>0</v>
      </c>
      <c r="O87" s="1986">
        <v>0</v>
      </c>
    </row>
    <row r="88" spans="1:15" ht="12.75">
      <c r="A88" s="1976" t="s">
        <v>12</v>
      </c>
      <c r="B88" s="1981">
        <v>952</v>
      </c>
      <c r="C88" s="1355">
        <v>36</v>
      </c>
      <c r="D88" s="1355">
        <v>253</v>
      </c>
      <c r="E88" s="1355">
        <v>0</v>
      </c>
      <c r="F88" s="1355">
        <v>0</v>
      </c>
      <c r="G88" s="1355">
        <v>663</v>
      </c>
      <c r="H88" s="1356">
        <v>0</v>
      </c>
      <c r="I88" s="1985">
        <v>-4</v>
      </c>
      <c r="J88" s="1985">
        <v>-4</v>
      </c>
      <c r="K88" s="1985">
        <v>0</v>
      </c>
      <c r="L88" s="1985">
        <v>0</v>
      </c>
      <c r="M88" s="1985">
        <v>0</v>
      </c>
      <c r="N88" s="1985">
        <v>0</v>
      </c>
      <c r="O88" s="1986">
        <v>0</v>
      </c>
    </row>
    <row r="89" spans="1:15" ht="12.75">
      <c r="A89" s="1976" t="s">
        <v>13</v>
      </c>
      <c r="B89" s="1981">
        <v>534</v>
      </c>
      <c r="C89" s="1355">
        <v>47</v>
      </c>
      <c r="D89" s="1355">
        <v>5</v>
      </c>
      <c r="E89" s="1355">
        <v>0</v>
      </c>
      <c r="F89" s="1355">
        <v>0</v>
      </c>
      <c r="G89" s="1355">
        <v>482</v>
      </c>
      <c r="H89" s="1356">
        <v>0</v>
      </c>
      <c r="I89" s="1985">
        <v>0</v>
      </c>
      <c r="J89" s="1985">
        <v>0</v>
      </c>
      <c r="K89" s="1985">
        <v>0</v>
      </c>
      <c r="L89" s="1985">
        <v>0</v>
      </c>
      <c r="M89" s="1985">
        <v>0</v>
      </c>
      <c r="N89" s="1985">
        <v>0</v>
      </c>
      <c r="O89" s="1986">
        <v>0</v>
      </c>
    </row>
    <row r="90" spans="1:15" ht="12.75">
      <c r="A90" s="1976" t="s">
        <v>14</v>
      </c>
      <c r="B90" s="1981">
        <v>839</v>
      </c>
      <c r="C90" s="1355">
        <v>-6</v>
      </c>
      <c r="D90" s="1355">
        <v>455</v>
      </c>
      <c r="E90" s="1355">
        <v>0</v>
      </c>
      <c r="F90" s="1355">
        <v>0</v>
      </c>
      <c r="G90" s="1355">
        <v>390</v>
      </c>
      <c r="H90" s="1356">
        <v>0</v>
      </c>
      <c r="I90" s="1985">
        <v>203</v>
      </c>
      <c r="J90" s="1985">
        <v>0</v>
      </c>
      <c r="K90" s="1985">
        <v>-38</v>
      </c>
      <c r="L90" s="1985">
        <v>239</v>
      </c>
      <c r="M90" s="1985">
        <v>2</v>
      </c>
      <c r="N90" s="1985">
        <v>0</v>
      </c>
      <c r="O90" s="1986">
        <v>0</v>
      </c>
    </row>
    <row r="91" spans="1:15" ht="12.75">
      <c r="A91" s="1976" t="s">
        <v>15</v>
      </c>
      <c r="B91" s="1981">
        <v>374</v>
      </c>
      <c r="C91" s="1355">
        <v>47</v>
      </c>
      <c r="D91" s="1355">
        <v>-139</v>
      </c>
      <c r="E91" s="1355">
        <v>0</v>
      </c>
      <c r="F91" s="1355">
        <v>0</v>
      </c>
      <c r="G91" s="1355">
        <v>466</v>
      </c>
      <c r="H91" s="1356">
        <v>0</v>
      </c>
      <c r="I91" s="1985">
        <v>0</v>
      </c>
      <c r="J91" s="1985">
        <v>0</v>
      </c>
      <c r="K91" s="1985">
        <v>0</v>
      </c>
      <c r="L91" s="1985">
        <v>0</v>
      </c>
      <c r="M91" s="1985">
        <v>0</v>
      </c>
      <c r="N91" s="1985">
        <v>0</v>
      </c>
      <c r="O91" s="1986">
        <v>0</v>
      </c>
    </row>
    <row r="92" spans="1:15" ht="12.75">
      <c r="A92" s="1975" t="s">
        <v>21</v>
      </c>
      <c r="B92" s="1981">
        <v>10404</v>
      </c>
      <c r="C92" s="1355">
        <v>327</v>
      </c>
      <c r="D92" s="1355">
        <v>915</v>
      </c>
      <c r="E92" s="1355">
        <v>-20</v>
      </c>
      <c r="F92" s="1355">
        <v>0</v>
      </c>
      <c r="G92" s="1355">
        <v>9182</v>
      </c>
      <c r="H92" s="1356">
        <v>0</v>
      </c>
      <c r="I92" s="1985">
        <v>189</v>
      </c>
      <c r="J92" s="1985">
        <v>0</v>
      </c>
      <c r="K92" s="1985">
        <v>143</v>
      </c>
      <c r="L92" s="1985">
        <v>3</v>
      </c>
      <c r="M92" s="1985">
        <v>0</v>
      </c>
      <c r="N92" s="1985">
        <v>0</v>
      </c>
      <c r="O92" s="1986">
        <v>43</v>
      </c>
    </row>
    <row r="93" spans="1:15" ht="12.75">
      <c r="A93" s="1975" t="s">
        <v>22</v>
      </c>
      <c r="B93" s="1981">
        <v>4512</v>
      </c>
      <c r="C93" s="1355">
        <v>132</v>
      </c>
      <c r="D93" s="1355">
        <v>5673</v>
      </c>
      <c r="E93" s="1355">
        <v>549</v>
      </c>
      <c r="F93" s="1355">
        <v>-11</v>
      </c>
      <c r="G93" s="1355">
        <v>-2060</v>
      </c>
      <c r="H93" s="1356">
        <v>229</v>
      </c>
      <c r="I93" s="1985">
        <v>-854</v>
      </c>
      <c r="J93" s="1985">
        <v>62</v>
      </c>
      <c r="K93" s="1985">
        <v>-363</v>
      </c>
      <c r="L93" s="1985">
        <v>-840</v>
      </c>
      <c r="M93" s="1985">
        <v>31</v>
      </c>
      <c r="N93" s="1985">
        <v>0</v>
      </c>
      <c r="O93" s="1986">
        <v>256</v>
      </c>
    </row>
    <row r="94" spans="1:15" ht="12.75">
      <c r="A94" s="1975" t="s">
        <v>66</v>
      </c>
      <c r="B94" s="1981">
        <v>9765</v>
      </c>
      <c r="C94" s="1355">
        <v>273</v>
      </c>
      <c r="D94" s="1355">
        <v>183</v>
      </c>
      <c r="E94" s="1355">
        <v>117</v>
      </c>
      <c r="F94" s="1355">
        <v>20</v>
      </c>
      <c r="G94" s="1355">
        <v>9172</v>
      </c>
      <c r="H94" s="1356">
        <v>0</v>
      </c>
      <c r="I94" s="1985">
        <v>218</v>
      </c>
      <c r="J94" s="1985">
        <v>-49</v>
      </c>
      <c r="K94" s="1985">
        <v>357</v>
      </c>
      <c r="L94" s="1985">
        <v>-90</v>
      </c>
      <c r="M94" s="1985">
        <v>0</v>
      </c>
      <c r="N94" s="1985">
        <v>0</v>
      </c>
      <c r="O94" s="1986">
        <v>0</v>
      </c>
    </row>
    <row r="95" spans="1:15" ht="12.75">
      <c r="A95" s="1975" t="s">
        <v>24</v>
      </c>
      <c r="B95" s="1981">
        <v>2417</v>
      </c>
      <c r="C95" s="1355">
        <v>31</v>
      </c>
      <c r="D95" s="1355">
        <v>109</v>
      </c>
      <c r="E95" s="1355">
        <v>0</v>
      </c>
      <c r="F95" s="1355">
        <v>46</v>
      </c>
      <c r="G95" s="1355">
        <v>2231</v>
      </c>
      <c r="H95" s="1356">
        <v>0</v>
      </c>
      <c r="I95" s="1985">
        <v>0</v>
      </c>
      <c r="J95" s="1985">
        <v>0</v>
      </c>
      <c r="K95" s="1985">
        <v>-14</v>
      </c>
      <c r="L95" s="1985">
        <v>14</v>
      </c>
      <c r="M95" s="1985">
        <v>0</v>
      </c>
      <c r="N95" s="1985">
        <v>0</v>
      </c>
      <c r="O95" s="1986">
        <v>0</v>
      </c>
    </row>
    <row r="96" spans="1:15" ht="12.75">
      <c r="A96" s="1975" t="s">
        <v>33</v>
      </c>
      <c r="B96" s="1981">
        <v>12621</v>
      </c>
      <c r="C96" s="1355">
        <v>-11</v>
      </c>
      <c r="D96" s="1355">
        <v>2141</v>
      </c>
      <c r="E96" s="1355">
        <v>193</v>
      </c>
      <c r="F96" s="1355">
        <v>45</v>
      </c>
      <c r="G96" s="1355">
        <v>10118</v>
      </c>
      <c r="H96" s="1356">
        <v>135</v>
      </c>
      <c r="I96" s="1985">
        <v>135</v>
      </c>
      <c r="J96" s="1985">
        <v>-47</v>
      </c>
      <c r="K96" s="1985">
        <v>171</v>
      </c>
      <c r="L96" s="1985">
        <v>39</v>
      </c>
      <c r="M96" s="1985">
        <v>0</v>
      </c>
      <c r="N96" s="1985">
        <v>0</v>
      </c>
      <c r="O96" s="1986">
        <v>-28</v>
      </c>
    </row>
    <row r="97" spans="1:15" ht="12.75">
      <c r="A97" s="1975" t="s">
        <v>371</v>
      </c>
      <c r="B97" s="1981">
        <v>-2610</v>
      </c>
      <c r="C97" s="1355">
        <v>266</v>
      </c>
      <c r="D97" s="1355">
        <v>-1354</v>
      </c>
      <c r="E97" s="1355">
        <v>507</v>
      </c>
      <c r="F97" s="1355">
        <v>35</v>
      </c>
      <c r="G97" s="1355">
        <v>-2064</v>
      </c>
      <c r="H97" s="1356">
        <v>0</v>
      </c>
      <c r="I97" s="1985">
        <v>844</v>
      </c>
      <c r="J97" s="1985">
        <v>666</v>
      </c>
      <c r="K97" s="1985">
        <v>-115</v>
      </c>
      <c r="L97" s="1985">
        <v>-79</v>
      </c>
      <c r="M97" s="1985">
        <v>12</v>
      </c>
      <c r="N97" s="1985">
        <v>0</v>
      </c>
      <c r="O97" s="1986">
        <v>360</v>
      </c>
    </row>
    <row r="98" spans="1:15" ht="12.75">
      <c r="A98" s="1975" t="s">
        <v>26</v>
      </c>
      <c r="B98" s="1981">
        <v>4371</v>
      </c>
      <c r="C98" s="1355">
        <v>61</v>
      </c>
      <c r="D98" s="1355">
        <v>443</v>
      </c>
      <c r="E98" s="1355">
        <v>-39</v>
      </c>
      <c r="F98" s="1355">
        <v>14</v>
      </c>
      <c r="G98" s="1355">
        <v>3814</v>
      </c>
      <c r="H98" s="1356">
        <v>78</v>
      </c>
      <c r="I98" s="1985">
        <v>134</v>
      </c>
      <c r="J98" s="1985">
        <v>-5</v>
      </c>
      <c r="K98" s="1985">
        <v>84</v>
      </c>
      <c r="L98" s="1985">
        <v>3</v>
      </c>
      <c r="M98" s="1985">
        <v>0</v>
      </c>
      <c r="N98" s="1985">
        <v>0</v>
      </c>
      <c r="O98" s="1986">
        <v>52</v>
      </c>
    </row>
    <row r="99" spans="1:15" ht="12.75">
      <c r="A99" s="1975" t="s">
        <v>34</v>
      </c>
      <c r="B99" s="1981">
        <v>3275</v>
      </c>
      <c r="C99" s="1355">
        <v>17</v>
      </c>
      <c r="D99" s="1355">
        <v>1035</v>
      </c>
      <c r="E99" s="1355">
        <v>70</v>
      </c>
      <c r="F99" s="1355">
        <v>0</v>
      </c>
      <c r="G99" s="1355">
        <v>2153</v>
      </c>
      <c r="H99" s="1356">
        <v>0</v>
      </c>
      <c r="I99" s="1985">
        <v>170</v>
      </c>
      <c r="J99" s="1985">
        <v>0</v>
      </c>
      <c r="K99" s="1985">
        <v>158</v>
      </c>
      <c r="L99" s="1985">
        <v>12</v>
      </c>
      <c r="M99" s="1985">
        <v>0</v>
      </c>
      <c r="N99" s="1985">
        <v>0</v>
      </c>
      <c r="O99" s="1986">
        <v>0</v>
      </c>
    </row>
    <row r="100" spans="1:15" ht="12.75">
      <c r="A100" s="1975" t="s">
        <v>35</v>
      </c>
      <c r="B100" s="1981">
        <v>6222</v>
      </c>
      <c r="C100" s="1355">
        <v>8</v>
      </c>
      <c r="D100" s="1355">
        <v>220</v>
      </c>
      <c r="E100" s="1355">
        <v>6</v>
      </c>
      <c r="F100" s="1355">
        <v>0</v>
      </c>
      <c r="G100" s="1355">
        <v>5705</v>
      </c>
      <c r="H100" s="1356">
        <v>283</v>
      </c>
      <c r="I100" s="1985">
        <v>-1003</v>
      </c>
      <c r="J100" s="1985">
        <v>-89</v>
      </c>
      <c r="K100" s="1985">
        <v>-983</v>
      </c>
      <c r="L100" s="1985">
        <v>0</v>
      </c>
      <c r="M100" s="1985">
        <v>0</v>
      </c>
      <c r="N100" s="1985">
        <v>0</v>
      </c>
      <c r="O100" s="1986">
        <v>69</v>
      </c>
    </row>
    <row r="101" spans="1:15" ht="12.75">
      <c r="A101" s="1975" t="s">
        <v>27</v>
      </c>
      <c r="B101" s="1981">
        <v>1373</v>
      </c>
      <c r="C101" s="1355">
        <v>9</v>
      </c>
      <c r="D101" s="1355">
        <v>-323</v>
      </c>
      <c r="E101" s="1355">
        <v>0</v>
      </c>
      <c r="F101" s="1355">
        <v>0</v>
      </c>
      <c r="G101" s="1355">
        <v>1687</v>
      </c>
      <c r="H101" s="1356">
        <v>0</v>
      </c>
      <c r="I101" s="1985">
        <v>-126</v>
      </c>
      <c r="J101" s="1985">
        <v>0</v>
      </c>
      <c r="K101" s="1985">
        <v>-126</v>
      </c>
      <c r="L101" s="1985">
        <v>0</v>
      </c>
      <c r="M101" s="1985">
        <v>0</v>
      </c>
      <c r="N101" s="1985">
        <v>0</v>
      </c>
      <c r="O101" s="1986">
        <v>0</v>
      </c>
    </row>
    <row r="102" spans="1:15" ht="12.75">
      <c r="A102" s="1975" t="s">
        <v>28</v>
      </c>
      <c r="B102" s="1981">
        <v>513</v>
      </c>
      <c r="C102" s="1355">
        <v>0</v>
      </c>
      <c r="D102" s="1355">
        <v>56</v>
      </c>
      <c r="E102" s="1355">
        <v>0</v>
      </c>
      <c r="F102" s="1355">
        <v>0</v>
      </c>
      <c r="G102" s="1355">
        <v>457</v>
      </c>
      <c r="H102" s="1356">
        <v>0</v>
      </c>
      <c r="I102" s="1985">
        <v>0</v>
      </c>
      <c r="J102" s="1985">
        <v>0</v>
      </c>
      <c r="K102" s="1985">
        <v>0</v>
      </c>
      <c r="L102" s="1985">
        <v>0</v>
      </c>
      <c r="M102" s="1985">
        <v>0</v>
      </c>
      <c r="N102" s="1985">
        <v>0</v>
      </c>
      <c r="O102" s="1986">
        <v>0</v>
      </c>
    </row>
    <row r="103" spans="1:15" ht="13.5" thickBot="1">
      <c r="A103" s="1977" t="s">
        <v>29</v>
      </c>
      <c r="B103" s="1982">
        <v>533</v>
      </c>
      <c r="C103" s="1357">
        <v>70</v>
      </c>
      <c r="D103" s="1357">
        <v>15</v>
      </c>
      <c r="E103" s="1357">
        <v>0</v>
      </c>
      <c r="F103" s="1357">
        <v>0</v>
      </c>
      <c r="G103" s="1357">
        <v>448</v>
      </c>
      <c r="H103" s="1358">
        <v>0</v>
      </c>
      <c r="I103" s="1987">
        <v>26</v>
      </c>
      <c r="J103" s="1987">
        <v>0</v>
      </c>
      <c r="K103" s="1987">
        <v>0</v>
      </c>
      <c r="L103" s="1987">
        <v>0</v>
      </c>
      <c r="M103" s="1987">
        <v>0</v>
      </c>
      <c r="N103" s="1987">
        <v>0</v>
      </c>
      <c r="O103" s="1988">
        <v>26</v>
      </c>
    </row>
    <row r="104" ht="13.5" thickBot="1"/>
    <row r="105" spans="1:15" ht="15" thickBot="1">
      <c r="A105" s="2314"/>
      <c r="B105" s="3168" t="s">
        <v>385</v>
      </c>
      <c r="C105" s="3169"/>
      <c r="D105" s="3169"/>
      <c r="E105" s="3169"/>
      <c r="F105" s="3169"/>
      <c r="G105" s="3169"/>
      <c r="H105" s="3170"/>
      <c r="I105" s="3171" t="s">
        <v>388</v>
      </c>
      <c r="J105" s="3172"/>
      <c r="K105" s="3172"/>
      <c r="L105" s="3172"/>
      <c r="M105" s="3172"/>
      <c r="N105" s="3172"/>
      <c r="O105" s="3173"/>
    </row>
    <row r="106" spans="1:15" ht="15">
      <c r="A106" s="2315" t="s">
        <v>119</v>
      </c>
      <c r="B106" s="3139" t="s">
        <v>365</v>
      </c>
      <c r="C106" s="3141" t="s">
        <v>366</v>
      </c>
      <c r="D106" s="3141" t="s">
        <v>367</v>
      </c>
      <c r="E106" s="3141" t="s">
        <v>368</v>
      </c>
      <c r="F106" s="3137" t="s">
        <v>372</v>
      </c>
      <c r="G106" s="3141" t="s">
        <v>369</v>
      </c>
      <c r="H106" s="3143" t="s">
        <v>370</v>
      </c>
      <c r="I106" s="3127" t="s">
        <v>365</v>
      </c>
      <c r="J106" s="3130" t="s">
        <v>366</v>
      </c>
      <c r="K106" s="3130" t="s">
        <v>367</v>
      </c>
      <c r="L106" s="3130" t="s">
        <v>368</v>
      </c>
      <c r="M106" s="3135" t="s">
        <v>372</v>
      </c>
      <c r="N106" s="3130" t="s">
        <v>369</v>
      </c>
      <c r="O106" s="3132" t="s">
        <v>370</v>
      </c>
    </row>
    <row r="107" spans="1:15" ht="15.75" thickBot="1">
      <c r="A107" s="2316"/>
      <c r="B107" s="3140"/>
      <c r="C107" s="3142"/>
      <c r="D107" s="3142"/>
      <c r="E107" s="3142"/>
      <c r="F107" s="3138"/>
      <c r="G107" s="3142"/>
      <c r="H107" s="3144"/>
      <c r="I107" s="3128"/>
      <c r="J107" s="3131"/>
      <c r="K107" s="3131"/>
      <c r="L107" s="3131"/>
      <c r="M107" s="3136"/>
      <c r="N107" s="3131"/>
      <c r="O107" s="3133"/>
    </row>
    <row r="108" spans="1:15" s="6" customFormat="1" ht="12.75">
      <c r="A108" s="2317" t="s">
        <v>201</v>
      </c>
      <c r="B108" s="2318">
        <v>13.358252563289339</v>
      </c>
      <c r="C108" s="2319">
        <v>6.540978882805747</v>
      </c>
      <c r="D108" s="2319">
        <v>7.708309861421834</v>
      </c>
      <c r="E108" s="2319">
        <v>6.392162568504777</v>
      </c>
      <c r="F108" s="2319">
        <v>9.726103968697597</v>
      </c>
      <c r="G108" s="2319">
        <v>17.240088069185028</v>
      </c>
      <c r="H108" s="2320">
        <v>38.23975720789074</v>
      </c>
      <c r="I108" s="1999">
        <v>-1.0400013185436685</v>
      </c>
      <c r="J108" s="1999">
        <v>27.057557826788596</v>
      </c>
      <c r="K108" s="1999">
        <v>-2.3423217550274225</v>
      </c>
      <c r="L108" s="1999">
        <v>-8.232107682206172</v>
      </c>
      <c r="M108" s="1999">
        <v>21.69811320754717</v>
      </c>
      <c r="N108" s="1999"/>
      <c r="O108" s="2000">
        <v>31.903686982693756</v>
      </c>
    </row>
    <row r="109" spans="1:15" ht="12.75">
      <c r="A109" s="325" t="s">
        <v>31</v>
      </c>
      <c r="B109" s="1994">
        <v>15.146473574257707</v>
      </c>
      <c r="C109" s="1989">
        <v>4.45945945945946</v>
      </c>
      <c r="D109" s="1989">
        <v>14.111353066107482</v>
      </c>
      <c r="E109" s="1989">
        <v>-1.5967322688451542</v>
      </c>
      <c r="F109" s="1989">
        <v>8.639705882352942</v>
      </c>
      <c r="G109" s="1989">
        <v>18.232566128478187</v>
      </c>
      <c r="H109" s="1995"/>
      <c r="I109" s="1990">
        <v>1.7115804806991988</v>
      </c>
      <c r="J109" s="1990">
        <v>22.727272727272727</v>
      </c>
      <c r="K109" s="1990">
        <v>1.850582590815627</v>
      </c>
      <c r="L109" s="1990">
        <v>-22.910216718266255</v>
      </c>
      <c r="M109" s="1990"/>
      <c r="N109" s="1990"/>
      <c r="O109" s="1991">
        <v>9.130434782608695</v>
      </c>
    </row>
    <row r="110" spans="1:15" ht="12.75">
      <c r="A110" s="325" t="s">
        <v>16</v>
      </c>
      <c r="B110" s="1994">
        <v>17.256601972637608</v>
      </c>
      <c r="C110" s="1989">
        <v>-12.4031007751938</v>
      </c>
      <c r="D110" s="1989">
        <v>7.621509824198553</v>
      </c>
      <c r="E110" s="1989">
        <v>27.446300715990454</v>
      </c>
      <c r="F110" s="1989"/>
      <c r="G110" s="1989">
        <v>25.042832667047403</v>
      </c>
      <c r="H110" s="1995">
        <v>27.47252747252747</v>
      </c>
      <c r="I110" s="1990">
        <v>-34.61759631972398</v>
      </c>
      <c r="J110" s="1990">
        <v>62.16216216216216</v>
      </c>
      <c r="K110" s="1990">
        <v>-37.97079169869331</v>
      </c>
      <c r="L110" s="1990">
        <v>-66.97247706422019</v>
      </c>
      <c r="M110" s="1990"/>
      <c r="N110" s="1990"/>
      <c r="O110" s="1991">
        <v>-19.863013698630137</v>
      </c>
    </row>
    <row r="111" spans="1:15" ht="12.75">
      <c r="A111" s="325" t="s">
        <v>17</v>
      </c>
      <c r="B111" s="1994">
        <v>28.0522264445094</v>
      </c>
      <c r="C111" s="1989">
        <v>6.839622641509434</v>
      </c>
      <c r="D111" s="1989">
        <v>5.808219178082192</v>
      </c>
      <c r="E111" s="1989"/>
      <c r="F111" s="1989">
        <v>-20.754716981132077</v>
      </c>
      <c r="G111" s="1989">
        <v>35.35143562426919</v>
      </c>
      <c r="H111" s="1995">
        <v>6.161137440758294</v>
      </c>
      <c r="I111" s="1990">
        <v>-2.880658436213992</v>
      </c>
      <c r="J111" s="1990"/>
      <c r="K111" s="1990">
        <v>-1.9230769230769231</v>
      </c>
      <c r="L111" s="1990">
        <v>-15.625</v>
      </c>
      <c r="M111" s="1990"/>
      <c r="N111" s="1990"/>
      <c r="O111" s="1991">
        <v>26.08695652173913</v>
      </c>
    </row>
    <row r="112" spans="1:15" ht="12.75">
      <c r="A112" s="325" t="s">
        <v>18</v>
      </c>
      <c r="B112" s="1994">
        <v>16.566587151435385</v>
      </c>
      <c r="C112" s="1989">
        <v>-53.26278659611993</v>
      </c>
      <c r="D112" s="1989">
        <v>-8.65979381443299</v>
      </c>
      <c r="E112" s="1989">
        <v>-1.8604651162790697</v>
      </c>
      <c r="F112" s="1989">
        <v>0</v>
      </c>
      <c r="G112" s="1989">
        <v>22.216578626574563</v>
      </c>
      <c r="H112" s="1995"/>
      <c r="I112" s="1990">
        <v>38.19095477386934</v>
      </c>
      <c r="J112" s="1990"/>
      <c r="K112" s="1990">
        <v>32.967032967032964</v>
      </c>
      <c r="L112" s="1990">
        <v>94.11764705882354</v>
      </c>
      <c r="M112" s="1990"/>
      <c r="N112" s="1990"/>
      <c r="O112" s="1991"/>
    </row>
    <row r="113" spans="1:15" ht="12.75">
      <c r="A113" s="325" t="s">
        <v>84</v>
      </c>
      <c r="B113" s="1994">
        <v>18.566684563224563</v>
      </c>
      <c r="C113" s="1989">
        <v>24.03560830860534</v>
      </c>
      <c r="D113" s="1989">
        <v>10.07099658164607</v>
      </c>
      <c r="E113" s="1989">
        <v>-8.211473565804274</v>
      </c>
      <c r="F113" s="1989"/>
      <c r="G113" s="1989">
        <v>24.578230119027083</v>
      </c>
      <c r="H113" s="1995">
        <v>90.38461538461539</v>
      </c>
      <c r="I113" s="1990">
        <v>-0.3003003003003003</v>
      </c>
      <c r="J113" s="1990"/>
      <c r="K113" s="1990">
        <v>-8.290155440414507</v>
      </c>
      <c r="L113" s="1990">
        <v>-26.666666666666668</v>
      </c>
      <c r="M113" s="1990">
        <v>1.1627906976744187</v>
      </c>
      <c r="N113" s="1990"/>
      <c r="O113" s="1991">
        <v>91.66666666666667</v>
      </c>
    </row>
    <row r="114" spans="1:15" ht="12.75">
      <c r="A114" s="325" t="s">
        <v>20</v>
      </c>
      <c r="B114" s="1994">
        <v>30.928523714094858</v>
      </c>
      <c r="C114" s="1989">
        <v>161.29032258064515</v>
      </c>
      <c r="D114" s="1989">
        <v>270.55555555555554</v>
      </c>
      <c r="E114" s="1989">
        <v>-100</v>
      </c>
      <c r="F114" s="1989"/>
      <c r="G114" s="1989">
        <v>17.019162526614622</v>
      </c>
      <c r="H114" s="1995"/>
      <c r="I114" s="1990">
        <v>-57.65765765765766</v>
      </c>
      <c r="J114" s="1990">
        <v>-45.714285714285715</v>
      </c>
      <c r="K114" s="1990"/>
      <c r="L114" s="1990">
        <v>-66.32124352331606</v>
      </c>
      <c r="M114" s="1990"/>
      <c r="N114" s="1990"/>
      <c r="O114" s="1991"/>
    </row>
    <row r="115" spans="1:15" s="6" customFormat="1" ht="12.75">
      <c r="A115" s="325" t="s">
        <v>0</v>
      </c>
      <c r="B115" s="2001">
        <v>12.420775200284478</v>
      </c>
      <c r="C115" s="2002">
        <v>18.092691622103388</v>
      </c>
      <c r="D115" s="2002">
        <v>7.107418255723593</v>
      </c>
      <c r="E115" s="2002"/>
      <c r="F115" s="2002"/>
      <c r="G115" s="2002">
        <v>15.175590866604352</v>
      </c>
      <c r="H115" s="2003"/>
      <c r="I115" s="2004">
        <v>19.646125686394143</v>
      </c>
      <c r="J115" s="2004">
        <v>-18.181818181818183</v>
      </c>
      <c r="K115" s="2004">
        <v>7.354116706634692</v>
      </c>
      <c r="L115" s="2004">
        <v>92.5</v>
      </c>
      <c r="M115" s="2004">
        <v>1.5873015873015872</v>
      </c>
      <c r="N115" s="2004"/>
      <c r="O115" s="2005"/>
    </row>
    <row r="116" spans="1:15" ht="12.75">
      <c r="A116" s="329" t="s">
        <v>7</v>
      </c>
      <c r="B116" s="1994">
        <v>29.681978798586574</v>
      </c>
      <c r="C116" s="1989">
        <v>-28.571428571428573</v>
      </c>
      <c r="D116" s="1989">
        <v>23.240938166311302</v>
      </c>
      <c r="E116" s="1989"/>
      <c r="F116" s="1989"/>
      <c r="G116" s="1989">
        <v>36.25730994152047</v>
      </c>
      <c r="H116" s="1995"/>
      <c r="I116" s="1990"/>
      <c r="J116" s="1990"/>
      <c r="K116" s="1990"/>
      <c r="L116" s="1990"/>
      <c r="M116" s="1990"/>
      <c r="N116" s="1990"/>
      <c r="O116" s="1991"/>
    </row>
    <row r="117" spans="1:15" ht="12.75">
      <c r="A117" s="329" t="s">
        <v>8</v>
      </c>
      <c r="B117" s="1994">
        <v>5.870315897173551</v>
      </c>
      <c r="C117" s="1989">
        <v>20.610687022900763</v>
      </c>
      <c r="D117" s="1989">
        <v>-6.264288980338363</v>
      </c>
      <c r="E117" s="1989"/>
      <c r="F117" s="1989"/>
      <c r="G117" s="1989">
        <v>10.343573895655336</v>
      </c>
      <c r="H117" s="1995"/>
      <c r="I117" s="1990">
        <v>-22.727272727272727</v>
      </c>
      <c r="J117" s="1990"/>
      <c r="K117" s="1990">
        <v>-32.5</v>
      </c>
      <c r="L117" s="1990">
        <v>-35.416666666666664</v>
      </c>
      <c r="M117" s="1990"/>
      <c r="N117" s="1990"/>
      <c r="O117" s="1991"/>
    </row>
    <row r="118" spans="1:15" ht="12.75">
      <c r="A118" s="329" t="s">
        <v>9</v>
      </c>
      <c r="B118" s="1994">
        <v>15.093947887470154</v>
      </c>
      <c r="C118" s="1989">
        <v>64</v>
      </c>
      <c r="D118" s="1989">
        <v>14.578313253012048</v>
      </c>
      <c r="E118" s="1989"/>
      <c r="F118" s="1989"/>
      <c r="G118" s="1989">
        <v>14.582946312465168</v>
      </c>
      <c r="H118" s="1995"/>
      <c r="I118" s="1990">
        <v>-18.448275862068964</v>
      </c>
      <c r="J118" s="1990"/>
      <c r="K118" s="1990">
        <v>-18.448275862068964</v>
      </c>
      <c r="L118" s="1990"/>
      <c r="M118" s="1990"/>
      <c r="N118" s="1990"/>
      <c r="O118" s="1991"/>
    </row>
    <row r="119" spans="1:15" ht="12.75">
      <c r="A119" s="329" t="s">
        <v>10</v>
      </c>
      <c r="B119" s="1994">
        <v>4.943219772879091</v>
      </c>
      <c r="C119" s="1989">
        <v>-25.714285714285715</v>
      </c>
      <c r="D119" s="1989">
        <v>-20.54794520547945</v>
      </c>
      <c r="E119" s="1989"/>
      <c r="F119" s="1989"/>
      <c r="G119" s="1989">
        <v>14.402917046490428</v>
      </c>
      <c r="H119" s="1995"/>
      <c r="I119" s="1990"/>
      <c r="J119" s="1990"/>
      <c r="K119" s="1990"/>
      <c r="L119" s="1990"/>
      <c r="M119" s="1990"/>
      <c r="N119" s="1990"/>
      <c r="O119" s="1991"/>
    </row>
    <row r="120" spans="1:15" ht="12.75">
      <c r="A120" s="329" t="s">
        <v>11</v>
      </c>
      <c r="B120" s="1994">
        <v>4.996448022732655</v>
      </c>
      <c r="C120" s="1989">
        <v>11.304347826086957</v>
      </c>
      <c r="D120" s="1989">
        <v>2.392489400363416</v>
      </c>
      <c r="E120" s="1989"/>
      <c r="F120" s="1989"/>
      <c r="G120" s="1989">
        <v>6.4509564509564505</v>
      </c>
      <c r="H120" s="1995"/>
      <c r="I120" s="1990">
        <v>-1.2820512820512822</v>
      </c>
      <c r="J120" s="1990"/>
      <c r="K120" s="1990">
        <v>-1.2820512820512822</v>
      </c>
      <c r="L120" s="1990"/>
      <c r="M120" s="1990"/>
      <c r="N120" s="1990"/>
      <c r="O120" s="1991"/>
    </row>
    <row r="121" spans="1:15" ht="12.75">
      <c r="A121" s="329" t="s">
        <v>12</v>
      </c>
      <c r="B121" s="1994">
        <v>24.304314526423283</v>
      </c>
      <c r="C121" s="1989">
        <v>37.11340206185567</v>
      </c>
      <c r="D121" s="1989">
        <v>15.104477611940299</v>
      </c>
      <c r="E121" s="1989"/>
      <c r="F121" s="1989"/>
      <c r="G121" s="1989">
        <v>30.90909090909091</v>
      </c>
      <c r="H121" s="1995"/>
      <c r="I121" s="1990">
        <v>-18.181818181818183</v>
      </c>
      <c r="J121" s="1990">
        <v>-18.181818181818183</v>
      </c>
      <c r="K121" s="1990"/>
      <c r="L121" s="1990"/>
      <c r="M121" s="1990"/>
      <c r="N121" s="1990"/>
      <c r="O121" s="1991"/>
    </row>
    <row r="122" spans="1:15" ht="12.75">
      <c r="A122" s="329" t="s">
        <v>13</v>
      </c>
      <c r="B122" s="1994">
        <v>23.849933005806164</v>
      </c>
      <c r="C122" s="1989">
        <v>58.02469135802469</v>
      </c>
      <c r="D122" s="1989">
        <v>0.7621951219512195</v>
      </c>
      <c r="E122" s="1989"/>
      <c r="F122" s="1989"/>
      <c r="G122" s="1989">
        <v>32.090545938748335</v>
      </c>
      <c r="H122" s="1995"/>
      <c r="I122" s="1990"/>
      <c r="J122" s="1990"/>
      <c r="K122" s="1990"/>
      <c r="L122" s="1990"/>
      <c r="M122" s="1990"/>
      <c r="N122" s="1990"/>
      <c r="O122" s="1991"/>
    </row>
    <row r="123" spans="1:15" ht="12.75">
      <c r="A123" s="329" t="s">
        <v>14</v>
      </c>
      <c r="B123" s="1994">
        <v>10.437919880567305</v>
      </c>
      <c r="C123" s="1989">
        <v>-3.141361256544503</v>
      </c>
      <c r="D123" s="1989">
        <v>17.934568387859677</v>
      </c>
      <c r="E123" s="1989"/>
      <c r="F123" s="1989"/>
      <c r="G123" s="1989">
        <v>7.344632768361582</v>
      </c>
      <c r="H123" s="1995"/>
      <c r="I123" s="1990">
        <v>25.598991172761664</v>
      </c>
      <c r="J123" s="1990"/>
      <c r="K123" s="1990">
        <v>-8</v>
      </c>
      <c r="L123" s="1990">
        <v>124.47916666666667</v>
      </c>
      <c r="M123" s="1990">
        <v>1.5873015873015872</v>
      </c>
      <c r="N123" s="1990"/>
      <c r="O123" s="1991"/>
    </row>
    <row r="124" spans="1:15" ht="12.75">
      <c r="A124" s="329" t="s">
        <v>15</v>
      </c>
      <c r="B124" s="1994">
        <v>17.2033118675253</v>
      </c>
      <c r="C124" s="1989">
        <v>30.92105263157895</v>
      </c>
      <c r="D124" s="1989">
        <v>-25.09025270758123</v>
      </c>
      <c r="E124" s="1989"/>
      <c r="F124" s="1989"/>
      <c r="G124" s="1989">
        <v>31.743869209809265</v>
      </c>
      <c r="H124" s="1995"/>
      <c r="I124" s="1990"/>
      <c r="J124" s="1990"/>
      <c r="K124" s="1990"/>
      <c r="L124" s="1990"/>
      <c r="M124" s="1990"/>
      <c r="N124" s="1990"/>
      <c r="O124" s="1991"/>
    </row>
    <row r="125" spans="1:15" ht="12.75">
      <c r="A125" s="325" t="s">
        <v>21</v>
      </c>
      <c r="B125" s="1994">
        <v>32.95220599879644</v>
      </c>
      <c r="C125" s="1989">
        <v>30.560747663551403</v>
      </c>
      <c r="D125" s="1989">
        <v>7.347037096515176</v>
      </c>
      <c r="E125" s="1989">
        <v>-1.0660980810234542</v>
      </c>
      <c r="F125" s="1989"/>
      <c r="G125" s="1989">
        <v>56.773635070797006</v>
      </c>
      <c r="H125" s="1995"/>
      <c r="I125" s="1990">
        <v>22.0536756126021</v>
      </c>
      <c r="J125" s="1990"/>
      <c r="K125" s="1990">
        <v>26.67910447761194</v>
      </c>
      <c r="L125" s="1990">
        <v>6.25</v>
      </c>
      <c r="M125" s="1990"/>
      <c r="N125" s="1990"/>
      <c r="O125" s="1991">
        <v>15.750915750915752</v>
      </c>
    </row>
    <row r="126" spans="1:15" ht="12.75">
      <c r="A126" s="325" t="s">
        <v>22</v>
      </c>
      <c r="B126" s="1994">
        <v>4.530165965521742</v>
      </c>
      <c r="C126" s="1989">
        <v>2.1551020408163266</v>
      </c>
      <c r="D126" s="1989">
        <v>14.734299516908212</v>
      </c>
      <c r="E126" s="1989">
        <v>47.532467532467535</v>
      </c>
      <c r="F126" s="1989">
        <v>-3.5031847133757963</v>
      </c>
      <c r="G126" s="1989">
        <v>-4.033047495986531</v>
      </c>
      <c r="H126" s="1995">
        <v>9.443298969072165</v>
      </c>
      <c r="I126" s="1990">
        <v>-3.5501974641446683</v>
      </c>
      <c r="J126" s="1990">
        <v>9.841269841269842</v>
      </c>
      <c r="K126" s="1990">
        <v>-2.635208711433757</v>
      </c>
      <c r="L126" s="1990">
        <v>-9.11260577131699</v>
      </c>
      <c r="M126" s="1990"/>
      <c r="N126" s="1990"/>
      <c r="O126" s="1991">
        <v>59.25925925925926</v>
      </c>
    </row>
    <row r="127" spans="1:15" ht="12.75">
      <c r="A127" s="325" t="s">
        <v>66</v>
      </c>
      <c r="B127" s="1994">
        <v>13.179204793910438</v>
      </c>
      <c r="C127" s="1989">
        <v>8.193277310924369</v>
      </c>
      <c r="D127" s="1989">
        <v>1.325126719768284</v>
      </c>
      <c r="E127" s="1989">
        <v>10.086206896551724</v>
      </c>
      <c r="F127" s="1989">
        <v>21.27659574468085</v>
      </c>
      <c r="G127" s="1989">
        <v>16.4673776437215</v>
      </c>
      <c r="H127" s="1995"/>
      <c r="I127" s="1990">
        <v>5.8071390516782095</v>
      </c>
      <c r="J127" s="1990">
        <v>-22.790697674418606</v>
      </c>
      <c r="K127" s="1990">
        <v>11.923847695390782</v>
      </c>
      <c r="L127" s="1990">
        <v>-16.513761467889907</v>
      </c>
      <c r="M127" s="1990"/>
      <c r="N127" s="1990"/>
      <c r="O127" s="1991"/>
    </row>
    <row r="128" spans="1:15" ht="12.75">
      <c r="A128" s="325" t="s">
        <v>24</v>
      </c>
      <c r="B128" s="1994">
        <v>18.82985353692739</v>
      </c>
      <c r="C128" s="1989">
        <v>23.134328358208954</v>
      </c>
      <c r="D128" s="1989">
        <v>5.552725420275089</v>
      </c>
      <c r="E128" s="1989"/>
      <c r="F128" s="1989">
        <v>230</v>
      </c>
      <c r="G128" s="1989">
        <v>20.813508722828622</v>
      </c>
      <c r="H128" s="1995"/>
      <c r="I128" s="1990">
        <v>0</v>
      </c>
      <c r="J128" s="1990"/>
      <c r="K128" s="1990">
        <v>-51.851851851851855</v>
      </c>
      <c r="L128" s="1990">
        <v>30.434782608695652</v>
      </c>
      <c r="M128" s="1990"/>
      <c r="N128" s="1990"/>
      <c r="O128" s="1991"/>
    </row>
    <row r="129" spans="1:15" ht="12.75">
      <c r="A129" s="325" t="s">
        <v>33</v>
      </c>
      <c r="B129" s="1994">
        <v>31.44010163664898</v>
      </c>
      <c r="C129" s="1989">
        <v>-0.8481110254433307</v>
      </c>
      <c r="D129" s="1989">
        <v>15.17578678763822</v>
      </c>
      <c r="E129" s="1989">
        <v>50.52356020942408</v>
      </c>
      <c r="F129" s="1989">
        <v>38.13559322033898</v>
      </c>
      <c r="G129" s="1989">
        <v>42.09869351751685</v>
      </c>
      <c r="H129" s="1995">
        <v>66.17647058823529</v>
      </c>
      <c r="I129" s="1990">
        <v>2.6913875598086126</v>
      </c>
      <c r="J129" s="1990">
        <v>-29.19254658385093</v>
      </c>
      <c r="K129" s="1990">
        <v>4.454284970044283</v>
      </c>
      <c r="L129" s="1990">
        <v>4.367301231802911</v>
      </c>
      <c r="M129" s="1990"/>
      <c r="N129" s="1990"/>
      <c r="O129" s="1991">
        <v>-22.764227642276424</v>
      </c>
    </row>
    <row r="130" spans="1:15" ht="12.75">
      <c r="A130" s="325" t="s">
        <v>371</v>
      </c>
      <c r="B130" s="1994">
        <v>-2.449416269379481</v>
      </c>
      <c r="C130" s="1989">
        <v>12.856452392460126</v>
      </c>
      <c r="D130" s="1989">
        <v>-3.3226993865030674</v>
      </c>
      <c r="E130" s="1989">
        <v>6.2025935894299</v>
      </c>
      <c r="F130" s="1989">
        <v>11.945392491467576</v>
      </c>
      <c r="G130" s="1989">
        <v>-3.734394789216573</v>
      </c>
      <c r="H130" s="1995"/>
      <c r="I130" s="1990">
        <v>41.99004975124378</v>
      </c>
      <c r="J130" s="1990">
        <v>224.24242424242425</v>
      </c>
      <c r="K130" s="1990">
        <v>-10.195035460992909</v>
      </c>
      <c r="L130" s="1990">
        <v>-35.426008968609864</v>
      </c>
      <c r="M130" s="1990"/>
      <c r="N130" s="1990"/>
      <c r="O130" s="1991">
        <v>99.4475138121547</v>
      </c>
    </row>
    <row r="131" spans="1:15" ht="12.75">
      <c r="A131" s="325" t="s">
        <v>26</v>
      </c>
      <c r="B131" s="1994">
        <v>23.492421799419542</v>
      </c>
      <c r="C131" s="1989">
        <v>11.821705426356589</v>
      </c>
      <c r="D131" s="1989">
        <v>16.71698113207547</v>
      </c>
      <c r="E131" s="1989">
        <v>-7.208872458410351</v>
      </c>
      <c r="F131" s="1989">
        <v>6.25</v>
      </c>
      <c r="G131" s="1989">
        <v>25.98977853492334</v>
      </c>
      <c r="H131" s="1995"/>
      <c r="I131" s="1990">
        <v>40</v>
      </c>
      <c r="J131" s="1990">
        <v>-20</v>
      </c>
      <c r="K131" s="1990">
        <v>37.333333333333336</v>
      </c>
      <c r="L131" s="1990">
        <v>3.5294117647058822</v>
      </c>
      <c r="M131" s="1990"/>
      <c r="N131" s="1990"/>
      <c r="O131" s="1991"/>
    </row>
    <row r="132" spans="1:15" ht="12.75">
      <c r="A132" s="325" t="s">
        <v>34</v>
      </c>
      <c r="B132" s="1994">
        <v>14.047353521489233</v>
      </c>
      <c r="C132" s="1989">
        <v>7.522123893805309</v>
      </c>
      <c r="D132" s="1989">
        <v>8.756345177664974</v>
      </c>
      <c r="E132" s="1989">
        <v>24.91103202846975</v>
      </c>
      <c r="F132" s="1989"/>
      <c r="G132" s="1989">
        <v>19.595886047146628</v>
      </c>
      <c r="H132" s="1995"/>
      <c r="I132" s="1990">
        <v>18.259935553168635</v>
      </c>
      <c r="J132" s="1990"/>
      <c r="K132" s="1990">
        <v>18.698224852071007</v>
      </c>
      <c r="L132" s="1990">
        <v>13.953488372093023</v>
      </c>
      <c r="M132" s="1990"/>
      <c r="N132" s="1990"/>
      <c r="O132" s="1991"/>
    </row>
    <row r="133" spans="1:15" ht="12.75">
      <c r="A133" s="325" t="s">
        <v>35</v>
      </c>
      <c r="B133" s="1994">
        <v>13.46257870480559</v>
      </c>
      <c r="C133" s="1989">
        <v>2.1621621621621623</v>
      </c>
      <c r="D133" s="1989">
        <v>0.9531236461311845</v>
      </c>
      <c r="E133" s="1989">
        <v>6.521739130434782</v>
      </c>
      <c r="F133" s="1989"/>
      <c r="G133" s="1989">
        <v>25.307190702213546</v>
      </c>
      <c r="H133" s="1995">
        <v>217.69230769230768</v>
      </c>
      <c r="I133" s="1990">
        <v>-6.508760545100584</v>
      </c>
      <c r="J133" s="1990">
        <v>-30.90277777777778</v>
      </c>
      <c r="K133" s="1990">
        <v>-6.581414033208356</v>
      </c>
      <c r="L133" s="1990"/>
      <c r="M133" s="1990"/>
      <c r="N133" s="1990"/>
      <c r="O133" s="1991">
        <v>37.096774193548384</v>
      </c>
    </row>
    <row r="134" spans="1:15" ht="12.75">
      <c r="A134" s="325" t="s">
        <v>27</v>
      </c>
      <c r="B134" s="1994">
        <v>21.343074770713507</v>
      </c>
      <c r="C134" s="1989">
        <v>2.9702970297029703</v>
      </c>
      <c r="D134" s="1989">
        <v>-12.079281974569932</v>
      </c>
      <c r="E134" s="1989"/>
      <c r="F134" s="1989"/>
      <c r="G134" s="1989">
        <v>48.813657407407405</v>
      </c>
      <c r="H134" s="1995"/>
      <c r="I134" s="1990">
        <v>-16.6446499339498</v>
      </c>
      <c r="J134" s="1990"/>
      <c r="K134" s="1990">
        <v>-16.6446499339498</v>
      </c>
      <c r="L134" s="1990"/>
      <c r="M134" s="1990"/>
      <c r="N134" s="1990"/>
      <c r="O134" s="1991"/>
    </row>
    <row r="135" spans="1:15" ht="12.75">
      <c r="A135" s="325" t="s">
        <v>28</v>
      </c>
      <c r="B135" s="1994">
        <v>60.07025761124122</v>
      </c>
      <c r="C135" s="1989"/>
      <c r="D135" s="1989">
        <v>31.46067415730337</v>
      </c>
      <c r="E135" s="1989"/>
      <c r="F135" s="1989"/>
      <c r="G135" s="1989">
        <v>67.60355029585799</v>
      </c>
      <c r="H135" s="1995"/>
      <c r="I135" s="1990"/>
      <c r="J135" s="1990"/>
      <c r="K135" s="1990"/>
      <c r="L135" s="1990"/>
      <c r="M135" s="1990"/>
      <c r="N135" s="1990"/>
      <c r="O135" s="1991"/>
    </row>
    <row r="136" spans="1:15" ht="13.5" thickBot="1">
      <c r="A136" s="330" t="s">
        <v>29</v>
      </c>
      <c r="B136" s="1996">
        <v>40.874233128834355</v>
      </c>
      <c r="C136" s="1997">
        <v>48.275862068965516</v>
      </c>
      <c r="D136" s="1997">
        <v>5.319148936170213</v>
      </c>
      <c r="E136" s="1997"/>
      <c r="F136" s="1997"/>
      <c r="G136" s="1997">
        <v>51.08323831242873</v>
      </c>
      <c r="H136" s="1998"/>
      <c r="I136" s="1992"/>
      <c r="J136" s="1992"/>
      <c r="K136" s="1992"/>
      <c r="L136" s="1992"/>
      <c r="M136" s="1992"/>
      <c r="N136" s="1992"/>
      <c r="O136" s="1993"/>
    </row>
    <row r="137" spans="1:15" ht="12.75">
      <c r="A137" s="1237" t="s">
        <v>150</v>
      </c>
      <c r="B137" s="1237"/>
      <c r="C137" s="1238"/>
      <c r="D137" s="1238"/>
      <c r="E137" s="1238"/>
      <c r="F137" s="1238"/>
      <c r="G137" s="1238"/>
      <c r="H137" s="1238"/>
      <c r="I137" s="1238"/>
      <c r="J137" s="1241"/>
      <c r="K137" s="1241"/>
      <c r="L137" s="1241"/>
      <c r="M137" s="1241"/>
      <c r="N137" s="1241"/>
      <c r="O137" s="1241"/>
    </row>
    <row r="138" spans="1:15" ht="12.75">
      <c r="A138" s="1835" t="s">
        <v>152</v>
      </c>
      <c r="B138" s="2322"/>
      <c r="C138" s="2322"/>
      <c r="D138" s="2322"/>
      <c r="E138" s="2322"/>
      <c r="F138" s="2322"/>
      <c r="G138" s="2322"/>
      <c r="H138" s="2322"/>
      <c r="I138" s="2322"/>
      <c r="J138" s="1241"/>
      <c r="K138" s="1241"/>
      <c r="L138" s="1241"/>
      <c r="M138" s="1241"/>
      <c r="N138" s="1241"/>
      <c r="O138" s="1241"/>
    </row>
  </sheetData>
  <sheetProtection/>
  <mergeCells count="66">
    <mergeCell ref="B72:H72"/>
    <mergeCell ref="I72:O72"/>
    <mergeCell ref="B105:H105"/>
    <mergeCell ref="I105:O105"/>
    <mergeCell ref="H73:H74"/>
    <mergeCell ref="I73:I74"/>
    <mergeCell ref="B73:B74"/>
    <mergeCell ref="C73:C74"/>
    <mergeCell ref="D73:D74"/>
    <mergeCell ref="E73:E74"/>
    <mergeCell ref="H4:H5"/>
    <mergeCell ref="I4:I5"/>
    <mergeCell ref="B4:B5"/>
    <mergeCell ref="C4:C5"/>
    <mergeCell ref="D4:D5"/>
    <mergeCell ref="E4:E5"/>
    <mergeCell ref="N4:N5"/>
    <mergeCell ref="O4:O5"/>
    <mergeCell ref="I2:O3"/>
    <mergeCell ref="B2:H3"/>
    <mergeCell ref="J4:J5"/>
    <mergeCell ref="K4:K5"/>
    <mergeCell ref="L4:L5"/>
    <mergeCell ref="M4:M5"/>
    <mergeCell ref="F4:F5"/>
    <mergeCell ref="G4:G5"/>
    <mergeCell ref="B36:H37"/>
    <mergeCell ref="I36:O37"/>
    <mergeCell ref="B38:B39"/>
    <mergeCell ref="C38:C39"/>
    <mergeCell ref="D38:D39"/>
    <mergeCell ref="E38:E39"/>
    <mergeCell ref="F38:F39"/>
    <mergeCell ref="G38:G39"/>
    <mergeCell ref="H38:H39"/>
    <mergeCell ref="I38:I39"/>
    <mergeCell ref="N38:N39"/>
    <mergeCell ref="O38:O39"/>
    <mergeCell ref="J38:J39"/>
    <mergeCell ref="K38:K39"/>
    <mergeCell ref="L38:L39"/>
    <mergeCell ref="M38:M39"/>
    <mergeCell ref="N73:N74"/>
    <mergeCell ref="O73:O74"/>
    <mergeCell ref="J73:J74"/>
    <mergeCell ref="K73:K74"/>
    <mergeCell ref="L73:L74"/>
    <mergeCell ref="M73:M74"/>
    <mergeCell ref="B106:B107"/>
    <mergeCell ref="C106:C107"/>
    <mergeCell ref="D106:D107"/>
    <mergeCell ref="E106:E107"/>
    <mergeCell ref="H106:H107"/>
    <mergeCell ref="F73:F74"/>
    <mergeCell ref="G73:G74"/>
    <mergeCell ref="G106:G107"/>
    <mergeCell ref="I106:I107"/>
    <mergeCell ref="A71:J71"/>
    <mergeCell ref="N106:N107"/>
    <mergeCell ref="O106:O107"/>
    <mergeCell ref="A1:J1"/>
    <mergeCell ref="J106:J107"/>
    <mergeCell ref="K106:K107"/>
    <mergeCell ref="L106:L107"/>
    <mergeCell ref="M106:M107"/>
    <mergeCell ref="F106:F107"/>
  </mergeCells>
  <printOptions/>
  <pageMargins left="0.34" right="0.37" top="0.55" bottom="0.63" header="0" footer="0"/>
  <pageSetup fitToHeight="2" fitToWidth="2" horizontalDpi="600" verticalDpi="600" orientation="landscape" paperSize="9" scale="55" r:id="rId1"/>
  <rowBreaks count="1" manualBreakCount="1">
    <brk id="70" max="255" man="1"/>
  </rowBreaks>
</worksheet>
</file>

<file path=xl/worksheets/sheet12.xml><?xml version="1.0" encoding="utf-8"?>
<worksheet xmlns="http://schemas.openxmlformats.org/spreadsheetml/2006/main" xmlns:r="http://schemas.openxmlformats.org/officeDocument/2006/relationships">
  <dimension ref="A1:Q27"/>
  <sheetViews>
    <sheetView view="pageBreakPreview" zoomScale="50" zoomScaleSheetLayoutView="50" zoomScalePageLayoutView="0" workbookViewId="0" topLeftCell="A1">
      <selection activeCell="L32" sqref="L32"/>
    </sheetView>
  </sheetViews>
  <sheetFormatPr defaultColWidth="11.421875" defaultRowHeight="12.75"/>
  <cols>
    <col min="1" max="1" width="28.57421875" style="0" customWidth="1"/>
    <col min="2" max="2" width="11.7109375" style="0" bestFit="1" customWidth="1"/>
    <col min="3" max="3" width="10.421875" style="0" customWidth="1"/>
    <col min="4" max="4" width="11.8515625" style="0" bestFit="1" customWidth="1"/>
    <col min="5" max="5" width="12.28125" style="0" customWidth="1"/>
    <col min="6" max="6" width="11.8515625" style="0" bestFit="1" customWidth="1"/>
    <col min="7" max="7" width="9.28125" style="0" customWidth="1"/>
    <col min="8" max="8" width="11.8515625" style="0" bestFit="1" customWidth="1"/>
    <col min="9" max="9" width="12.00390625" style="0" customWidth="1"/>
    <col min="10" max="10" width="11.8515625" style="0" bestFit="1" customWidth="1"/>
    <col min="11" max="11" width="9.57421875" style="0" customWidth="1"/>
    <col min="12" max="12" width="11.8515625" style="0" bestFit="1" customWidth="1"/>
    <col min="13" max="13" width="8.140625" style="0" customWidth="1"/>
    <col min="14" max="14" width="11.8515625" style="0" bestFit="1" customWidth="1"/>
    <col min="15" max="15" width="9.00390625" style="0" customWidth="1"/>
    <col min="16" max="16" width="10.57421875" style="0" customWidth="1"/>
    <col min="17" max="17" width="7.28125" style="0" customWidth="1"/>
  </cols>
  <sheetData>
    <row r="1" spans="1:17" ht="18">
      <c r="A1" s="1851"/>
      <c r="B1" s="1852"/>
      <c r="C1" s="1852"/>
      <c r="D1" s="1852"/>
      <c r="E1" s="1852"/>
      <c r="F1" s="1859"/>
      <c r="G1" s="1852"/>
      <c r="H1" s="263"/>
      <c r="I1" s="263"/>
      <c r="J1" s="263"/>
      <c r="K1" s="263"/>
      <c r="L1" s="1860"/>
      <c r="M1" s="263"/>
      <c r="N1" s="263"/>
      <c r="O1" s="263"/>
      <c r="P1" s="263"/>
      <c r="Q1" s="263"/>
    </row>
    <row r="2" spans="1:17" ht="14.25">
      <c r="A2" s="1414"/>
      <c r="B2" s="1861"/>
      <c r="C2" s="1861"/>
      <c r="D2" s="1414"/>
      <c r="E2" s="1414"/>
      <c r="F2" s="1414"/>
      <c r="G2" s="1414"/>
      <c r="H2" s="1414"/>
      <c r="I2" s="1414"/>
      <c r="J2" s="1414"/>
      <c r="K2" s="1414"/>
      <c r="L2" s="1414"/>
      <c r="M2" s="1414"/>
      <c r="N2" s="1414"/>
      <c r="O2" s="1414"/>
      <c r="P2" s="1414"/>
      <c r="Q2" s="1414"/>
    </row>
    <row r="3" spans="1:17" s="1871" customFormat="1" ht="40.5" customHeight="1" thickBot="1">
      <c r="A3" s="3182" t="s">
        <v>447</v>
      </c>
      <c r="B3" s="3182"/>
      <c r="C3" s="3182"/>
      <c r="D3" s="3182"/>
      <c r="E3" s="3182"/>
      <c r="F3" s="3182"/>
      <c r="G3" s="3182"/>
      <c r="H3" s="3182"/>
      <c r="I3" s="3182"/>
      <c r="J3" s="3182"/>
      <c r="K3" s="3182"/>
      <c r="L3" s="3182"/>
      <c r="M3" s="3182"/>
      <c r="N3" s="3182"/>
      <c r="O3" s="3182"/>
      <c r="P3" s="3182"/>
      <c r="Q3" s="3182"/>
    </row>
    <row r="4" spans="1:17" ht="13.5" thickBot="1">
      <c r="A4" s="3180" t="s">
        <v>119</v>
      </c>
      <c r="B4" s="3178">
        <v>2007</v>
      </c>
      <c r="C4" s="3179"/>
      <c r="D4" s="3178">
        <v>2008</v>
      </c>
      <c r="E4" s="3179"/>
      <c r="F4" s="3178">
        <v>2009</v>
      </c>
      <c r="G4" s="3179"/>
      <c r="H4" s="3178">
        <v>2010</v>
      </c>
      <c r="I4" s="3179"/>
      <c r="J4" s="3178">
        <v>2011</v>
      </c>
      <c r="K4" s="3179"/>
      <c r="L4" s="3178">
        <v>2012</v>
      </c>
      <c r="M4" s="3179"/>
      <c r="N4" s="3178">
        <v>2013</v>
      </c>
      <c r="O4" s="3179"/>
      <c r="P4" s="3178">
        <v>2014</v>
      </c>
      <c r="Q4" s="3179"/>
    </row>
    <row r="5" spans="1:17" ht="13.5" thickBot="1">
      <c r="A5" s="3181"/>
      <c r="B5" s="1863" t="s">
        <v>171</v>
      </c>
      <c r="C5" s="1864" t="s">
        <v>331</v>
      </c>
      <c r="D5" s="1863" t="s">
        <v>171</v>
      </c>
      <c r="E5" s="1864" t="s">
        <v>331</v>
      </c>
      <c r="F5" s="1863" t="s">
        <v>171</v>
      </c>
      <c r="G5" s="1864" t="s">
        <v>331</v>
      </c>
      <c r="H5" s="1863" t="s">
        <v>171</v>
      </c>
      <c r="I5" s="1864" t="s">
        <v>331</v>
      </c>
      <c r="J5" s="1863" t="s">
        <v>171</v>
      </c>
      <c r="K5" s="1864" t="s">
        <v>331</v>
      </c>
      <c r="L5" s="1863" t="s">
        <v>171</v>
      </c>
      <c r="M5" s="1864" t="s">
        <v>331</v>
      </c>
      <c r="N5" s="1863" t="s">
        <v>171</v>
      </c>
      <c r="O5" s="1864" t="s">
        <v>331</v>
      </c>
      <c r="P5" s="1863" t="s">
        <v>171</v>
      </c>
      <c r="Q5" s="1864" t="s">
        <v>331</v>
      </c>
    </row>
    <row r="6" spans="1:17" ht="15">
      <c r="A6" s="1865" t="s">
        <v>332</v>
      </c>
      <c r="B6" s="2458">
        <v>7005</v>
      </c>
      <c r="C6" s="2459"/>
      <c r="D6" s="2458"/>
      <c r="E6" s="2460">
        <v>9089</v>
      </c>
      <c r="F6" s="2458">
        <v>6009</v>
      </c>
      <c r="G6" s="2460"/>
      <c r="H6" s="2458"/>
      <c r="I6" s="2460">
        <v>4119</v>
      </c>
      <c r="J6" s="2458">
        <v>3796</v>
      </c>
      <c r="K6" s="2460"/>
      <c r="L6" s="2458"/>
      <c r="M6" s="2460"/>
      <c r="N6" s="2458">
        <v>582</v>
      </c>
      <c r="O6" s="2460"/>
      <c r="P6" s="2458"/>
      <c r="Q6" s="2460">
        <v>250</v>
      </c>
    </row>
    <row r="7" spans="1:17" ht="15">
      <c r="A7" s="1866" t="s">
        <v>333</v>
      </c>
      <c r="B7" s="2458">
        <v>800</v>
      </c>
      <c r="C7" s="2461"/>
      <c r="D7" s="2458"/>
      <c r="E7" s="2460">
        <v>439</v>
      </c>
      <c r="F7" s="2458">
        <v>500</v>
      </c>
      <c r="G7" s="2462"/>
      <c r="H7" s="2458"/>
      <c r="I7" s="2460">
        <v>445</v>
      </c>
      <c r="J7" s="2458">
        <v>320</v>
      </c>
      <c r="K7" s="2462"/>
      <c r="L7" s="2458"/>
      <c r="M7" s="2460"/>
      <c r="N7" s="2458">
        <v>95</v>
      </c>
      <c r="O7" s="2462"/>
      <c r="P7" s="2458"/>
      <c r="Q7" s="2460">
        <v>210</v>
      </c>
    </row>
    <row r="8" spans="1:17" ht="15">
      <c r="A8" s="1866" t="s">
        <v>334</v>
      </c>
      <c r="B8" s="2458">
        <v>330</v>
      </c>
      <c r="C8" s="2459"/>
      <c r="D8" s="2458"/>
      <c r="E8" s="2460">
        <v>130</v>
      </c>
      <c r="F8" s="2458">
        <v>374</v>
      </c>
      <c r="G8" s="2460"/>
      <c r="H8" s="2458"/>
      <c r="I8" s="2460">
        <v>123</v>
      </c>
      <c r="J8" s="2458">
        <v>118</v>
      </c>
      <c r="K8" s="2460"/>
      <c r="L8" s="2458"/>
      <c r="M8" s="2460"/>
      <c r="N8" s="2458"/>
      <c r="O8" s="2460"/>
      <c r="P8" s="2458"/>
      <c r="Q8" s="2460">
        <v>51</v>
      </c>
    </row>
    <row r="9" spans="1:17" ht="15">
      <c r="A9" s="1866" t="s">
        <v>335</v>
      </c>
      <c r="B9" s="2458">
        <v>310</v>
      </c>
      <c r="C9" s="2459">
        <v>245</v>
      </c>
      <c r="D9" s="2458">
        <v>250</v>
      </c>
      <c r="E9" s="2460">
        <v>250</v>
      </c>
      <c r="F9" s="2458">
        <v>250</v>
      </c>
      <c r="G9" s="2460"/>
      <c r="H9" s="2458">
        <v>400</v>
      </c>
      <c r="I9" s="2460">
        <v>400</v>
      </c>
      <c r="J9" s="2458">
        <v>50</v>
      </c>
      <c r="K9" s="2460">
        <v>96</v>
      </c>
      <c r="L9" s="2458"/>
      <c r="M9" s="2460"/>
      <c r="N9" s="2458"/>
      <c r="O9" s="2460"/>
      <c r="P9" s="2458"/>
      <c r="Q9" s="2460"/>
    </row>
    <row r="10" spans="1:17" ht="15">
      <c r="A10" s="1866" t="s">
        <v>336</v>
      </c>
      <c r="B10" s="2458">
        <v>1048</v>
      </c>
      <c r="C10" s="2459"/>
      <c r="D10" s="2458"/>
      <c r="E10" s="2460">
        <v>1700</v>
      </c>
      <c r="F10" s="2458">
        <v>769</v>
      </c>
      <c r="G10" s="2460"/>
      <c r="H10" s="2458"/>
      <c r="I10" s="2460">
        <v>693</v>
      </c>
      <c r="J10" s="2458">
        <v>0</v>
      </c>
      <c r="K10" s="2460"/>
      <c r="L10" s="2458"/>
      <c r="M10" s="2460"/>
      <c r="N10" s="2458">
        <v>123</v>
      </c>
      <c r="O10" s="2460"/>
      <c r="P10" s="2458"/>
      <c r="Q10" s="2460"/>
    </row>
    <row r="11" spans="1:17" ht="15">
      <c r="A11" s="1867" t="s">
        <v>337</v>
      </c>
      <c r="B11" s="2458">
        <v>382</v>
      </c>
      <c r="C11" s="2461"/>
      <c r="D11" s="2458"/>
      <c r="E11" s="2460">
        <v>226</v>
      </c>
      <c r="F11" s="2458">
        <v>382</v>
      </c>
      <c r="G11" s="2462"/>
      <c r="H11" s="2458"/>
      <c r="I11" s="2460">
        <v>219</v>
      </c>
      <c r="J11" s="2458">
        <v>0</v>
      </c>
      <c r="K11" s="2462"/>
      <c r="L11" s="2458"/>
      <c r="M11" s="2460">
        <v>25</v>
      </c>
      <c r="N11" s="2458">
        <v>90</v>
      </c>
      <c r="O11" s="2462"/>
      <c r="P11" s="2458"/>
      <c r="Q11" s="2460"/>
    </row>
    <row r="12" spans="1:17" ht="15">
      <c r="A12" s="1867" t="s">
        <v>338</v>
      </c>
      <c r="B12" s="2458">
        <v>1192</v>
      </c>
      <c r="C12" s="2459"/>
      <c r="D12" s="2458"/>
      <c r="E12" s="2460">
        <v>2058</v>
      </c>
      <c r="F12" s="2458">
        <v>1160</v>
      </c>
      <c r="G12" s="2460"/>
      <c r="H12" s="2458"/>
      <c r="I12" s="2460">
        <v>601</v>
      </c>
      <c r="J12" s="2458"/>
      <c r="K12" s="2460"/>
      <c r="L12" s="2458"/>
      <c r="M12" s="2460"/>
      <c r="N12" s="2458">
        <v>203</v>
      </c>
      <c r="O12" s="2460"/>
      <c r="P12" s="2458"/>
      <c r="Q12" s="2460"/>
    </row>
    <row r="13" spans="1:17" ht="15">
      <c r="A13" s="1866" t="s">
        <v>339</v>
      </c>
      <c r="B13" s="2458">
        <v>975</v>
      </c>
      <c r="C13" s="2461"/>
      <c r="D13" s="2458"/>
      <c r="E13" s="2460">
        <v>737</v>
      </c>
      <c r="F13" s="2458">
        <v>1100</v>
      </c>
      <c r="G13" s="2462"/>
      <c r="H13" s="2458"/>
      <c r="I13" s="2460">
        <v>526</v>
      </c>
      <c r="J13" s="2458">
        <v>510</v>
      </c>
      <c r="K13" s="2462"/>
      <c r="L13" s="2458"/>
      <c r="M13" s="2460"/>
      <c r="N13" s="2458">
        <v>176</v>
      </c>
      <c r="O13" s="2462"/>
      <c r="P13" s="2458"/>
      <c r="Q13" s="2460"/>
    </row>
    <row r="14" spans="1:17" ht="15">
      <c r="A14" s="1867" t="s">
        <v>340</v>
      </c>
      <c r="B14" s="2458">
        <v>4490</v>
      </c>
      <c r="C14" s="2459">
        <v>2366</v>
      </c>
      <c r="D14" s="2458">
        <v>5560</v>
      </c>
      <c r="E14" s="2460">
        <v>1182</v>
      </c>
      <c r="F14" s="2458">
        <v>200</v>
      </c>
      <c r="G14" s="2460">
        <v>2230</v>
      </c>
      <c r="H14" s="2458">
        <v>3990</v>
      </c>
      <c r="I14" s="2460">
        <v>1035</v>
      </c>
      <c r="J14" s="2458"/>
      <c r="K14" s="2460">
        <v>1245</v>
      </c>
      <c r="L14" s="2458"/>
      <c r="M14" s="2460"/>
      <c r="N14" s="2458"/>
      <c r="O14" s="2460"/>
      <c r="P14" s="2458"/>
      <c r="Q14" s="2460"/>
    </row>
    <row r="15" spans="1:17" ht="15">
      <c r="A15" s="1867" t="s">
        <v>341</v>
      </c>
      <c r="B15" s="2458">
        <v>65</v>
      </c>
      <c r="C15" s="2459"/>
      <c r="D15" s="2458"/>
      <c r="E15" s="2460">
        <v>74</v>
      </c>
      <c r="F15" s="2458">
        <v>80</v>
      </c>
      <c r="G15" s="2460"/>
      <c r="H15" s="2458"/>
      <c r="I15" s="2460">
        <v>5</v>
      </c>
      <c r="J15" s="2458">
        <v>11</v>
      </c>
      <c r="K15" s="2460"/>
      <c r="L15" s="2458"/>
      <c r="M15" s="2460"/>
      <c r="N15" s="2458">
        <v>11</v>
      </c>
      <c r="O15" s="2460"/>
      <c r="P15" s="2458"/>
      <c r="Q15" s="2460">
        <v>2</v>
      </c>
    </row>
    <row r="16" spans="1:17" ht="15">
      <c r="A16" s="1867" t="s">
        <v>342</v>
      </c>
      <c r="B16" s="2458">
        <v>1100</v>
      </c>
      <c r="C16" s="2459"/>
      <c r="D16" s="2458"/>
      <c r="E16" s="2460">
        <v>606</v>
      </c>
      <c r="F16" s="2458">
        <v>1051</v>
      </c>
      <c r="G16" s="2460"/>
      <c r="H16" s="2458"/>
      <c r="I16" s="2460">
        <v>451</v>
      </c>
      <c r="J16" s="2458">
        <v>1186</v>
      </c>
      <c r="K16" s="2460">
        <v>329</v>
      </c>
      <c r="L16" s="2458">
        <v>161</v>
      </c>
      <c r="M16" s="2460">
        <v>370</v>
      </c>
      <c r="N16" s="2458"/>
      <c r="O16" s="2460"/>
      <c r="P16" s="2458"/>
      <c r="Q16" s="2460"/>
    </row>
    <row r="17" spans="1:17" ht="15">
      <c r="A17" s="1866" t="s">
        <v>343</v>
      </c>
      <c r="B17" s="2458">
        <v>612</v>
      </c>
      <c r="C17" s="2459"/>
      <c r="D17" s="2458"/>
      <c r="E17" s="2460">
        <v>608</v>
      </c>
      <c r="F17" s="2458">
        <v>410</v>
      </c>
      <c r="G17" s="2460"/>
      <c r="H17" s="2458"/>
      <c r="I17" s="2460">
        <v>390</v>
      </c>
      <c r="J17" s="2458">
        <v>241</v>
      </c>
      <c r="K17" s="2460"/>
      <c r="L17" s="2458"/>
      <c r="M17" s="2460"/>
      <c r="N17" s="2458">
        <v>100</v>
      </c>
      <c r="O17" s="2460"/>
      <c r="P17" s="2458"/>
      <c r="Q17" s="2460"/>
    </row>
    <row r="18" spans="1:17" ht="15">
      <c r="A18" s="1867" t="s">
        <v>344</v>
      </c>
      <c r="B18" s="2458">
        <v>1350</v>
      </c>
      <c r="C18" s="2470" t="s">
        <v>345</v>
      </c>
      <c r="D18" s="2458"/>
      <c r="E18" s="2460">
        <v>1080</v>
      </c>
      <c r="F18" s="2458">
        <v>740</v>
      </c>
      <c r="G18" s="2460"/>
      <c r="H18" s="2458">
        <v>600</v>
      </c>
      <c r="I18" s="2460">
        <v>367</v>
      </c>
      <c r="J18" s="2458">
        <v>250</v>
      </c>
      <c r="K18" s="2460">
        <v>18</v>
      </c>
      <c r="L18" s="2458"/>
      <c r="M18" s="2460"/>
      <c r="N18" s="2458">
        <v>200</v>
      </c>
      <c r="O18" s="2460"/>
      <c r="P18" s="2458"/>
      <c r="Q18" s="2460">
        <v>117</v>
      </c>
    </row>
    <row r="19" spans="1:17" ht="15">
      <c r="A19" s="1867" t="s">
        <v>346</v>
      </c>
      <c r="B19" s="2458">
        <v>3000</v>
      </c>
      <c r="C19" s="2459"/>
      <c r="D19" s="2458"/>
      <c r="E19" s="2460">
        <v>1500</v>
      </c>
      <c r="F19" s="2458">
        <v>3500</v>
      </c>
      <c r="G19" s="2460">
        <v>1425</v>
      </c>
      <c r="H19" s="2458"/>
      <c r="I19" s="2460">
        <v>1420</v>
      </c>
      <c r="J19" s="2458">
        <v>489</v>
      </c>
      <c r="K19" s="2460"/>
      <c r="L19" s="2458"/>
      <c r="M19" s="2460">
        <v>190</v>
      </c>
      <c r="N19" s="2458">
        <v>350</v>
      </c>
      <c r="O19" s="2460"/>
      <c r="P19" s="2458">
        <v>40</v>
      </c>
      <c r="Q19" s="2460">
        <v>157</v>
      </c>
    </row>
    <row r="20" spans="1:17" ht="15">
      <c r="A20" s="1867" t="s">
        <v>347</v>
      </c>
      <c r="B20" s="2458">
        <v>65</v>
      </c>
      <c r="C20" s="2459"/>
      <c r="D20" s="2458"/>
      <c r="E20" s="2460">
        <v>53</v>
      </c>
      <c r="F20" s="2458">
        <v>70</v>
      </c>
      <c r="G20" s="2460"/>
      <c r="H20" s="2458"/>
      <c r="I20" s="2460">
        <v>5</v>
      </c>
      <c r="J20" s="2458"/>
      <c r="K20" s="2460"/>
      <c r="L20" s="2458"/>
      <c r="M20" s="2460"/>
      <c r="N20" s="2458"/>
      <c r="O20" s="2460"/>
      <c r="P20" s="2458"/>
      <c r="Q20" s="2460">
        <v>3</v>
      </c>
    </row>
    <row r="21" spans="1:17" ht="15">
      <c r="A21" s="1867" t="s">
        <v>348</v>
      </c>
      <c r="B21" s="2458">
        <v>1487</v>
      </c>
      <c r="C21" s="2459"/>
      <c r="D21" s="2458"/>
      <c r="E21" s="2460">
        <v>1150</v>
      </c>
      <c r="F21" s="2458">
        <v>1510</v>
      </c>
      <c r="G21" s="2460"/>
      <c r="H21" s="2458"/>
      <c r="I21" s="2460">
        <v>565</v>
      </c>
      <c r="J21" s="2458"/>
      <c r="K21" s="2460"/>
      <c r="L21" s="2458"/>
      <c r="M21" s="2460"/>
      <c r="N21" s="2458">
        <v>200</v>
      </c>
      <c r="O21" s="2460"/>
      <c r="P21" s="2458"/>
      <c r="Q21" s="2460"/>
    </row>
    <row r="22" spans="1:17" ht="15">
      <c r="A22" s="1866" t="s">
        <v>349</v>
      </c>
      <c r="B22" s="2458">
        <v>414</v>
      </c>
      <c r="C22" s="2459"/>
      <c r="D22" s="2458"/>
      <c r="E22" s="2460">
        <f>372+228</f>
        <v>600</v>
      </c>
      <c r="F22" s="2458">
        <v>570</v>
      </c>
      <c r="G22" s="2460"/>
      <c r="H22" s="2458"/>
      <c r="I22" s="2460">
        <v>320</v>
      </c>
      <c r="J22" s="2458">
        <v>147</v>
      </c>
      <c r="K22" s="2460"/>
      <c r="L22" s="2458"/>
      <c r="M22" s="2460"/>
      <c r="N22" s="2458"/>
      <c r="O22" s="2460"/>
      <c r="P22" s="2458"/>
      <c r="Q22" s="2460"/>
    </row>
    <row r="23" spans="1:17" ht="15">
      <c r="A23" s="1866" t="s">
        <v>350</v>
      </c>
      <c r="B23" s="2458">
        <v>1800</v>
      </c>
      <c r="C23" s="2459">
        <v>1199</v>
      </c>
      <c r="D23" s="2458"/>
      <c r="E23" s="2460">
        <v>116</v>
      </c>
      <c r="F23" s="2458">
        <v>1200</v>
      </c>
      <c r="G23" s="2460">
        <v>800</v>
      </c>
      <c r="H23" s="2458">
        <v>675</v>
      </c>
      <c r="I23" s="2460">
        <v>585</v>
      </c>
      <c r="J23" s="2458">
        <v>80</v>
      </c>
      <c r="K23" s="2460">
        <v>30</v>
      </c>
      <c r="L23" s="2458"/>
      <c r="M23" s="2460"/>
      <c r="N23" s="2458">
        <v>240</v>
      </c>
      <c r="O23" s="2460"/>
      <c r="P23" s="2458"/>
      <c r="Q23" s="2460"/>
    </row>
    <row r="24" spans="1:17" ht="15.75" thickBot="1">
      <c r="A24" s="1868" t="s">
        <v>351</v>
      </c>
      <c r="B24" s="2463">
        <v>225</v>
      </c>
      <c r="C24" s="2464"/>
      <c r="D24" s="2463">
        <v>1650</v>
      </c>
      <c r="E24" s="2465">
        <v>980</v>
      </c>
      <c r="F24" s="2463">
        <v>207</v>
      </c>
      <c r="G24" s="2465"/>
      <c r="H24" s="2463"/>
      <c r="I24" s="2465">
        <v>99</v>
      </c>
      <c r="J24" s="2463"/>
      <c r="K24" s="2465"/>
      <c r="L24" s="2463"/>
      <c r="M24" s="2465"/>
      <c r="N24" s="2463">
        <v>80</v>
      </c>
      <c r="O24" s="2465"/>
      <c r="P24" s="2463"/>
      <c r="Q24" s="2465"/>
    </row>
    <row r="25" spans="1:17" ht="15">
      <c r="A25" s="1869" t="s">
        <v>6</v>
      </c>
      <c r="B25" s="2466">
        <f aca="true" t="shared" si="0" ref="B25:Q25">SUM(B6:B24)</f>
        <v>26650</v>
      </c>
      <c r="C25" s="2467">
        <f t="shared" si="0"/>
        <v>3810</v>
      </c>
      <c r="D25" s="2468">
        <f t="shared" si="0"/>
        <v>7460</v>
      </c>
      <c r="E25" s="2469">
        <f t="shared" si="0"/>
        <v>22578</v>
      </c>
      <c r="F25" s="2468">
        <f t="shared" si="0"/>
        <v>20082</v>
      </c>
      <c r="G25" s="2469">
        <f t="shared" si="0"/>
        <v>4455</v>
      </c>
      <c r="H25" s="2468">
        <f t="shared" si="0"/>
        <v>5665</v>
      </c>
      <c r="I25" s="2469">
        <f t="shared" si="0"/>
        <v>12368</v>
      </c>
      <c r="J25" s="2468">
        <f t="shared" si="0"/>
        <v>7198</v>
      </c>
      <c r="K25" s="2469">
        <f t="shared" si="0"/>
        <v>1718</v>
      </c>
      <c r="L25" s="2468">
        <f t="shared" si="0"/>
        <v>161</v>
      </c>
      <c r="M25" s="2469">
        <f t="shared" si="0"/>
        <v>585</v>
      </c>
      <c r="N25" s="2468">
        <f t="shared" si="0"/>
        <v>2450</v>
      </c>
      <c r="O25" s="2469">
        <f t="shared" si="0"/>
        <v>0</v>
      </c>
      <c r="P25" s="2468">
        <f t="shared" si="0"/>
        <v>40</v>
      </c>
      <c r="Q25" s="2469">
        <f t="shared" si="0"/>
        <v>790</v>
      </c>
    </row>
    <row r="26" spans="1:17" ht="16.5" thickBot="1">
      <c r="A26" s="1870"/>
      <c r="B26" s="3176">
        <f>B25+C25</f>
        <v>30460</v>
      </c>
      <c r="C26" s="3177"/>
      <c r="D26" s="3176">
        <f>D25+E25</f>
        <v>30038</v>
      </c>
      <c r="E26" s="3177"/>
      <c r="F26" s="3176">
        <f>F25+G25</f>
        <v>24537</v>
      </c>
      <c r="G26" s="3177"/>
      <c r="H26" s="3176">
        <f>H25+I25</f>
        <v>18033</v>
      </c>
      <c r="I26" s="3177"/>
      <c r="J26" s="3176">
        <f>J25+K25</f>
        <v>8916</v>
      </c>
      <c r="K26" s="3177"/>
      <c r="L26" s="3176">
        <f>L25+M25</f>
        <v>746</v>
      </c>
      <c r="M26" s="3177"/>
      <c r="N26" s="3176">
        <f>N25+O25</f>
        <v>2450</v>
      </c>
      <c r="O26" s="3177"/>
      <c r="P26" s="3176">
        <f>P25+Q25</f>
        <v>830</v>
      </c>
      <c r="Q26" s="3177"/>
    </row>
    <row r="27" spans="1:17" ht="12.75">
      <c r="A27" s="1242" t="s">
        <v>152</v>
      </c>
      <c r="B27" s="1241"/>
      <c r="C27" s="1241"/>
      <c r="D27" s="1241"/>
      <c r="E27" s="1241"/>
      <c r="F27" s="1241"/>
      <c r="G27" s="1241"/>
      <c r="H27" s="1241"/>
      <c r="I27" s="1241"/>
      <c r="J27" s="1241"/>
      <c r="K27" s="1241"/>
      <c r="L27" s="1241"/>
      <c r="M27" s="1241"/>
      <c r="N27" s="1241"/>
      <c r="O27" s="1241"/>
      <c r="P27" s="1241"/>
      <c r="Q27" s="1241"/>
    </row>
  </sheetData>
  <sheetProtection/>
  <mergeCells count="18">
    <mergeCell ref="J4:K4"/>
    <mergeCell ref="L4:M4"/>
    <mergeCell ref="B26:C26"/>
    <mergeCell ref="D26:E26"/>
    <mergeCell ref="B4:C4"/>
    <mergeCell ref="D4:E4"/>
    <mergeCell ref="F4:G4"/>
    <mergeCell ref="H4:I4"/>
    <mergeCell ref="F26:G26"/>
    <mergeCell ref="H26:I26"/>
    <mergeCell ref="N4:O4"/>
    <mergeCell ref="P4:Q4"/>
    <mergeCell ref="A4:A5"/>
    <mergeCell ref="A3:Q3"/>
    <mergeCell ref="J26:K26"/>
    <mergeCell ref="L26:M26"/>
    <mergeCell ref="N26:O26"/>
    <mergeCell ref="P26:Q26"/>
  </mergeCells>
  <hyperlinks>
    <hyperlink ref="A13" r:id="rId1" display="Castilla León"/>
  </hyperlinks>
  <printOptions/>
  <pageMargins left="0.75" right="0.75" top="1" bottom="1" header="0" footer="0"/>
  <pageSetup horizontalDpi="600" verticalDpi="600" orientation="portrait" paperSize="9" scale="42" r:id="rId2"/>
</worksheet>
</file>

<file path=xl/worksheets/sheet13.xml><?xml version="1.0" encoding="utf-8"?>
<worksheet xmlns="http://schemas.openxmlformats.org/spreadsheetml/2006/main" xmlns:r="http://schemas.openxmlformats.org/officeDocument/2006/relationships">
  <sheetPr>
    <pageSetUpPr fitToPage="1"/>
  </sheetPr>
  <dimension ref="A1:N46"/>
  <sheetViews>
    <sheetView view="pageBreakPreview" zoomScale="75" zoomScaleSheetLayoutView="75" zoomScalePageLayoutView="0" workbookViewId="0" topLeftCell="A16">
      <selection activeCell="D23" sqref="D23"/>
    </sheetView>
  </sheetViews>
  <sheetFormatPr defaultColWidth="11.421875" defaultRowHeight="12.75"/>
  <cols>
    <col min="1" max="1" width="28.7109375" style="0" customWidth="1"/>
    <col min="3" max="3" width="13.57421875" style="0" customWidth="1"/>
    <col min="4" max="4" width="13.8515625" style="0" customWidth="1"/>
    <col min="5" max="5" width="15.57421875" style="0" customWidth="1"/>
    <col min="6" max="6" width="9.7109375" style="0" customWidth="1"/>
    <col min="8" max="8" width="13.140625" style="0" customWidth="1"/>
    <col min="10" max="10" width="16.7109375" style="0" customWidth="1"/>
    <col min="12" max="12" width="14.140625" style="0" customWidth="1"/>
    <col min="13" max="13" width="13.00390625" style="0" customWidth="1"/>
  </cols>
  <sheetData>
    <row r="1" spans="1:14" ht="21.75" customHeight="1" thickBot="1">
      <c r="A1" s="2715" t="s">
        <v>485</v>
      </c>
      <c r="B1" s="2715"/>
      <c r="C1" s="2715"/>
      <c r="D1" s="2715"/>
      <c r="E1" s="2715"/>
      <c r="F1" s="2715"/>
      <c r="G1" s="2715"/>
      <c r="H1" s="2715"/>
      <c r="I1" s="2715"/>
      <c r="J1" s="2715"/>
      <c r="K1" s="2715"/>
      <c r="L1" s="2715"/>
      <c r="M1" s="2715"/>
      <c r="N1" s="2715"/>
    </row>
    <row r="2" spans="1:14" ht="16.5" thickBot="1">
      <c r="A2" s="2006" t="s">
        <v>119</v>
      </c>
      <c r="B2" s="3183" t="s">
        <v>376</v>
      </c>
      <c r="C2" s="3184"/>
      <c r="D2" s="3184"/>
      <c r="E2" s="3184"/>
      <c r="F2" s="3185"/>
      <c r="G2" s="3183" t="s">
        <v>377</v>
      </c>
      <c r="H2" s="3184"/>
      <c r="I2" s="3184"/>
      <c r="J2" s="3184"/>
      <c r="K2" s="3185"/>
      <c r="L2" s="3183" t="s">
        <v>378</v>
      </c>
      <c r="M2" s="3184"/>
      <c r="N2" s="3185"/>
    </row>
    <row r="3" spans="1:14" ht="16.5" thickBot="1">
      <c r="A3" s="1732"/>
      <c r="B3" s="2716" t="s">
        <v>379</v>
      </c>
      <c r="C3" s="2717" t="s">
        <v>380</v>
      </c>
      <c r="D3" s="2717" t="s">
        <v>381</v>
      </c>
      <c r="E3" s="2718" t="s">
        <v>382</v>
      </c>
      <c r="F3" s="2719" t="s">
        <v>383</v>
      </c>
      <c r="G3" s="2716" t="s">
        <v>379</v>
      </c>
      <c r="H3" s="2717" t="s">
        <v>380</v>
      </c>
      <c r="I3" s="2717" t="s">
        <v>381</v>
      </c>
      <c r="J3" s="2718" t="s">
        <v>384</v>
      </c>
      <c r="K3" s="2719" t="s">
        <v>383</v>
      </c>
      <c r="L3" s="2716" t="s">
        <v>449</v>
      </c>
      <c r="M3" s="2718" t="s">
        <v>450</v>
      </c>
      <c r="N3" s="2719" t="s">
        <v>383</v>
      </c>
    </row>
    <row r="4" spans="1:14" s="3" customFormat="1" ht="16.5">
      <c r="A4" s="1880" t="s">
        <v>6</v>
      </c>
      <c r="B4" s="2720">
        <f>B6+B8+B10+B12+B14+B16+B18+B20+B22+B24+B26+B28+B30+B32+B34+B36+B38+B40+B42</f>
        <v>29100</v>
      </c>
      <c r="C4" s="2721"/>
      <c r="D4" s="2721"/>
      <c r="E4" s="2722">
        <f>E6+E8+E10+E12+E14+E16+E18+E20+E22+E24+E26+E28+E30+E32+E34+E36+E38+E40+E420+E42</f>
        <v>196662</v>
      </c>
      <c r="F4" s="2785">
        <f>B4*100/E3:E4</f>
        <v>14.796961283827073</v>
      </c>
      <c r="G4" s="2723">
        <f>G6+G8+G10+G12+G14+G16+G18+G20+G22+G24+G26+G28+G30+G32+G34+G36+G38+G40+G42</f>
        <v>34008</v>
      </c>
      <c r="H4" s="2724"/>
      <c r="I4" s="2724"/>
      <c r="J4" s="2725">
        <f>J6+J8+J10+J12+J14+J16+J18+J20+J22+J24+J26+J28+J30+J32+J34+J36+J38+J40+J42</f>
        <v>179139</v>
      </c>
      <c r="K4" s="2792">
        <f>G4*100/J4</f>
        <v>18.98414080685948</v>
      </c>
      <c r="L4" s="2723">
        <f>L6+L8+L10+L12+L14+L16+L18+L20+L22+L24+L26+L28+L30+L32+L34+L36+L38+L40+L42</f>
        <v>71223</v>
      </c>
      <c r="M4" s="2722">
        <f>M6+M8+M10+M12+M14+M16+M18+M20+M22+M24+M26+M28+M30+M32+M34+M36+M38+M40+M42</f>
        <v>438884</v>
      </c>
      <c r="N4" s="2785">
        <f>L4*100/M4</f>
        <v>16.22820608634628</v>
      </c>
    </row>
    <row r="5" spans="1:14" ht="16.5">
      <c r="A5" s="1275"/>
      <c r="B5" s="2726"/>
      <c r="C5" s="2727"/>
      <c r="D5" s="2727"/>
      <c r="E5" s="2727"/>
      <c r="F5" s="2785"/>
      <c r="G5" s="2728"/>
      <c r="H5" s="2727"/>
      <c r="I5" s="2727"/>
      <c r="J5" s="2729"/>
      <c r="K5" s="2792"/>
      <c r="L5" s="2728"/>
      <c r="M5" s="2727"/>
      <c r="N5" s="2785"/>
    </row>
    <row r="6" spans="1:14" ht="16.5">
      <c r="A6" s="2007" t="s">
        <v>31</v>
      </c>
      <c r="B6" s="2730">
        <f>C6+D6</f>
        <v>7609</v>
      </c>
      <c r="C6" s="2731">
        <v>2999</v>
      </c>
      <c r="D6" s="2731">
        <v>4610</v>
      </c>
      <c r="E6" s="2731">
        <v>53175</v>
      </c>
      <c r="F6" s="2786">
        <f>B6*100/E6</f>
        <v>14.309355900329102</v>
      </c>
      <c r="G6" s="2732">
        <f>H6+I6</f>
        <v>9689</v>
      </c>
      <c r="H6" s="2731">
        <v>4644</v>
      </c>
      <c r="I6" s="2731">
        <v>5045</v>
      </c>
      <c r="J6" s="2733">
        <v>41595</v>
      </c>
      <c r="K6" s="2793">
        <f>G6*100/J6</f>
        <v>23.293665103978842</v>
      </c>
      <c r="L6" s="2732">
        <f>G6+B6</f>
        <v>17298</v>
      </c>
      <c r="M6" s="2731">
        <f>E6+J6</f>
        <v>94770</v>
      </c>
      <c r="N6" s="2786">
        <f>L6*100/M6</f>
        <v>18.25261158594492</v>
      </c>
    </row>
    <row r="7" spans="1:14" ht="16.5">
      <c r="A7" s="2008"/>
      <c r="B7" s="2734"/>
      <c r="C7" s="2735">
        <v>39.41385201734788</v>
      </c>
      <c r="D7" s="2735">
        <v>60.58614798265212</v>
      </c>
      <c r="E7" s="2736"/>
      <c r="F7" s="2787"/>
      <c r="G7" s="2737"/>
      <c r="H7" s="2735">
        <v>47.93064299721333</v>
      </c>
      <c r="I7" s="2735">
        <v>52.06935700278667</v>
      </c>
      <c r="J7" s="2738"/>
      <c r="K7" s="2794"/>
      <c r="L7" s="2737"/>
      <c r="M7" s="2739"/>
      <c r="N7" s="2787"/>
    </row>
    <row r="8" spans="1:14" ht="16.5">
      <c r="A8" s="1268" t="s">
        <v>16</v>
      </c>
      <c r="B8" s="2740">
        <f>C8+D8</f>
        <v>996</v>
      </c>
      <c r="C8" s="2741">
        <v>713</v>
      </c>
      <c r="D8" s="2741">
        <v>283</v>
      </c>
      <c r="E8" s="2742">
        <v>7320</v>
      </c>
      <c r="F8" s="2785">
        <f>B8*100/E8</f>
        <v>13.60655737704918</v>
      </c>
      <c r="G8" s="2743">
        <f>H8+I8</f>
        <v>1916</v>
      </c>
      <c r="H8" s="2742">
        <v>1194</v>
      </c>
      <c r="I8" s="2741">
        <v>722</v>
      </c>
      <c r="J8" s="2744">
        <v>6940</v>
      </c>
      <c r="K8" s="2792">
        <f>G8*100/J8</f>
        <v>27.608069164265128</v>
      </c>
      <c r="L8" s="2743">
        <f>G8+B8</f>
        <v>2912</v>
      </c>
      <c r="M8" s="2742">
        <f>E8+J8</f>
        <v>14260</v>
      </c>
      <c r="N8" s="2785">
        <f>L8*100/M8</f>
        <v>20.420757363253855</v>
      </c>
    </row>
    <row r="9" spans="1:14" ht="16.5">
      <c r="A9" s="1268"/>
      <c r="B9" s="2745"/>
      <c r="C9" s="2746">
        <f>C8*100/B8</f>
        <v>71.5863453815261</v>
      </c>
      <c r="D9" s="2746">
        <f>D8*100/B8</f>
        <v>28.413654618473895</v>
      </c>
      <c r="E9" s="2746"/>
      <c r="F9" s="2785"/>
      <c r="G9" s="2747"/>
      <c r="H9" s="2746">
        <f>H8*100/G8</f>
        <v>62.31732776617954</v>
      </c>
      <c r="I9" s="2746">
        <f>I8*100/G8</f>
        <v>37.68267223382046</v>
      </c>
      <c r="J9" s="2748"/>
      <c r="K9" s="2795"/>
      <c r="L9" s="2747"/>
      <c r="M9" s="2746"/>
      <c r="N9" s="2785"/>
    </row>
    <row r="10" spans="1:14" ht="16.5">
      <c r="A10" s="2007" t="s">
        <v>247</v>
      </c>
      <c r="B10" s="2730">
        <f>C10+D10</f>
        <v>1014</v>
      </c>
      <c r="C10" s="2749">
        <v>646</v>
      </c>
      <c r="D10" s="2749">
        <v>368</v>
      </c>
      <c r="E10" s="2731">
        <v>5043</v>
      </c>
      <c r="F10" s="2786">
        <v>20.107079119571683</v>
      </c>
      <c r="G10" s="2732">
        <f>H10+I10</f>
        <v>1082</v>
      </c>
      <c r="H10" s="2749">
        <v>649</v>
      </c>
      <c r="I10" s="2749">
        <v>433</v>
      </c>
      <c r="J10" s="2733">
        <v>5203</v>
      </c>
      <c r="K10" s="2793">
        <v>20.795694791466463</v>
      </c>
      <c r="L10" s="2732">
        <f>G10+B10</f>
        <v>2096</v>
      </c>
      <c r="M10" s="2731">
        <v>10288</v>
      </c>
      <c r="N10" s="2786">
        <v>20.37325038880249</v>
      </c>
    </row>
    <row r="11" spans="1:14" ht="16.5">
      <c r="A11" s="2008"/>
      <c r="B11" s="2734"/>
      <c r="C11" s="2735">
        <v>63.70808678500986</v>
      </c>
      <c r="D11" s="2735">
        <v>36.3</v>
      </c>
      <c r="E11" s="2735"/>
      <c r="F11" s="2787"/>
      <c r="G11" s="2737"/>
      <c r="H11" s="2735">
        <v>59.9815157116451</v>
      </c>
      <c r="I11" s="2735">
        <v>40.0184842883549</v>
      </c>
      <c r="J11" s="2738"/>
      <c r="K11" s="2796"/>
      <c r="L11" s="2737"/>
      <c r="M11" s="2735"/>
      <c r="N11" s="2787"/>
    </row>
    <row r="12" spans="1:14" ht="16.5">
      <c r="A12" s="1268" t="s">
        <v>210</v>
      </c>
      <c r="B12" s="2740">
        <v>1087</v>
      </c>
      <c r="C12" s="2741"/>
      <c r="D12" s="2741"/>
      <c r="E12" s="2742">
        <v>5870</v>
      </c>
      <c r="F12" s="2785">
        <f>B12*100/E12</f>
        <v>18.517887563884155</v>
      </c>
      <c r="G12" s="2743">
        <v>2055</v>
      </c>
      <c r="H12" s="2741"/>
      <c r="I12" s="2741"/>
      <c r="J12" s="2744">
        <v>5665</v>
      </c>
      <c r="K12" s="2792">
        <f>G12*100/J12</f>
        <v>36.275375110326564</v>
      </c>
      <c r="L12" s="2743">
        <f>B12+G12</f>
        <v>3142</v>
      </c>
      <c r="M12" s="2742">
        <f>E12+J12</f>
        <v>11535</v>
      </c>
      <c r="N12" s="2785">
        <f>L12*100/M12</f>
        <v>27.238838318162117</v>
      </c>
    </row>
    <row r="13" spans="1:14" ht="16.5">
      <c r="A13" s="2009"/>
      <c r="B13" s="2750"/>
      <c r="C13" s="2751"/>
      <c r="D13" s="2751"/>
      <c r="E13" s="2751"/>
      <c r="F13" s="2788"/>
      <c r="G13" s="2752"/>
      <c r="H13" s="2751"/>
      <c r="I13" s="2751"/>
      <c r="J13" s="2753"/>
      <c r="K13" s="2797"/>
      <c r="L13" s="2752"/>
      <c r="M13" s="2751"/>
      <c r="N13" s="2788"/>
    </row>
    <row r="14" spans="1:14" s="6" customFormat="1" ht="16.5">
      <c r="A14" s="2007" t="s">
        <v>84</v>
      </c>
      <c r="B14" s="2730">
        <f>C14+D14</f>
        <v>1946</v>
      </c>
      <c r="C14" s="2731">
        <v>1836</v>
      </c>
      <c r="D14" s="2749">
        <v>110</v>
      </c>
      <c r="E14" s="2731">
        <v>11830</v>
      </c>
      <c r="F14" s="2786">
        <f>B14*100/E14</f>
        <v>16.449704142011836</v>
      </c>
      <c r="G14" s="2732">
        <f>H14+I14</f>
        <v>2749</v>
      </c>
      <c r="H14" s="2731">
        <v>2290</v>
      </c>
      <c r="I14" s="2749">
        <v>459</v>
      </c>
      <c r="J14" s="2733">
        <v>10800</v>
      </c>
      <c r="K14" s="2793">
        <f>G14*100/J14</f>
        <v>25.453703703703702</v>
      </c>
      <c r="L14" s="2732">
        <f>G14+B14</f>
        <v>4695</v>
      </c>
      <c r="M14" s="2731">
        <f>E14+J14</f>
        <v>22630</v>
      </c>
      <c r="N14" s="2786">
        <f>L14*100/M14</f>
        <v>20.746796288113124</v>
      </c>
    </row>
    <row r="15" spans="1:14" s="2515" customFormat="1" ht="16.5">
      <c r="A15" s="2514"/>
      <c r="B15" s="2754"/>
      <c r="C15" s="2735">
        <f>C14*100/B14</f>
        <v>94.34737923946557</v>
      </c>
      <c r="D15" s="2735">
        <f>D14*100/B14</f>
        <v>5.65262076053443</v>
      </c>
      <c r="E15" s="2735"/>
      <c r="F15" s="2787"/>
      <c r="G15" s="2755"/>
      <c r="H15" s="2735">
        <f>H14*100/G14</f>
        <v>83.30301927973808</v>
      </c>
      <c r="I15" s="2735">
        <f>I14*100/G14</f>
        <v>16.696980720261912</v>
      </c>
      <c r="J15" s="2738"/>
      <c r="K15" s="2796"/>
      <c r="L15" s="2755"/>
      <c r="M15" s="2735"/>
      <c r="N15" s="2787"/>
    </row>
    <row r="16" spans="1:14" ht="16.5">
      <c r="A16" s="1268" t="s">
        <v>20</v>
      </c>
      <c r="B16" s="2740">
        <f>C16+D16</f>
        <v>870</v>
      </c>
      <c r="C16" s="2741">
        <v>591</v>
      </c>
      <c r="D16" s="2741">
        <v>279</v>
      </c>
      <c r="E16" s="2742">
        <v>3150</v>
      </c>
      <c r="F16" s="2785">
        <v>27.61904761904762</v>
      </c>
      <c r="G16" s="2743">
        <f>H16+I16</f>
        <v>973</v>
      </c>
      <c r="H16" s="2741">
        <v>624</v>
      </c>
      <c r="I16" s="2741">
        <v>349</v>
      </c>
      <c r="J16" s="2744">
        <v>3353</v>
      </c>
      <c r="K16" s="2792">
        <v>29.018789144050103</v>
      </c>
      <c r="L16" s="2743">
        <f>G16+B16</f>
        <v>1843</v>
      </c>
      <c r="M16" s="2742">
        <v>6503</v>
      </c>
      <c r="N16" s="2785">
        <v>28.340765800399815</v>
      </c>
    </row>
    <row r="17" spans="1:14" ht="16.5">
      <c r="A17" s="2011"/>
      <c r="B17" s="2756"/>
      <c r="C17" s="2746">
        <v>67.93103448275862</v>
      </c>
      <c r="D17" s="2746">
        <v>32.06896551724138</v>
      </c>
      <c r="E17" s="2746"/>
      <c r="F17" s="2789"/>
      <c r="G17" s="2757"/>
      <c r="H17" s="2746">
        <v>64.13155190133607</v>
      </c>
      <c r="I17" s="2746">
        <v>35.868448098663926</v>
      </c>
      <c r="J17" s="2748"/>
      <c r="K17" s="2795"/>
      <c r="L17" s="2757"/>
      <c r="M17" s="2746"/>
      <c r="N17" s="2789"/>
    </row>
    <row r="18" spans="1:14" ht="16.5">
      <c r="A18" s="2516" t="s">
        <v>0</v>
      </c>
      <c r="B18" s="2730">
        <v>1821</v>
      </c>
      <c r="C18" s="2731">
        <v>1339</v>
      </c>
      <c r="D18" s="2749">
        <v>482</v>
      </c>
      <c r="E18" s="2731">
        <v>13691</v>
      </c>
      <c r="F18" s="2786">
        <v>13.25688408443503</v>
      </c>
      <c r="G18" s="2732">
        <v>2977</v>
      </c>
      <c r="H18" s="2731">
        <v>1685</v>
      </c>
      <c r="I18" s="2731">
        <v>1292</v>
      </c>
      <c r="J18" s="2733">
        <v>12278</v>
      </c>
      <c r="K18" s="2793">
        <f>G18*100/J18</f>
        <v>24.246619970679262</v>
      </c>
      <c r="L18" s="2732">
        <f>G18+B18</f>
        <v>4798</v>
      </c>
      <c r="M18" s="2731">
        <v>25969</v>
      </c>
      <c r="N18" s="2786">
        <f>L18*100/M18</f>
        <v>18.475875081828335</v>
      </c>
    </row>
    <row r="19" spans="1:14" ht="16.5">
      <c r="A19" s="2008"/>
      <c r="B19" s="2734"/>
      <c r="C19" s="2735">
        <f>C18*100/B18</f>
        <v>73.53102690829215</v>
      </c>
      <c r="D19" s="2735">
        <v>26.5</v>
      </c>
      <c r="E19" s="2735"/>
      <c r="F19" s="2787"/>
      <c r="G19" s="2737"/>
      <c r="H19" s="2735">
        <v>57.96847635726795</v>
      </c>
      <c r="I19" s="2735">
        <v>42.03152364273205</v>
      </c>
      <c r="J19" s="2738"/>
      <c r="K19" s="2796"/>
      <c r="L19" s="2737"/>
      <c r="M19" s="2735"/>
      <c r="N19" s="2787"/>
    </row>
    <row r="20" spans="1:14" ht="16.5">
      <c r="A20" s="1268" t="s">
        <v>21</v>
      </c>
      <c r="B20" s="2730">
        <f>C20+D20</f>
        <v>1700</v>
      </c>
      <c r="C20" s="2731">
        <v>1475</v>
      </c>
      <c r="D20" s="2749">
        <v>225</v>
      </c>
      <c r="E20" s="2731">
        <v>13750</v>
      </c>
      <c r="F20" s="2786">
        <f>B20*100/E20</f>
        <v>12.363636363636363</v>
      </c>
      <c r="G20" s="2732">
        <f>H20+I20</f>
        <v>1832</v>
      </c>
      <c r="H20" s="2731">
        <v>1719</v>
      </c>
      <c r="I20" s="2749">
        <v>113</v>
      </c>
      <c r="J20" s="2733">
        <v>12150</v>
      </c>
      <c r="K20" s="2793">
        <f>G20*100/J20</f>
        <v>15.078189300411523</v>
      </c>
      <c r="L20" s="2732">
        <f>G20+B20</f>
        <v>3532</v>
      </c>
      <c r="M20" s="2731">
        <f>E20+J20</f>
        <v>25900</v>
      </c>
      <c r="N20" s="2786">
        <f>L20*100/M20</f>
        <v>13.637065637065637</v>
      </c>
    </row>
    <row r="21" spans="1:14" ht="16.5">
      <c r="A21" s="2011"/>
      <c r="B21" s="2734"/>
      <c r="C21" s="2735">
        <v>86.76470588235294</v>
      </c>
      <c r="D21" s="2735">
        <v>13.235294117647058</v>
      </c>
      <c r="E21" s="2735"/>
      <c r="F21" s="2787"/>
      <c r="G21" s="2737"/>
      <c r="H21" s="2735">
        <v>93.83187772925764</v>
      </c>
      <c r="I21" s="2735">
        <v>6.168122270742359</v>
      </c>
      <c r="J21" s="2738"/>
      <c r="K21" s="2796"/>
      <c r="L21" s="2737"/>
      <c r="M21" s="2735"/>
      <c r="N21" s="2787"/>
    </row>
    <row r="22" spans="1:14" ht="16.5">
      <c r="A22" s="2007" t="s">
        <v>77</v>
      </c>
      <c r="B22" s="2758"/>
      <c r="C22" s="2751"/>
      <c r="D22" s="2759"/>
      <c r="E22" s="2760"/>
      <c r="F22" s="2785"/>
      <c r="G22" s="2761"/>
      <c r="H22" s="2751"/>
      <c r="I22" s="2751"/>
      <c r="J22" s="2762"/>
      <c r="K22" s="2798"/>
      <c r="L22" s="2743">
        <v>8115</v>
      </c>
      <c r="M22" s="2742">
        <v>63036</v>
      </c>
      <c r="N22" s="2785">
        <f>L22*100/M22</f>
        <v>12.87359604035789</v>
      </c>
    </row>
    <row r="23" spans="1:14" ht="16.5">
      <c r="A23" s="2010"/>
      <c r="B23" s="2734"/>
      <c r="C23" s="2763"/>
      <c r="D23" s="2764"/>
      <c r="E23" s="2763"/>
      <c r="F23" s="2787"/>
      <c r="G23" s="2737"/>
      <c r="H23" s="2763"/>
      <c r="I23" s="2763"/>
      <c r="J23" s="2765"/>
      <c r="K23" s="2796"/>
      <c r="L23" s="2766"/>
      <c r="M23" s="2767"/>
      <c r="N23" s="2787"/>
    </row>
    <row r="24" spans="1:14" ht="16.5">
      <c r="A24" s="1268" t="s">
        <v>70</v>
      </c>
      <c r="B24" s="2730">
        <f>C24+D24</f>
        <v>4705</v>
      </c>
      <c r="C24" s="2731">
        <v>2889</v>
      </c>
      <c r="D24" s="2731">
        <v>1816</v>
      </c>
      <c r="E24" s="2731">
        <v>25664</v>
      </c>
      <c r="F24" s="2786">
        <v>18.33307356608479</v>
      </c>
      <c r="G24" s="2732">
        <f>H24+I24</f>
        <v>4120</v>
      </c>
      <c r="H24" s="2731">
        <v>3427</v>
      </c>
      <c r="I24" s="2731">
        <v>693</v>
      </c>
      <c r="J24" s="2733">
        <v>23981</v>
      </c>
      <c r="K24" s="2793">
        <v>17.18026771193862</v>
      </c>
      <c r="L24" s="2732">
        <f>G24+B24</f>
        <v>8825</v>
      </c>
      <c r="M24" s="2731">
        <v>49645</v>
      </c>
      <c r="N24" s="2786">
        <v>17.77621109880149</v>
      </c>
    </row>
    <row r="25" spans="1:14" ht="16.5">
      <c r="A25" s="2011"/>
      <c r="B25" s="2734"/>
      <c r="C25" s="2735">
        <v>61.40276301806589</v>
      </c>
      <c r="D25" s="2735">
        <v>38.59723698193411</v>
      </c>
      <c r="E25" s="2735"/>
      <c r="F25" s="2787"/>
      <c r="G25" s="2737"/>
      <c r="H25" s="2735">
        <v>83.17961165048544</v>
      </c>
      <c r="I25" s="2735">
        <v>16.82038834951456</v>
      </c>
      <c r="J25" s="2738"/>
      <c r="K25" s="2796"/>
      <c r="L25" s="2737"/>
      <c r="M25" s="2735"/>
      <c r="N25" s="2787"/>
    </row>
    <row r="26" spans="1:14" ht="16.5">
      <c r="A26" s="2007" t="s">
        <v>24</v>
      </c>
      <c r="B26" s="2740">
        <v>830</v>
      </c>
      <c r="C26" s="2741"/>
      <c r="D26" s="2741"/>
      <c r="E26" s="2742">
        <v>7000</v>
      </c>
      <c r="F26" s="2785">
        <f>B26*100/E26</f>
        <v>11.857142857142858</v>
      </c>
      <c r="G26" s="2743">
        <v>970</v>
      </c>
      <c r="H26" s="2741"/>
      <c r="I26" s="2741"/>
      <c r="J26" s="2744">
        <v>7300</v>
      </c>
      <c r="K26" s="2792">
        <f>G26*100/J26</f>
        <v>13.287671232876713</v>
      </c>
      <c r="L26" s="2743">
        <f>G26+B26</f>
        <v>1800</v>
      </c>
      <c r="M26" s="2742">
        <f>E26+J26</f>
        <v>14300</v>
      </c>
      <c r="N26" s="2785">
        <f>L26*100/M26</f>
        <v>12.587412587412587</v>
      </c>
    </row>
    <row r="27" spans="1:14" ht="16.5">
      <c r="A27" s="2010"/>
      <c r="B27" s="2768"/>
      <c r="C27" s="2769"/>
      <c r="D27" s="2769"/>
      <c r="E27" s="2769"/>
      <c r="F27" s="2790"/>
      <c r="G27" s="2770"/>
      <c r="H27" s="2769"/>
      <c r="I27" s="2769"/>
      <c r="J27" s="2771"/>
      <c r="K27" s="2799"/>
      <c r="L27" s="2770"/>
      <c r="M27" s="2769"/>
      <c r="N27" s="2790"/>
    </row>
    <row r="28" spans="1:14" ht="16.5">
      <c r="A28" s="1268" t="s">
        <v>102</v>
      </c>
      <c r="B28" s="2740">
        <v>1211</v>
      </c>
      <c r="C28" s="2741"/>
      <c r="D28" s="2741"/>
      <c r="E28" s="2742">
        <v>14180</v>
      </c>
      <c r="F28" s="2785">
        <f>B28*100/E28</f>
        <v>8.540197461212976</v>
      </c>
      <c r="G28" s="2743">
        <v>1771</v>
      </c>
      <c r="H28" s="2741"/>
      <c r="I28" s="2741"/>
      <c r="J28" s="2744">
        <v>15339</v>
      </c>
      <c r="K28" s="2792">
        <f>G28*100/J28</f>
        <v>11.54573309863746</v>
      </c>
      <c r="L28" s="2743">
        <f>G28+B28</f>
        <v>2982</v>
      </c>
      <c r="M28" s="2742">
        <f>E28+J28</f>
        <v>29519</v>
      </c>
      <c r="N28" s="2785">
        <f>L28*100/M28</f>
        <v>10.101968223855822</v>
      </c>
    </row>
    <row r="29" spans="1:14" ht="16.5">
      <c r="A29" s="1268"/>
      <c r="B29" s="2756"/>
      <c r="C29" s="2727"/>
      <c r="D29" s="2727"/>
      <c r="E29" s="2727"/>
      <c r="F29" s="2785"/>
      <c r="G29" s="2757"/>
      <c r="H29" s="2727"/>
      <c r="I29" s="2727"/>
      <c r="J29" s="2729"/>
      <c r="K29" s="2792"/>
      <c r="L29" s="2757"/>
      <c r="M29" s="2727"/>
      <c r="N29" s="2785"/>
    </row>
    <row r="30" spans="1:14" ht="16.5">
      <c r="A30" s="2007" t="s">
        <v>248</v>
      </c>
      <c r="B30" s="2730">
        <v>3506</v>
      </c>
      <c r="C30" s="2772"/>
      <c r="D30" s="2772"/>
      <c r="E30" s="2773">
        <v>23040</v>
      </c>
      <c r="F30" s="2786">
        <f>B29:B30*100/E30</f>
        <v>15.21701388888889</v>
      </c>
      <c r="G30" s="2732">
        <v>2199</v>
      </c>
      <c r="H30" s="2772"/>
      <c r="I30" s="2772"/>
      <c r="J30" s="2733">
        <v>21131</v>
      </c>
      <c r="K30" s="2793">
        <f>G30*100/J30</f>
        <v>10.4065117599735</v>
      </c>
      <c r="L30" s="2732">
        <f>G30+B30</f>
        <v>5705</v>
      </c>
      <c r="M30" s="2731">
        <f>E30+J30</f>
        <v>44171</v>
      </c>
      <c r="N30" s="2786">
        <f>L30*100/M30</f>
        <v>12.915713929954043</v>
      </c>
    </row>
    <row r="31" spans="1:14" ht="16.5">
      <c r="A31" s="2010"/>
      <c r="B31" s="2756"/>
      <c r="C31" s="2727"/>
      <c r="D31" s="2727"/>
      <c r="E31" s="2727"/>
      <c r="F31" s="2785"/>
      <c r="G31" s="2757"/>
      <c r="H31" s="2751"/>
      <c r="I31" s="2751"/>
      <c r="J31" s="2753"/>
      <c r="K31" s="2792"/>
      <c r="L31" s="2743"/>
      <c r="M31" s="2741"/>
      <c r="N31" s="2785"/>
    </row>
    <row r="32" spans="1:14" ht="16.5">
      <c r="A32" s="1268" t="s">
        <v>249</v>
      </c>
      <c r="B32" s="2730">
        <f>C32+D32</f>
        <v>1088</v>
      </c>
      <c r="C32" s="2749">
        <v>890</v>
      </c>
      <c r="D32" s="2749">
        <v>198</v>
      </c>
      <c r="E32" s="2731">
        <v>10211</v>
      </c>
      <c r="F32" s="2786">
        <v>10.655175790813828</v>
      </c>
      <c r="G32" s="2732">
        <f>H32+I32</f>
        <v>984</v>
      </c>
      <c r="H32" s="2749">
        <v>454</v>
      </c>
      <c r="I32" s="2749">
        <v>530</v>
      </c>
      <c r="J32" s="2733">
        <v>8415</v>
      </c>
      <c r="K32" s="2793">
        <v>11.693404634581105</v>
      </c>
      <c r="L32" s="2732">
        <f>G32+B32</f>
        <v>2072</v>
      </c>
      <c r="M32" s="2731">
        <v>18626</v>
      </c>
      <c r="N32" s="2786">
        <v>11.124234940405884</v>
      </c>
    </row>
    <row r="33" spans="1:14" ht="16.5">
      <c r="A33" s="2011"/>
      <c r="B33" s="2734"/>
      <c r="C33" s="2735">
        <v>81.80147058823529</v>
      </c>
      <c r="D33" s="2735">
        <v>18.19852941176471</v>
      </c>
      <c r="E33" s="2735"/>
      <c r="F33" s="2787"/>
      <c r="G33" s="2737"/>
      <c r="H33" s="2735">
        <v>46.13821138211382</v>
      </c>
      <c r="I33" s="2735">
        <v>53.86178861788618</v>
      </c>
      <c r="J33" s="2738"/>
      <c r="K33" s="2796"/>
      <c r="L33" s="2737"/>
      <c r="M33" s="2735"/>
      <c r="N33" s="2787"/>
    </row>
    <row r="34" spans="1:14" ht="16.5">
      <c r="A34" s="2007" t="s">
        <v>251</v>
      </c>
      <c r="B34" s="2774"/>
      <c r="C34" s="2775"/>
      <c r="D34" s="2775"/>
      <c r="E34" s="2775"/>
      <c r="F34" s="2786"/>
      <c r="G34" s="2776"/>
      <c r="H34" s="2775"/>
      <c r="I34" s="2775"/>
      <c r="J34" s="2777"/>
      <c r="K34" s="2793"/>
      <c r="L34" s="2776"/>
      <c r="M34" s="2775"/>
      <c r="N34" s="2786"/>
    </row>
    <row r="35" spans="1:14" ht="16.5">
      <c r="A35" s="2010"/>
      <c r="B35" s="2734"/>
      <c r="C35" s="2763"/>
      <c r="D35" s="2763"/>
      <c r="E35" s="2763"/>
      <c r="F35" s="2787"/>
      <c r="G35" s="2737"/>
      <c r="H35" s="2763"/>
      <c r="I35" s="2763"/>
      <c r="J35" s="2765"/>
      <c r="K35" s="2796"/>
      <c r="L35" s="2737"/>
      <c r="M35" s="2763"/>
      <c r="N35" s="2787"/>
    </row>
    <row r="36" spans="1:14" ht="16.5">
      <c r="A36" s="1268" t="s">
        <v>67</v>
      </c>
      <c r="B36" s="2756"/>
      <c r="C36" s="2727"/>
      <c r="D36" s="2727"/>
      <c r="E36" s="2727"/>
      <c r="F36" s="2785"/>
      <c r="G36" s="2757"/>
      <c r="H36" s="2727"/>
      <c r="I36" s="2727"/>
      <c r="J36" s="2729"/>
      <c r="K36" s="2792"/>
      <c r="L36" s="2757"/>
      <c r="M36" s="2727"/>
      <c r="N36" s="2785"/>
    </row>
    <row r="37" spans="1:14" ht="16.5">
      <c r="A37" s="1268"/>
      <c r="B37" s="2756"/>
      <c r="C37" s="2727"/>
      <c r="D37" s="2727"/>
      <c r="E37" s="2727"/>
      <c r="F37" s="2785"/>
      <c r="G37" s="2757"/>
      <c r="H37" s="2727"/>
      <c r="I37" s="2727"/>
      <c r="J37" s="2729"/>
      <c r="K37" s="2792"/>
      <c r="L37" s="2757"/>
      <c r="M37" s="2727"/>
      <c r="N37" s="2785"/>
    </row>
    <row r="38" spans="1:14" ht="16.5">
      <c r="A38" s="2007" t="s">
        <v>27</v>
      </c>
      <c r="B38" s="2730">
        <f>C38+D38</f>
        <v>512</v>
      </c>
      <c r="C38" s="2749">
        <v>402</v>
      </c>
      <c r="D38" s="2749">
        <v>110</v>
      </c>
      <c r="E38" s="2731">
        <v>1482</v>
      </c>
      <c r="F38" s="2786">
        <v>34.54790823211876</v>
      </c>
      <c r="G38" s="2732">
        <f>H38+I38</f>
        <v>404</v>
      </c>
      <c r="H38" s="2749">
        <v>273</v>
      </c>
      <c r="I38" s="2749">
        <v>131</v>
      </c>
      <c r="J38" s="2733">
        <v>3694</v>
      </c>
      <c r="K38" s="2793">
        <v>10.936654033567947</v>
      </c>
      <c r="L38" s="2732">
        <f>G38+B38</f>
        <v>916</v>
      </c>
      <c r="M38" s="2731">
        <v>5176</v>
      </c>
      <c r="N38" s="2786">
        <v>17.697063369397217</v>
      </c>
    </row>
    <row r="39" spans="1:14" ht="16.5">
      <c r="A39" s="2008"/>
      <c r="B39" s="2734"/>
      <c r="C39" s="2735">
        <v>78.515625</v>
      </c>
      <c r="D39" s="2735">
        <v>21.484375</v>
      </c>
      <c r="E39" s="2735"/>
      <c r="F39" s="2787"/>
      <c r="G39" s="2737"/>
      <c r="H39" s="2735">
        <v>67.57425742574257</v>
      </c>
      <c r="I39" s="2735">
        <v>32.42574257425743</v>
      </c>
      <c r="J39" s="2738"/>
      <c r="K39" s="2796"/>
      <c r="L39" s="2737"/>
      <c r="M39" s="2735"/>
      <c r="N39" s="2787"/>
    </row>
    <row r="40" spans="1:14" s="58" customFormat="1" ht="16.5">
      <c r="A40" s="2007" t="s">
        <v>28</v>
      </c>
      <c r="B40" s="2730">
        <v>91</v>
      </c>
      <c r="C40" s="2749">
        <v>89</v>
      </c>
      <c r="D40" s="2749">
        <v>2</v>
      </c>
      <c r="E40" s="2749">
        <v>651</v>
      </c>
      <c r="F40" s="2786">
        <f>B40*100/E40</f>
        <v>13.978494623655914</v>
      </c>
      <c r="G40" s="2732">
        <v>134</v>
      </c>
      <c r="H40" s="2749">
        <v>131</v>
      </c>
      <c r="I40" s="2749">
        <v>3</v>
      </c>
      <c r="J40" s="2778">
        <v>595</v>
      </c>
      <c r="K40" s="2793">
        <f>G40*100/J40</f>
        <v>22.521008403361346</v>
      </c>
      <c r="L40" s="2732">
        <f>B40+G40</f>
        <v>225</v>
      </c>
      <c r="M40" s="2731">
        <f>E40+J40</f>
        <v>1246</v>
      </c>
      <c r="N40" s="2786">
        <f>L40*100/M40</f>
        <v>18.057784911717494</v>
      </c>
    </row>
    <row r="41" spans="1:14" s="2513" customFormat="1" ht="16.5">
      <c r="A41" s="2514"/>
      <c r="B41" s="2754"/>
      <c r="C41" s="2735">
        <f>C40*100/B40</f>
        <v>97.8021978021978</v>
      </c>
      <c r="D41" s="2735">
        <f>D40*100/B40</f>
        <v>2.197802197802198</v>
      </c>
      <c r="E41" s="2739"/>
      <c r="F41" s="2787"/>
      <c r="G41" s="2755"/>
      <c r="H41" s="2735">
        <f>H40*100/G40</f>
        <v>97.76119402985074</v>
      </c>
      <c r="I41" s="2735">
        <f>I40*100/G40</f>
        <v>2.2388059701492535</v>
      </c>
      <c r="J41" s="2779"/>
      <c r="K41" s="2796"/>
      <c r="L41" s="2755"/>
      <c r="M41" s="2739"/>
      <c r="N41" s="2787"/>
    </row>
    <row r="42" spans="1:14" ht="16.5">
      <c r="A42" s="1268" t="s">
        <v>29</v>
      </c>
      <c r="B42" s="2740">
        <f>C42+D42</f>
        <v>114</v>
      </c>
      <c r="C42" s="2741">
        <v>114</v>
      </c>
      <c r="D42" s="2741">
        <v>0</v>
      </c>
      <c r="E42" s="2741">
        <v>605</v>
      </c>
      <c r="F42" s="2785">
        <f>B42*100/E42</f>
        <v>18.84297520661157</v>
      </c>
      <c r="G42" s="2743">
        <f>H42+I42</f>
        <v>153</v>
      </c>
      <c r="H42" s="2741">
        <v>147</v>
      </c>
      <c r="I42" s="2741">
        <v>6</v>
      </c>
      <c r="J42" s="2780">
        <v>700</v>
      </c>
      <c r="K42" s="2792">
        <f>G42*100/J42</f>
        <v>21.857142857142858</v>
      </c>
      <c r="L42" s="2743">
        <f>G42+B42</f>
        <v>267</v>
      </c>
      <c r="M42" s="2742">
        <v>1310</v>
      </c>
      <c r="N42" s="2785">
        <f>L42*100/M42</f>
        <v>20.38167938931298</v>
      </c>
    </row>
    <row r="43" spans="1:14" ht="17.25" thickBot="1">
      <c r="A43" s="2012"/>
      <c r="B43" s="2781"/>
      <c r="C43" s="2782">
        <v>100</v>
      </c>
      <c r="D43" s="2782">
        <v>0</v>
      </c>
      <c r="E43" s="2782"/>
      <c r="F43" s="2791"/>
      <c r="G43" s="2783"/>
      <c r="H43" s="2782">
        <v>96.07843137254902</v>
      </c>
      <c r="I43" s="2782">
        <v>3.9215686274509807</v>
      </c>
      <c r="J43" s="2784"/>
      <c r="K43" s="2800"/>
      <c r="L43" s="2783"/>
      <c r="M43" s="2782"/>
      <c r="N43" s="2791"/>
    </row>
    <row r="44" spans="1:14" ht="12.75">
      <c r="A44" s="1241" t="s">
        <v>452</v>
      </c>
      <c r="B44" s="1241"/>
      <c r="C44" s="1241"/>
      <c r="D44" s="1241"/>
      <c r="E44" s="1241"/>
      <c r="F44" s="1241"/>
      <c r="G44" s="1241"/>
      <c r="H44" s="1241"/>
      <c r="I44" s="1241"/>
      <c r="J44" s="1241"/>
      <c r="K44" s="1241"/>
      <c r="L44" s="1241"/>
      <c r="M44" s="1241"/>
      <c r="N44" s="1241"/>
    </row>
    <row r="45" spans="1:14" ht="12.75">
      <c r="A45" s="1241" t="s">
        <v>451</v>
      </c>
      <c r="B45" s="1241"/>
      <c r="C45" s="1241"/>
      <c r="D45" s="1241"/>
      <c r="E45" s="1241"/>
      <c r="F45" s="1241"/>
      <c r="G45" s="1241"/>
      <c r="H45" s="1241"/>
      <c r="I45" s="1241"/>
      <c r="J45" s="1241"/>
      <c r="K45" s="1241"/>
      <c r="L45" s="1241"/>
      <c r="M45" s="1241"/>
      <c r="N45" s="1241"/>
    </row>
    <row r="46" spans="1:14" ht="12.75">
      <c r="A46" s="1242" t="s">
        <v>453</v>
      </c>
      <c r="B46" s="1241"/>
      <c r="C46" s="1241"/>
      <c r="D46" s="1241"/>
      <c r="E46" s="1241"/>
      <c r="F46" s="1241"/>
      <c r="G46" s="1241"/>
      <c r="H46" s="1241"/>
      <c r="I46" s="1241"/>
      <c r="J46" s="1241"/>
      <c r="K46" s="1241"/>
      <c r="L46" s="1241"/>
      <c r="M46" s="1241"/>
      <c r="N46" s="1241"/>
    </row>
  </sheetData>
  <sheetProtection/>
  <mergeCells count="3">
    <mergeCell ref="B2:F2"/>
    <mergeCell ref="G2:K2"/>
    <mergeCell ref="L2:N2"/>
  </mergeCells>
  <printOptions/>
  <pageMargins left="0.44" right="0.34" top="1" bottom="1" header="0" footer="0"/>
  <pageSetup fitToHeight="1"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2:S215"/>
  <sheetViews>
    <sheetView zoomScaleSheetLayoutView="50" zoomScalePageLayoutView="0" workbookViewId="0" topLeftCell="A46">
      <selection activeCell="C17" sqref="C17"/>
    </sheetView>
  </sheetViews>
  <sheetFormatPr defaultColWidth="11.421875" defaultRowHeight="12.75"/>
  <cols>
    <col min="1" max="1" width="30.28125" style="0" customWidth="1"/>
    <col min="2" max="13" width="11.57421875" style="0" bestFit="1" customWidth="1"/>
    <col min="14" max="14" width="12.7109375" style="0" customWidth="1"/>
    <col min="15" max="15" width="11.57421875" style="0" bestFit="1" customWidth="1"/>
  </cols>
  <sheetData>
    <row r="2" spans="1:17" ht="15.75">
      <c r="A2" s="2210" t="s">
        <v>233</v>
      </c>
      <c r="B2" s="2211"/>
      <c r="C2" s="2211"/>
      <c r="D2" s="2211"/>
      <c r="E2" s="2211"/>
      <c r="F2" s="2211"/>
      <c r="G2" s="2211"/>
      <c r="H2" s="2211"/>
      <c r="I2" s="2211"/>
      <c r="J2" s="2212"/>
      <c r="K2" s="2212"/>
      <c r="L2" s="2212"/>
      <c r="M2" s="2209"/>
      <c r="N2" s="2209"/>
      <c r="O2" s="2209"/>
      <c r="P2" s="2209"/>
      <c r="Q2" s="2209"/>
    </row>
    <row r="3" spans="1:17" s="883" customFormat="1" ht="17.25" thickBot="1">
      <c r="A3" s="2216" t="s">
        <v>393</v>
      </c>
      <c r="B3" s="2217"/>
      <c r="C3" s="2217"/>
      <c r="D3" s="2217"/>
      <c r="E3" s="2217"/>
      <c r="F3" s="2217"/>
      <c r="G3" s="2217"/>
      <c r="H3" s="2217"/>
      <c r="I3" s="2217"/>
      <c r="J3" s="2217"/>
      <c r="K3" s="2218"/>
      <c r="L3" s="2218"/>
      <c r="M3" s="2218"/>
      <c r="N3" s="2218"/>
      <c r="O3" s="2218"/>
      <c r="P3" s="2218"/>
      <c r="Q3" s="2218"/>
    </row>
    <row r="4" spans="2:17" ht="13.5" thickBot="1">
      <c r="B4" s="2849" t="s">
        <v>2</v>
      </c>
      <c r="C4" s="2823"/>
      <c r="D4" s="2823"/>
      <c r="E4" s="2823"/>
      <c r="F4" s="2823"/>
      <c r="G4" s="2823"/>
      <c r="H4" s="2823"/>
      <c r="I4" s="2818" t="s">
        <v>3</v>
      </c>
      <c r="J4" s="2819"/>
      <c r="K4" s="2819"/>
      <c r="L4" s="2819"/>
      <c r="M4" s="2819"/>
      <c r="N4" s="2819"/>
      <c r="O4" s="2819"/>
      <c r="P4" s="2819"/>
      <c r="Q4" s="2834"/>
    </row>
    <row r="5" spans="1:17" ht="36.75" thickBot="1">
      <c r="A5" s="1762" t="s">
        <v>119</v>
      </c>
      <c r="B5" s="386" t="s">
        <v>107</v>
      </c>
      <c r="C5" s="387" t="s">
        <v>191</v>
      </c>
      <c r="D5" s="387" t="s">
        <v>193</v>
      </c>
      <c r="E5" s="387" t="s">
        <v>194</v>
      </c>
      <c r="F5" s="387" t="s">
        <v>108</v>
      </c>
      <c r="G5" s="387" t="s">
        <v>109</v>
      </c>
      <c r="H5" s="387" t="s">
        <v>110</v>
      </c>
      <c r="I5" s="993" t="s">
        <v>107</v>
      </c>
      <c r="J5" s="902" t="s">
        <v>191</v>
      </c>
      <c r="K5" s="902" t="s">
        <v>192</v>
      </c>
      <c r="L5" s="902" t="s">
        <v>193</v>
      </c>
      <c r="M5" s="902" t="s">
        <v>398</v>
      </c>
      <c r="N5" s="902" t="s">
        <v>397</v>
      </c>
      <c r="O5" s="902" t="s">
        <v>108</v>
      </c>
      <c r="P5" s="902" t="s">
        <v>109</v>
      </c>
      <c r="Q5" s="903" t="s">
        <v>110</v>
      </c>
    </row>
    <row r="6" spans="1:17" s="6" customFormat="1" ht="12.75">
      <c r="A6" s="385" t="s">
        <v>65</v>
      </c>
      <c r="B6" s="2266">
        <v>395156</v>
      </c>
      <c r="C6" s="315">
        <v>6999</v>
      </c>
      <c r="D6" s="315">
        <v>193600</v>
      </c>
      <c r="E6" s="315">
        <v>190282</v>
      </c>
      <c r="F6" s="315">
        <v>2964</v>
      </c>
      <c r="G6" s="315">
        <v>485</v>
      </c>
      <c r="H6" s="315">
        <v>826</v>
      </c>
      <c r="I6" s="2267">
        <v>141345</v>
      </c>
      <c r="J6" s="691">
        <v>6442</v>
      </c>
      <c r="K6" s="691">
        <v>5989</v>
      </c>
      <c r="L6" s="691">
        <v>46781</v>
      </c>
      <c r="M6" s="691">
        <v>13213</v>
      </c>
      <c r="N6" s="691">
        <v>64974</v>
      </c>
      <c r="O6" s="691">
        <v>2820</v>
      </c>
      <c r="P6" s="691">
        <v>0</v>
      </c>
      <c r="Q6" s="697">
        <v>1126</v>
      </c>
    </row>
    <row r="7" spans="1:17" s="156" customFormat="1" ht="12">
      <c r="A7" s="2265" t="s">
        <v>31</v>
      </c>
      <c r="B7" s="1783">
        <v>79643</v>
      </c>
      <c r="C7" s="1233">
        <v>799</v>
      </c>
      <c r="D7" s="1233">
        <v>40873</v>
      </c>
      <c r="E7" s="1233">
        <v>37451</v>
      </c>
      <c r="F7" s="1233">
        <v>269</v>
      </c>
      <c r="G7" s="1233">
        <v>218</v>
      </c>
      <c r="H7" s="1233">
        <v>33</v>
      </c>
      <c r="I7" s="1786">
        <v>18748</v>
      </c>
      <c r="J7" s="1293">
        <v>404</v>
      </c>
      <c r="K7" s="1293">
        <v>983</v>
      </c>
      <c r="L7" s="1293">
        <v>7839</v>
      </c>
      <c r="M7" s="1293">
        <v>1423</v>
      </c>
      <c r="N7" s="1293">
        <v>7564</v>
      </c>
      <c r="O7" s="1293">
        <v>484</v>
      </c>
      <c r="P7" s="1293">
        <v>0</v>
      </c>
      <c r="Q7" s="1769">
        <v>51</v>
      </c>
    </row>
    <row r="8" spans="1:17" s="156" customFormat="1" ht="12">
      <c r="A8" s="2265" t="s">
        <v>16</v>
      </c>
      <c r="B8" s="1783">
        <v>10936</v>
      </c>
      <c r="C8" s="1233">
        <v>26</v>
      </c>
      <c r="D8" s="1233">
        <v>5393</v>
      </c>
      <c r="E8" s="1233">
        <v>5399</v>
      </c>
      <c r="F8" s="1233">
        <v>86</v>
      </c>
      <c r="G8" s="1233">
        <v>0</v>
      </c>
      <c r="H8" s="1233">
        <v>32</v>
      </c>
      <c r="I8" s="1786">
        <v>4166</v>
      </c>
      <c r="J8" s="1293">
        <v>118</v>
      </c>
      <c r="K8" s="1293">
        <v>93</v>
      </c>
      <c r="L8" s="1293">
        <v>1426</v>
      </c>
      <c r="M8" s="1293">
        <v>490</v>
      </c>
      <c r="N8" s="1293">
        <v>1926</v>
      </c>
      <c r="O8" s="1293">
        <v>93</v>
      </c>
      <c r="P8" s="1293">
        <v>0</v>
      </c>
      <c r="Q8" s="1769">
        <v>20</v>
      </c>
    </row>
    <row r="9" spans="1:17" s="156" customFormat="1" ht="12">
      <c r="A9" s="2265" t="s">
        <v>17</v>
      </c>
      <c r="B9" s="1783">
        <v>10277</v>
      </c>
      <c r="C9" s="1233">
        <v>111</v>
      </c>
      <c r="D9" s="1233">
        <v>4525</v>
      </c>
      <c r="E9" s="1233">
        <v>5506</v>
      </c>
      <c r="F9" s="1233">
        <v>89</v>
      </c>
      <c r="G9" s="1233">
        <v>0</v>
      </c>
      <c r="H9" s="1233">
        <v>46</v>
      </c>
      <c r="I9" s="1786">
        <v>2727</v>
      </c>
      <c r="J9" s="1293">
        <v>43</v>
      </c>
      <c r="K9" s="1293">
        <v>5</v>
      </c>
      <c r="L9" s="1293">
        <v>991</v>
      </c>
      <c r="M9" s="1293">
        <v>300</v>
      </c>
      <c r="N9" s="1293">
        <v>1296</v>
      </c>
      <c r="O9" s="1293">
        <v>61</v>
      </c>
      <c r="P9" s="1293">
        <v>0</v>
      </c>
      <c r="Q9" s="1769">
        <v>31</v>
      </c>
    </row>
    <row r="10" spans="1:17" s="156" customFormat="1" ht="12">
      <c r="A10" s="2265" t="s">
        <v>18</v>
      </c>
      <c r="B10" s="1783">
        <v>7741</v>
      </c>
      <c r="C10" s="1233">
        <v>114</v>
      </c>
      <c r="D10" s="1233">
        <v>3818</v>
      </c>
      <c r="E10" s="1233">
        <v>3782</v>
      </c>
      <c r="F10" s="1233">
        <v>11</v>
      </c>
      <c r="G10" s="1233">
        <v>0</v>
      </c>
      <c r="H10" s="1233">
        <v>16</v>
      </c>
      <c r="I10" s="1786">
        <v>3405</v>
      </c>
      <c r="J10" s="1293">
        <v>153</v>
      </c>
      <c r="K10" s="1293">
        <v>61</v>
      </c>
      <c r="L10" s="1293">
        <v>1742</v>
      </c>
      <c r="M10" s="1293">
        <v>159</v>
      </c>
      <c r="N10" s="1293">
        <v>1140</v>
      </c>
      <c r="O10" s="1293">
        <v>103</v>
      </c>
      <c r="P10" s="1293">
        <v>0</v>
      </c>
      <c r="Q10" s="1769">
        <v>47</v>
      </c>
    </row>
    <row r="11" spans="1:17" s="156" customFormat="1" ht="12">
      <c r="A11" s="2265" t="s">
        <v>19</v>
      </c>
      <c r="B11" s="1783">
        <v>21484</v>
      </c>
      <c r="C11" s="1233">
        <v>158</v>
      </c>
      <c r="D11" s="1233">
        <v>9978</v>
      </c>
      <c r="E11" s="1233">
        <v>11161</v>
      </c>
      <c r="F11" s="1233">
        <v>135</v>
      </c>
      <c r="G11" s="1233">
        <v>52</v>
      </c>
      <c r="H11" s="1233">
        <v>0</v>
      </c>
      <c r="I11" s="1786">
        <v>3742</v>
      </c>
      <c r="J11" s="1293">
        <v>62</v>
      </c>
      <c r="K11" s="1293">
        <v>85</v>
      </c>
      <c r="L11" s="1293">
        <v>1820</v>
      </c>
      <c r="M11" s="1293">
        <v>212</v>
      </c>
      <c r="N11" s="1293">
        <v>1492</v>
      </c>
      <c r="O11" s="1293">
        <v>71</v>
      </c>
      <c r="P11" s="1293">
        <v>0</v>
      </c>
      <c r="Q11" s="1769">
        <v>0</v>
      </c>
    </row>
    <row r="12" spans="1:17" s="156" customFormat="1" ht="12">
      <c r="A12" s="2265" t="s">
        <v>20</v>
      </c>
      <c r="B12" s="1783">
        <v>5093</v>
      </c>
      <c r="C12" s="1233">
        <v>88</v>
      </c>
      <c r="D12" s="1233">
        <v>2220</v>
      </c>
      <c r="E12" s="1233">
        <v>2723</v>
      </c>
      <c r="F12" s="1233">
        <v>38</v>
      </c>
      <c r="G12" s="1233">
        <v>0</v>
      </c>
      <c r="H12" s="1233">
        <v>24</v>
      </c>
      <c r="I12" s="1786">
        <v>1956</v>
      </c>
      <c r="J12" s="1293">
        <v>37</v>
      </c>
      <c r="K12" s="1293">
        <v>13</v>
      </c>
      <c r="L12" s="1293">
        <v>783</v>
      </c>
      <c r="M12" s="1293">
        <v>168</v>
      </c>
      <c r="N12" s="1293">
        <v>875</v>
      </c>
      <c r="O12" s="1293">
        <v>41</v>
      </c>
      <c r="P12" s="1293">
        <v>0</v>
      </c>
      <c r="Q12" s="1769">
        <v>39</v>
      </c>
    </row>
    <row r="13" spans="1:17" s="6" customFormat="1" ht="12.75">
      <c r="A13" s="385" t="s">
        <v>0</v>
      </c>
      <c r="B13" s="2268">
        <v>24667</v>
      </c>
      <c r="C13" s="28">
        <v>148</v>
      </c>
      <c r="D13" s="28">
        <v>12246</v>
      </c>
      <c r="E13" s="28">
        <v>11966</v>
      </c>
      <c r="F13" s="28">
        <v>189</v>
      </c>
      <c r="G13" s="28">
        <v>0</v>
      </c>
      <c r="H13" s="28">
        <v>118</v>
      </c>
      <c r="I13" s="2267">
        <v>8055</v>
      </c>
      <c r="J13" s="691">
        <v>137</v>
      </c>
      <c r="K13" s="691">
        <v>228</v>
      </c>
      <c r="L13" s="691">
        <v>2528</v>
      </c>
      <c r="M13" s="691">
        <v>921</v>
      </c>
      <c r="N13" s="691">
        <v>3895</v>
      </c>
      <c r="O13" s="691">
        <v>127</v>
      </c>
      <c r="P13" s="691">
        <v>0</v>
      </c>
      <c r="Q13" s="697">
        <v>219</v>
      </c>
    </row>
    <row r="14" spans="1:17" s="156" customFormat="1" ht="12">
      <c r="A14" s="2265" t="s">
        <v>21</v>
      </c>
      <c r="B14" s="1783">
        <v>20422</v>
      </c>
      <c r="C14" s="1233">
        <v>31</v>
      </c>
      <c r="D14" s="1233">
        <v>11346</v>
      </c>
      <c r="E14" s="1233">
        <v>8802</v>
      </c>
      <c r="F14" s="1233">
        <v>176</v>
      </c>
      <c r="G14" s="1233">
        <v>0</v>
      </c>
      <c r="H14" s="1233">
        <v>67</v>
      </c>
      <c r="I14" s="1786">
        <v>3573</v>
      </c>
      <c r="J14" s="1293">
        <v>98</v>
      </c>
      <c r="K14" s="1293">
        <v>108</v>
      </c>
      <c r="L14" s="1293">
        <v>1798</v>
      </c>
      <c r="M14" s="1293">
        <v>271</v>
      </c>
      <c r="N14" s="1293">
        <v>1133</v>
      </c>
      <c r="O14" s="1293">
        <v>75</v>
      </c>
      <c r="P14" s="1293">
        <v>0</v>
      </c>
      <c r="Q14" s="1769">
        <v>90</v>
      </c>
    </row>
    <row r="15" spans="1:17" s="156" customFormat="1" ht="12">
      <c r="A15" s="2265" t="s">
        <v>22</v>
      </c>
      <c r="B15" s="1783">
        <v>49552</v>
      </c>
      <c r="C15" s="1233">
        <v>1979</v>
      </c>
      <c r="D15" s="1233">
        <v>22354</v>
      </c>
      <c r="E15" s="1233">
        <v>24693</v>
      </c>
      <c r="F15" s="1233">
        <v>491</v>
      </c>
      <c r="G15" s="1233">
        <v>35</v>
      </c>
      <c r="H15" s="1233" t="s">
        <v>23</v>
      </c>
      <c r="I15" s="1786">
        <v>31803</v>
      </c>
      <c r="J15" s="1293">
        <v>3346</v>
      </c>
      <c r="K15" s="1293">
        <v>2157</v>
      </c>
      <c r="L15" s="1293">
        <v>8887</v>
      </c>
      <c r="M15" s="1293">
        <v>3054</v>
      </c>
      <c r="N15" s="1293">
        <v>13778</v>
      </c>
      <c r="O15" s="1293">
        <v>581</v>
      </c>
      <c r="P15" s="1293">
        <v>0</v>
      </c>
      <c r="Q15" s="1769" t="s">
        <v>23</v>
      </c>
    </row>
    <row r="16" spans="1:17" s="156" customFormat="1" ht="12">
      <c r="A16" s="2273" t="s">
        <v>66</v>
      </c>
      <c r="B16" s="1783">
        <v>42269</v>
      </c>
      <c r="C16" s="1233">
        <v>351</v>
      </c>
      <c r="D16" s="1233">
        <v>21935</v>
      </c>
      <c r="E16" s="1233">
        <v>19328</v>
      </c>
      <c r="F16" s="1233">
        <v>429</v>
      </c>
      <c r="G16" s="1233">
        <v>46</v>
      </c>
      <c r="H16" s="1233">
        <v>180</v>
      </c>
      <c r="I16" s="1786">
        <v>13426</v>
      </c>
      <c r="J16" s="1293">
        <v>384</v>
      </c>
      <c r="K16" s="1293">
        <v>323</v>
      </c>
      <c r="L16" s="1293">
        <v>5819</v>
      </c>
      <c r="M16" s="1293">
        <v>1162</v>
      </c>
      <c r="N16" s="1293">
        <v>5354</v>
      </c>
      <c r="O16" s="1293">
        <v>197</v>
      </c>
      <c r="P16" s="1293">
        <v>0</v>
      </c>
      <c r="Q16" s="1769">
        <v>187</v>
      </c>
    </row>
    <row r="17" spans="1:17" s="156" customFormat="1" ht="12">
      <c r="A17" s="2265" t="s">
        <v>24</v>
      </c>
      <c r="B17" s="1783">
        <v>13057</v>
      </c>
      <c r="C17" s="1233">
        <v>73</v>
      </c>
      <c r="D17" s="1233">
        <v>7426</v>
      </c>
      <c r="E17" s="1233">
        <v>5479</v>
      </c>
      <c r="F17" s="1233">
        <v>77</v>
      </c>
      <c r="G17" s="1233">
        <v>0</v>
      </c>
      <c r="H17" s="1233">
        <v>2</v>
      </c>
      <c r="I17" s="1786">
        <v>2252</v>
      </c>
      <c r="J17" s="1293">
        <v>35</v>
      </c>
      <c r="K17" s="1293">
        <v>29</v>
      </c>
      <c r="L17" s="1293">
        <v>941</v>
      </c>
      <c r="M17" s="1293">
        <v>59</v>
      </c>
      <c r="N17" s="1293">
        <v>965</v>
      </c>
      <c r="O17" s="1293">
        <v>63</v>
      </c>
      <c r="P17" s="1293">
        <v>0</v>
      </c>
      <c r="Q17" s="1769">
        <v>160</v>
      </c>
    </row>
    <row r="18" spans="1:17" s="156" customFormat="1" ht="12">
      <c r="A18" s="2265" t="s">
        <v>111</v>
      </c>
      <c r="B18" s="1783">
        <v>29468</v>
      </c>
      <c r="C18" s="1233">
        <v>604</v>
      </c>
      <c r="D18" s="1233">
        <v>13573</v>
      </c>
      <c r="E18" s="1233">
        <v>15027</v>
      </c>
      <c r="F18" s="1233">
        <v>198</v>
      </c>
      <c r="G18" s="1233">
        <v>66</v>
      </c>
      <c r="H18" s="1233">
        <v>0</v>
      </c>
      <c r="I18" s="1786">
        <v>6889</v>
      </c>
      <c r="J18" s="1293">
        <v>134</v>
      </c>
      <c r="K18" s="1293">
        <v>314</v>
      </c>
      <c r="L18" s="1293">
        <v>2378</v>
      </c>
      <c r="M18" s="1293">
        <v>730</v>
      </c>
      <c r="N18" s="1293">
        <v>3213</v>
      </c>
      <c r="O18" s="1293">
        <v>120</v>
      </c>
      <c r="P18" s="1293">
        <v>0</v>
      </c>
      <c r="Q18" s="1769">
        <v>0</v>
      </c>
    </row>
    <row r="19" spans="1:17" s="156" customFormat="1" ht="12">
      <c r="A19" s="2265" t="s">
        <v>25</v>
      </c>
      <c r="B19" s="1783">
        <v>41141</v>
      </c>
      <c r="C19" s="1233">
        <v>2203</v>
      </c>
      <c r="D19" s="1233">
        <v>18735</v>
      </c>
      <c r="E19" s="1233">
        <v>19577</v>
      </c>
      <c r="F19" s="1233">
        <v>515</v>
      </c>
      <c r="G19" s="1233">
        <v>0</v>
      </c>
      <c r="H19" s="1233">
        <v>111</v>
      </c>
      <c r="I19" s="1786">
        <v>22868</v>
      </c>
      <c r="J19" s="1293">
        <v>1103</v>
      </c>
      <c r="K19" s="1293">
        <v>816</v>
      </c>
      <c r="L19" s="1293">
        <v>4253</v>
      </c>
      <c r="M19" s="1293">
        <v>1920</v>
      </c>
      <c r="N19" s="1293">
        <v>14149</v>
      </c>
      <c r="O19" s="1293">
        <v>509</v>
      </c>
      <c r="P19" s="1293">
        <v>0</v>
      </c>
      <c r="Q19" s="1769">
        <v>118</v>
      </c>
    </row>
    <row r="20" spans="1:17" s="156" customFormat="1" ht="12">
      <c r="A20" s="2265" t="s">
        <v>26</v>
      </c>
      <c r="B20" s="1783">
        <v>13296</v>
      </c>
      <c r="C20" s="1233">
        <v>260</v>
      </c>
      <c r="D20" s="1233">
        <v>7193</v>
      </c>
      <c r="E20" s="1233">
        <v>5671</v>
      </c>
      <c r="F20" s="1233">
        <v>172</v>
      </c>
      <c r="G20" s="1233">
        <v>0</v>
      </c>
      <c r="H20" s="1233">
        <v>0</v>
      </c>
      <c r="I20" s="1786">
        <v>3102</v>
      </c>
      <c r="J20" s="1293">
        <v>147</v>
      </c>
      <c r="K20" s="1293">
        <v>4</v>
      </c>
      <c r="L20" s="1293">
        <v>1559</v>
      </c>
      <c r="M20" s="1293">
        <v>160</v>
      </c>
      <c r="N20" s="1293">
        <v>1174</v>
      </c>
      <c r="O20" s="1293">
        <v>32</v>
      </c>
      <c r="P20" s="1293">
        <v>0</v>
      </c>
      <c r="Q20" s="1769">
        <v>26</v>
      </c>
    </row>
    <row r="21" spans="1:17" s="156" customFormat="1" ht="12">
      <c r="A21" s="2265" t="s">
        <v>195</v>
      </c>
      <c r="B21" s="1783">
        <v>5296</v>
      </c>
      <c r="C21" s="1233">
        <v>2</v>
      </c>
      <c r="D21" s="1233">
        <v>2561</v>
      </c>
      <c r="E21" s="1233">
        <v>2689</v>
      </c>
      <c r="F21" s="1233">
        <v>32</v>
      </c>
      <c r="G21" s="1233">
        <v>12</v>
      </c>
      <c r="H21" s="1233" t="s">
        <v>23</v>
      </c>
      <c r="I21" s="1786">
        <v>2223</v>
      </c>
      <c r="J21" s="1293">
        <v>39</v>
      </c>
      <c r="K21" s="1293">
        <v>322</v>
      </c>
      <c r="L21" s="1293">
        <v>371</v>
      </c>
      <c r="M21" s="1293">
        <v>443</v>
      </c>
      <c r="N21" s="1293">
        <v>1009</v>
      </c>
      <c r="O21" s="1293">
        <v>39</v>
      </c>
      <c r="P21" s="1293">
        <v>0</v>
      </c>
      <c r="Q21" s="1769" t="s">
        <v>23</v>
      </c>
    </row>
    <row r="22" spans="1:17" s="156" customFormat="1" ht="12">
      <c r="A22" s="2265" t="s">
        <v>67</v>
      </c>
      <c r="B22" s="1783">
        <v>16634</v>
      </c>
      <c r="C22" s="1233">
        <v>46</v>
      </c>
      <c r="D22" s="1233">
        <v>7353</v>
      </c>
      <c r="E22" s="1233">
        <v>8968</v>
      </c>
      <c r="F22" s="1233">
        <v>18</v>
      </c>
      <c r="G22" s="1233">
        <v>56</v>
      </c>
      <c r="H22" s="1233">
        <v>193</v>
      </c>
      <c r="I22" s="1786">
        <v>11209</v>
      </c>
      <c r="J22" s="1293">
        <v>174</v>
      </c>
      <c r="K22" s="1293">
        <v>360</v>
      </c>
      <c r="L22" s="1293">
        <v>3179</v>
      </c>
      <c r="M22" s="1293">
        <v>1653</v>
      </c>
      <c r="N22" s="1293">
        <v>5534</v>
      </c>
      <c r="O22" s="1293">
        <v>218</v>
      </c>
      <c r="P22" s="1293">
        <v>0</v>
      </c>
      <c r="Q22" s="1769">
        <v>91</v>
      </c>
    </row>
    <row r="23" spans="1:17" s="156" customFormat="1" ht="12">
      <c r="A23" s="2265" t="s">
        <v>27</v>
      </c>
      <c r="B23" s="1783">
        <v>2450</v>
      </c>
      <c r="C23" s="1233">
        <v>0</v>
      </c>
      <c r="D23" s="1233">
        <v>1149</v>
      </c>
      <c r="E23" s="1233">
        <v>1273</v>
      </c>
      <c r="F23" s="1233">
        <v>24</v>
      </c>
      <c r="G23" s="1233">
        <v>0</v>
      </c>
      <c r="H23" s="1233">
        <v>4</v>
      </c>
      <c r="I23" s="1786">
        <v>859</v>
      </c>
      <c r="J23" s="1293">
        <v>5</v>
      </c>
      <c r="K23" s="1293">
        <v>41</v>
      </c>
      <c r="L23" s="1293">
        <v>315</v>
      </c>
      <c r="M23" s="1293">
        <v>88</v>
      </c>
      <c r="N23" s="1293">
        <v>400</v>
      </c>
      <c r="O23" s="1293">
        <v>6</v>
      </c>
      <c r="P23" s="1293">
        <v>0</v>
      </c>
      <c r="Q23" s="1769">
        <v>4</v>
      </c>
    </row>
    <row r="24" spans="1:17" s="156" customFormat="1" ht="12">
      <c r="A24" s="2265" t="s">
        <v>28</v>
      </c>
      <c r="B24" s="1783">
        <v>870</v>
      </c>
      <c r="C24" s="1233">
        <v>0</v>
      </c>
      <c r="D24" s="1233">
        <v>513</v>
      </c>
      <c r="E24" s="1233">
        <v>342</v>
      </c>
      <c r="F24" s="1233">
        <v>15</v>
      </c>
      <c r="G24" s="1233">
        <v>0</v>
      </c>
      <c r="H24" s="1233">
        <v>0</v>
      </c>
      <c r="I24" s="1786">
        <v>196</v>
      </c>
      <c r="J24" s="1293">
        <v>9</v>
      </c>
      <c r="K24" s="1293">
        <v>0</v>
      </c>
      <c r="L24" s="1293">
        <v>121</v>
      </c>
      <c r="M24" s="1293">
        <v>0</v>
      </c>
      <c r="N24" s="1293">
        <v>40</v>
      </c>
      <c r="O24" s="1293">
        <v>0</v>
      </c>
      <c r="P24" s="1293">
        <v>0</v>
      </c>
      <c r="Q24" s="1769">
        <v>26</v>
      </c>
    </row>
    <row r="25" spans="1:17" s="156" customFormat="1" ht="12.75" thickBot="1">
      <c r="A25" s="2274" t="s">
        <v>29</v>
      </c>
      <c r="B25" s="1784">
        <v>860</v>
      </c>
      <c r="C25" s="1236">
        <v>6</v>
      </c>
      <c r="D25" s="1236">
        <v>409</v>
      </c>
      <c r="E25" s="1236">
        <v>445</v>
      </c>
      <c r="F25" s="1236">
        <v>0</v>
      </c>
      <c r="G25" s="1236">
        <v>0</v>
      </c>
      <c r="H25" s="1236">
        <v>0</v>
      </c>
      <c r="I25" s="1787">
        <v>146</v>
      </c>
      <c r="J25" s="1294">
        <v>14</v>
      </c>
      <c r="K25" s="1294">
        <v>47</v>
      </c>
      <c r="L25" s="1294">
        <v>31</v>
      </c>
      <c r="M25" s="1294">
        <v>0</v>
      </c>
      <c r="N25" s="1294">
        <v>37</v>
      </c>
      <c r="O25" s="1294">
        <v>0</v>
      </c>
      <c r="P25" s="1294">
        <v>0</v>
      </c>
      <c r="Q25" s="1770">
        <v>17</v>
      </c>
    </row>
    <row r="26" spans="1:19" ht="16.5">
      <c r="A26" s="2216" t="s">
        <v>396</v>
      </c>
      <c r="B26" s="2217"/>
      <c r="C26" s="2217"/>
      <c r="D26" s="2217"/>
      <c r="E26" s="2217"/>
      <c r="F26" s="2217"/>
      <c r="G26" s="2217"/>
      <c r="H26" s="2217"/>
      <c r="I26" s="2217"/>
      <c r="J26" s="2219"/>
      <c r="K26" s="2173"/>
      <c r="L26" s="2173"/>
      <c r="M26" s="2173"/>
      <c r="N26" s="2173"/>
      <c r="O26" s="2173"/>
      <c r="P26" s="2173"/>
      <c r="Q26" s="2173"/>
      <c r="R26" s="2173"/>
      <c r="S26" s="2173"/>
    </row>
    <row r="27" spans="1:19" ht="16.5" thickBot="1">
      <c r="A27" s="2210" t="s">
        <v>233</v>
      </c>
      <c r="B27" s="2211"/>
      <c r="C27" s="2211"/>
      <c r="D27" s="2211"/>
      <c r="E27" s="2211"/>
      <c r="F27" s="2211"/>
      <c r="G27" s="2211"/>
      <c r="H27" s="2211"/>
      <c r="I27" s="2211"/>
      <c r="J27" s="2212"/>
      <c r="K27" s="2212"/>
      <c r="L27" s="2212"/>
      <c r="M27" s="2212"/>
      <c r="N27" s="2173"/>
      <c r="O27" s="2173"/>
      <c r="P27" s="2173"/>
      <c r="Q27" s="2173"/>
      <c r="R27" s="2173"/>
      <c r="S27" s="2173"/>
    </row>
    <row r="28" spans="2:19" ht="13.5" thickBot="1">
      <c r="B28" s="2816" t="s">
        <v>2</v>
      </c>
      <c r="C28" s="2817"/>
      <c r="D28" s="2817"/>
      <c r="E28" s="2817"/>
      <c r="F28" s="2817"/>
      <c r="G28" s="2817"/>
      <c r="H28" s="2817"/>
      <c r="I28" s="2817"/>
      <c r="J28" s="2818" t="s">
        <v>3</v>
      </c>
      <c r="K28" s="2819"/>
      <c r="L28" s="2819"/>
      <c r="M28" s="2819"/>
      <c r="N28" s="2819"/>
      <c r="O28" s="2819"/>
      <c r="P28" s="2819"/>
      <c r="Q28" s="2819"/>
      <c r="R28" s="2819"/>
      <c r="S28" s="2834"/>
    </row>
    <row r="29" spans="1:19" ht="48" customHeight="1" thickBot="1">
      <c r="A29" s="384" t="s">
        <v>119</v>
      </c>
      <c r="B29" s="1763" t="s">
        <v>107</v>
      </c>
      <c r="C29" s="1763" t="s">
        <v>191</v>
      </c>
      <c r="D29" s="981" t="s">
        <v>237</v>
      </c>
      <c r="E29" s="387" t="s">
        <v>193</v>
      </c>
      <c r="F29" s="387" t="s">
        <v>194</v>
      </c>
      <c r="G29" s="387" t="s">
        <v>108</v>
      </c>
      <c r="H29" s="387" t="s">
        <v>109</v>
      </c>
      <c r="I29" s="388" t="s">
        <v>110</v>
      </c>
      <c r="J29" s="967" t="s">
        <v>107</v>
      </c>
      <c r="K29" s="995" t="s">
        <v>191</v>
      </c>
      <c r="L29" s="995" t="s">
        <v>238</v>
      </c>
      <c r="M29" s="902" t="s">
        <v>192</v>
      </c>
      <c r="N29" s="902" t="s">
        <v>193</v>
      </c>
      <c r="O29" s="902" t="s">
        <v>398</v>
      </c>
      <c r="P29" s="902" t="s">
        <v>397</v>
      </c>
      <c r="Q29" s="902" t="s">
        <v>108</v>
      </c>
      <c r="R29" s="902" t="s">
        <v>109</v>
      </c>
      <c r="S29" s="903" t="s">
        <v>110</v>
      </c>
    </row>
    <row r="30" spans="1:19" ht="15">
      <c r="A30" s="385" t="s">
        <v>65</v>
      </c>
      <c r="B30" s="396">
        <v>96173</v>
      </c>
      <c r="C30" s="396">
        <v>16509</v>
      </c>
      <c r="D30" s="1788">
        <v>79664</v>
      </c>
      <c r="E30" s="315">
        <v>42196</v>
      </c>
      <c r="F30" s="315">
        <v>36567</v>
      </c>
      <c r="G30" s="315">
        <v>1129</v>
      </c>
      <c r="H30" s="315">
        <v>-281</v>
      </c>
      <c r="I30" s="393">
        <v>53</v>
      </c>
      <c r="J30" s="969">
        <v>40831</v>
      </c>
      <c r="K30" s="996">
        <v>13805</v>
      </c>
      <c r="L30" s="1021">
        <v>27026</v>
      </c>
      <c r="M30" s="970">
        <v>2455</v>
      </c>
      <c r="N30" s="970">
        <v>7038</v>
      </c>
      <c r="O30" s="970">
        <v>-584</v>
      </c>
      <c r="P30" s="970">
        <v>18137</v>
      </c>
      <c r="Q30" s="970">
        <v>497</v>
      </c>
      <c r="R30" s="970">
        <v>5</v>
      </c>
      <c r="S30" s="971">
        <v>-522</v>
      </c>
    </row>
    <row r="31" spans="1:19" s="156" customFormat="1" ht="12">
      <c r="A31" s="2265" t="s">
        <v>31</v>
      </c>
      <c r="B31" s="1232">
        <v>18325</v>
      </c>
      <c r="C31" s="1232">
        <v>4481</v>
      </c>
      <c r="D31" s="2269">
        <v>13844</v>
      </c>
      <c r="E31" s="1233">
        <v>6185</v>
      </c>
      <c r="F31" s="1233">
        <v>7782</v>
      </c>
      <c r="G31" s="1233">
        <v>64</v>
      </c>
      <c r="H31" s="1233">
        <v>-218</v>
      </c>
      <c r="I31" s="1384">
        <v>31</v>
      </c>
      <c r="J31" s="1547">
        <v>7739</v>
      </c>
      <c r="K31" s="2270">
        <v>4778</v>
      </c>
      <c r="L31" s="2270">
        <v>2961</v>
      </c>
      <c r="M31" s="1293">
        <v>105</v>
      </c>
      <c r="N31" s="1293">
        <v>730</v>
      </c>
      <c r="O31" s="1293">
        <v>167</v>
      </c>
      <c r="P31" s="1293">
        <v>1862</v>
      </c>
      <c r="Q31" s="1293">
        <v>78</v>
      </c>
      <c r="R31" s="1293">
        <v>5</v>
      </c>
      <c r="S31" s="1769">
        <v>14</v>
      </c>
    </row>
    <row r="32" spans="1:19" s="156" customFormat="1" ht="12">
      <c r="A32" s="2265" t="s">
        <v>16</v>
      </c>
      <c r="B32" s="1232">
        <v>2888</v>
      </c>
      <c r="C32" s="1232">
        <v>594</v>
      </c>
      <c r="D32" s="2269">
        <v>2294</v>
      </c>
      <c r="E32" s="1233">
        <v>1384</v>
      </c>
      <c r="F32" s="1233">
        <v>808</v>
      </c>
      <c r="G32" s="1233">
        <v>58</v>
      </c>
      <c r="H32" s="1233">
        <v>0</v>
      </c>
      <c r="I32" s="1384">
        <v>44</v>
      </c>
      <c r="J32" s="1547">
        <v>978</v>
      </c>
      <c r="K32" s="2270">
        <v>493</v>
      </c>
      <c r="L32" s="2270">
        <v>485</v>
      </c>
      <c r="M32" s="1293">
        <v>43</v>
      </c>
      <c r="N32" s="1293">
        <v>215</v>
      </c>
      <c r="O32" s="1293">
        <v>-21</v>
      </c>
      <c r="P32" s="1293">
        <v>230</v>
      </c>
      <c r="Q32" s="1293">
        <v>8</v>
      </c>
      <c r="R32" s="1293">
        <v>0</v>
      </c>
      <c r="S32" s="1769">
        <v>10</v>
      </c>
    </row>
    <row r="33" spans="1:19" s="156" customFormat="1" ht="12">
      <c r="A33" s="2265" t="s">
        <v>17</v>
      </c>
      <c r="B33" s="1232">
        <v>459</v>
      </c>
      <c r="C33" s="1232">
        <v>418</v>
      </c>
      <c r="D33" s="2269">
        <v>41</v>
      </c>
      <c r="E33" s="1233">
        <v>323</v>
      </c>
      <c r="F33" s="1233">
        <v>-285</v>
      </c>
      <c r="G33" s="1233">
        <v>39</v>
      </c>
      <c r="H33" s="1233">
        <v>0</v>
      </c>
      <c r="I33" s="1384">
        <v>-36</v>
      </c>
      <c r="J33" s="1547">
        <v>148</v>
      </c>
      <c r="K33" s="2270">
        <v>28</v>
      </c>
      <c r="L33" s="2270">
        <v>120</v>
      </c>
      <c r="M33" s="1293">
        <v>-5</v>
      </c>
      <c r="N33" s="1293">
        <v>14</v>
      </c>
      <c r="O33" s="1293">
        <v>-45</v>
      </c>
      <c r="P33" s="1293">
        <v>144</v>
      </c>
      <c r="Q33" s="1293">
        <v>1</v>
      </c>
      <c r="R33" s="1293">
        <v>0</v>
      </c>
      <c r="S33" s="1769">
        <v>11</v>
      </c>
    </row>
    <row r="34" spans="1:19" s="156" customFormat="1" ht="12">
      <c r="A34" s="2265" t="s">
        <v>18</v>
      </c>
      <c r="B34" s="1232">
        <v>3510</v>
      </c>
      <c r="C34" s="1232">
        <v>514</v>
      </c>
      <c r="D34" s="2269">
        <v>2996</v>
      </c>
      <c r="E34" s="1233">
        <v>1281</v>
      </c>
      <c r="F34" s="1233">
        <v>1725</v>
      </c>
      <c r="G34" s="1233">
        <v>6</v>
      </c>
      <c r="H34" s="1233">
        <v>0</v>
      </c>
      <c r="I34" s="1384">
        <v>-16</v>
      </c>
      <c r="J34" s="1547">
        <v>1137</v>
      </c>
      <c r="K34" s="2270">
        <v>144</v>
      </c>
      <c r="L34" s="2270">
        <v>993</v>
      </c>
      <c r="M34" s="1293">
        <v>82</v>
      </c>
      <c r="N34" s="1293">
        <v>571</v>
      </c>
      <c r="O34" s="1293">
        <v>-26</v>
      </c>
      <c r="P34" s="1293">
        <v>393</v>
      </c>
      <c r="Q34" s="1293">
        <v>20</v>
      </c>
      <c r="R34" s="1293">
        <v>0</v>
      </c>
      <c r="S34" s="1769">
        <v>-47</v>
      </c>
    </row>
    <row r="35" spans="1:19" s="156" customFormat="1" ht="12">
      <c r="A35" s="2265" t="s">
        <v>19</v>
      </c>
      <c r="B35" s="1232">
        <v>1524</v>
      </c>
      <c r="C35" s="1232">
        <v>-85</v>
      </c>
      <c r="D35" s="2269">
        <v>1609</v>
      </c>
      <c r="E35" s="1233">
        <v>1489</v>
      </c>
      <c r="F35" s="1233">
        <v>157</v>
      </c>
      <c r="G35" s="1233">
        <v>15</v>
      </c>
      <c r="H35" s="1233">
        <v>-52</v>
      </c>
      <c r="I35" s="1384">
        <v>0</v>
      </c>
      <c r="J35" s="1547">
        <v>1310</v>
      </c>
      <c r="K35" s="2270">
        <v>-3</v>
      </c>
      <c r="L35" s="2270">
        <v>1313</v>
      </c>
      <c r="M35" s="1293">
        <v>186</v>
      </c>
      <c r="N35" s="1293">
        <v>244</v>
      </c>
      <c r="O35" s="1293">
        <v>119</v>
      </c>
      <c r="P35" s="1293">
        <v>751</v>
      </c>
      <c r="Q35" s="1293">
        <v>13</v>
      </c>
      <c r="R35" s="1293">
        <v>0</v>
      </c>
      <c r="S35" s="1769">
        <v>0</v>
      </c>
    </row>
    <row r="36" spans="1:19" s="156" customFormat="1" ht="12">
      <c r="A36" s="2265" t="s">
        <v>20</v>
      </c>
      <c r="B36" s="1232">
        <v>1260</v>
      </c>
      <c r="C36" s="1232">
        <v>17</v>
      </c>
      <c r="D36" s="2269">
        <v>1243</v>
      </c>
      <c r="E36" s="1233">
        <v>716</v>
      </c>
      <c r="F36" s="1233">
        <v>517</v>
      </c>
      <c r="G36" s="1233">
        <v>13</v>
      </c>
      <c r="H36" s="1233">
        <v>0</v>
      </c>
      <c r="I36" s="1384">
        <v>-3</v>
      </c>
      <c r="J36" s="1547">
        <v>196</v>
      </c>
      <c r="K36" s="2270">
        <v>55</v>
      </c>
      <c r="L36" s="2270">
        <v>141</v>
      </c>
      <c r="M36" s="1293">
        <v>108</v>
      </c>
      <c r="N36" s="1293">
        <v>-2</v>
      </c>
      <c r="O36" s="1293">
        <v>-41</v>
      </c>
      <c r="P36" s="1293">
        <v>87</v>
      </c>
      <c r="Q36" s="1293">
        <v>7</v>
      </c>
      <c r="R36" s="1293">
        <v>0</v>
      </c>
      <c r="S36" s="1769">
        <v>-18</v>
      </c>
    </row>
    <row r="37" spans="1:19" ht="15">
      <c r="A37" s="385" t="s">
        <v>0</v>
      </c>
      <c r="B37" s="221">
        <v>1756</v>
      </c>
      <c r="C37" s="221">
        <v>398</v>
      </c>
      <c r="D37" s="1035">
        <v>1358</v>
      </c>
      <c r="E37" s="28">
        <v>712</v>
      </c>
      <c r="F37" s="28">
        <v>744</v>
      </c>
      <c r="G37" s="28">
        <v>20</v>
      </c>
      <c r="H37" s="28">
        <v>0</v>
      </c>
      <c r="I37" s="222">
        <v>-118</v>
      </c>
      <c r="J37" s="973">
        <v>857</v>
      </c>
      <c r="K37" s="997">
        <v>250</v>
      </c>
      <c r="L37" s="1023">
        <v>607</v>
      </c>
      <c r="M37" s="691">
        <v>-42</v>
      </c>
      <c r="N37" s="691">
        <v>273</v>
      </c>
      <c r="O37" s="691">
        <v>-160</v>
      </c>
      <c r="P37" s="691">
        <v>701</v>
      </c>
      <c r="Q37" s="691">
        <v>54</v>
      </c>
      <c r="R37" s="691">
        <v>0</v>
      </c>
      <c r="S37" s="697">
        <v>-219</v>
      </c>
    </row>
    <row r="38" spans="1:19" s="156" customFormat="1" ht="12">
      <c r="A38" s="2265" t="s">
        <v>21</v>
      </c>
      <c r="B38" s="1232">
        <v>10030</v>
      </c>
      <c r="C38" s="1232">
        <v>1336</v>
      </c>
      <c r="D38" s="2269">
        <v>8694</v>
      </c>
      <c r="E38" s="1233">
        <v>4036</v>
      </c>
      <c r="F38" s="1233">
        <v>4560</v>
      </c>
      <c r="G38" s="1233">
        <v>116</v>
      </c>
      <c r="H38" s="1233">
        <v>0</v>
      </c>
      <c r="I38" s="1384">
        <v>-18</v>
      </c>
      <c r="J38" s="1547">
        <v>1323</v>
      </c>
      <c r="K38" s="2270">
        <v>615</v>
      </c>
      <c r="L38" s="2270">
        <v>708</v>
      </c>
      <c r="M38" s="1293">
        <v>160</v>
      </c>
      <c r="N38" s="1293">
        <v>149</v>
      </c>
      <c r="O38" s="1293">
        <v>-23</v>
      </c>
      <c r="P38" s="1293">
        <v>355</v>
      </c>
      <c r="Q38" s="1293">
        <v>68</v>
      </c>
      <c r="R38" s="1293">
        <v>0</v>
      </c>
      <c r="S38" s="1769">
        <v>-1</v>
      </c>
    </row>
    <row r="39" spans="1:19" s="156" customFormat="1" ht="12">
      <c r="A39" s="2265" t="s">
        <v>22</v>
      </c>
      <c r="B39" s="1232">
        <v>22180</v>
      </c>
      <c r="C39" s="1232">
        <v>4624</v>
      </c>
      <c r="D39" s="2269">
        <v>17556</v>
      </c>
      <c r="E39" s="1233">
        <v>13272</v>
      </c>
      <c r="F39" s="1233">
        <v>4000</v>
      </c>
      <c r="G39" s="1233">
        <v>319</v>
      </c>
      <c r="H39" s="1233">
        <v>-35</v>
      </c>
      <c r="I39" s="1384"/>
      <c r="J39" s="1547">
        <v>3728</v>
      </c>
      <c r="K39" s="2270">
        <v>612</v>
      </c>
      <c r="L39" s="2270">
        <v>3116</v>
      </c>
      <c r="M39" s="1293">
        <v>280</v>
      </c>
      <c r="N39" s="1293">
        <v>921</v>
      </c>
      <c r="O39" s="1293">
        <v>-428</v>
      </c>
      <c r="P39" s="1293">
        <v>2167</v>
      </c>
      <c r="Q39" s="1293">
        <v>176</v>
      </c>
      <c r="R39" s="1293">
        <v>0</v>
      </c>
      <c r="S39" s="1769"/>
    </row>
    <row r="40" spans="1:19" s="156" customFormat="1" ht="12">
      <c r="A40" s="2273" t="s">
        <v>66</v>
      </c>
      <c r="B40" s="1232">
        <v>10585</v>
      </c>
      <c r="C40" s="1232">
        <v>865</v>
      </c>
      <c r="D40" s="2269">
        <v>9720</v>
      </c>
      <c r="E40" s="1233">
        <v>1951</v>
      </c>
      <c r="F40" s="1233">
        <v>7678</v>
      </c>
      <c r="G40" s="1233">
        <v>159</v>
      </c>
      <c r="H40" s="1233">
        <v>112</v>
      </c>
      <c r="I40" s="1384">
        <v>-180</v>
      </c>
      <c r="J40" s="1547">
        <v>3846</v>
      </c>
      <c r="K40" s="2270">
        <v>1695</v>
      </c>
      <c r="L40" s="2270">
        <v>2151</v>
      </c>
      <c r="M40" s="1293">
        <v>634</v>
      </c>
      <c r="N40" s="1293">
        <v>-530</v>
      </c>
      <c r="O40" s="1293">
        <v>-99</v>
      </c>
      <c r="P40" s="1293">
        <v>2406</v>
      </c>
      <c r="Q40" s="1293">
        <v>-73</v>
      </c>
      <c r="R40" s="1293">
        <v>0</v>
      </c>
      <c r="S40" s="1769">
        <v>-187</v>
      </c>
    </row>
    <row r="41" spans="1:19" s="156" customFormat="1" ht="12">
      <c r="A41" s="2265" t="s">
        <v>24</v>
      </c>
      <c r="B41" s="1232">
        <v>1480</v>
      </c>
      <c r="C41" s="1232">
        <v>-36</v>
      </c>
      <c r="D41" s="2269">
        <v>1516</v>
      </c>
      <c r="E41" s="1233">
        <v>-127</v>
      </c>
      <c r="F41" s="1233">
        <v>1564</v>
      </c>
      <c r="G41" s="1233">
        <v>17</v>
      </c>
      <c r="H41" s="1233">
        <v>0</v>
      </c>
      <c r="I41" s="1384">
        <v>62</v>
      </c>
      <c r="J41" s="1547">
        <v>306</v>
      </c>
      <c r="K41" s="2270">
        <v>63</v>
      </c>
      <c r="L41" s="2270">
        <v>243</v>
      </c>
      <c r="M41" s="1293">
        <v>36</v>
      </c>
      <c r="N41" s="1293">
        <v>14</v>
      </c>
      <c r="O41" s="1293">
        <v>23</v>
      </c>
      <c r="P41" s="1293">
        <v>226</v>
      </c>
      <c r="Q41" s="1293">
        <v>39</v>
      </c>
      <c r="R41" s="1293">
        <v>0</v>
      </c>
      <c r="S41" s="1769">
        <v>-95</v>
      </c>
    </row>
    <row r="42" spans="1:19" s="156" customFormat="1" ht="12">
      <c r="A42" s="2265" t="s">
        <v>111</v>
      </c>
      <c r="B42" s="1232">
        <v>536</v>
      </c>
      <c r="C42" s="1232">
        <v>20</v>
      </c>
      <c r="D42" s="2269">
        <v>516</v>
      </c>
      <c r="E42" s="1233">
        <v>625</v>
      </c>
      <c r="F42" s="1233">
        <v>-67</v>
      </c>
      <c r="G42" s="1233">
        <v>24</v>
      </c>
      <c r="H42" s="1233">
        <v>-66</v>
      </c>
      <c r="I42" s="1384">
        <v>0</v>
      </c>
      <c r="J42" s="1547">
        <v>886</v>
      </c>
      <c r="K42" s="2270">
        <v>-51</v>
      </c>
      <c r="L42" s="2270">
        <v>937</v>
      </c>
      <c r="M42" s="1293">
        <v>55</v>
      </c>
      <c r="N42" s="1293">
        <v>726</v>
      </c>
      <c r="O42" s="1293">
        <v>-71</v>
      </c>
      <c r="P42" s="1293">
        <v>223</v>
      </c>
      <c r="Q42" s="1293">
        <v>4</v>
      </c>
      <c r="R42" s="1293">
        <v>0</v>
      </c>
      <c r="S42" s="1769">
        <v>0</v>
      </c>
    </row>
    <row r="43" spans="1:19" s="156" customFormat="1" ht="12">
      <c r="A43" s="2265" t="s">
        <v>25</v>
      </c>
      <c r="B43" s="1232">
        <v>9911</v>
      </c>
      <c r="C43" s="1232">
        <v>2825</v>
      </c>
      <c r="D43" s="2269">
        <v>7086</v>
      </c>
      <c r="E43" s="1233">
        <v>3916</v>
      </c>
      <c r="F43" s="1233">
        <v>2943</v>
      </c>
      <c r="G43" s="1233">
        <v>144</v>
      </c>
      <c r="H43" s="1233">
        <v>0</v>
      </c>
      <c r="I43" s="1384">
        <v>83</v>
      </c>
      <c r="J43" s="1547">
        <v>14359</v>
      </c>
      <c r="K43" s="2270">
        <v>4796</v>
      </c>
      <c r="L43" s="2270">
        <v>9563</v>
      </c>
      <c r="M43" s="1293">
        <v>638</v>
      </c>
      <c r="N43" s="1293">
        <v>1987</v>
      </c>
      <c r="O43" s="1293">
        <v>12</v>
      </c>
      <c r="P43" s="1293">
        <v>6786</v>
      </c>
      <c r="Q43" s="1293">
        <v>154</v>
      </c>
      <c r="R43" s="1293">
        <v>0</v>
      </c>
      <c r="S43" s="1769">
        <v>-14</v>
      </c>
    </row>
    <row r="44" spans="1:19" s="156" customFormat="1" ht="12">
      <c r="A44" s="2265" t="s">
        <v>26</v>
      </c>
      <c r="B44" s="1232">
        <v>5891</v>
      </c>
      <c r="C44" s="1232">
        <v>390</v>
      </c>
      <c r="D44" s="2269">
        <v>5501</v>
      </c>
      <c r="E44" s="1233">
        <v>2097</v>
      </c>
      <c r="F44" s="1233">
        <v>3239</v>
      </c>
      <c r="G44" s="1233">
        <v>68</v>
      </c>
      <c r="H44" s="1233">
        <v>0</v>
      </c>
      <c r="I44" s="1384">
        <v>97</v>
      </c>
      <c r="J44" s="1547">
        <v>1943</v>
      </c>
      <c r="K44" s="2270">
        <v>286</v>
      </c>
      <c r="L44" s="2270">
        <v>1657</v>
      </c>
      <c r="M44" s="1293">
        <v>119</v>
      </c>
      <c r="N44" s="1293">
        <v>680</v>
      </c>
      <c r="O44" s="1293">
        <v>-41</v>
      </c>
      <c r="P44" s="1293">
        <v>827</v>
      </c>
      <c r="Q44" s="1293">
        <v>16</v>
      </c>
      <c r="R44" s="1293">
        <v>0</v>
      </c>
      <c r="S44" s="1769">
        <v>56</v>
      </c>
    </row>
    <row r="45" spans="1:19" s="156" customFormat="1" ht="12">
      <c r="A45" s="2265" t="s">
        <v>195</v>
      </c>
      <c r="B45" s="1232">
        <v>2012</v>
      </c>
      <c r="C45" s="1232">
        <v>110</v>
      </c>
      <c r="D45" s="2269">
        <v>1902</v>
      </c>
      <c r="E45" s="1233">
        <v>1251</v>
      </c>
      <c r="F45" s="1233">
        <v>645</v>
      </c>
      <c r="G45" s="1233">
        <v>18</v>
      </c>
      <c r="H45" s="1233">
        <v>-12</v>
      </c>
      <c r="I45" s="1384"/>
      <c r="J45" s="1547">
        <v>576</v>
      </c>
      <c r="K45" s="2270">
        <v>-5</v>
      </c>
      <c r="L45" s="2270">
        <v>581</v>
      </c>
      <c r="M45" s="1293">
        <v>105</v>
      </c>
      <c r="N45" s="1293">
        <v>103</v>
      </c>
      <c r="O45" s="1293">
        <v>11</v>
      </c>
      <c r="P45" s="1293">
        <v>326</v>
      </c>
      <c r="Q45" s="1293">
        <v>4</v>
      </c>
      <c r="R45" s="1293">
        <v>0</v>
      </c>
      <c r="S45" s="1769"/>
    </row>
    <row r="46" spans="1:19" s="156" customFormat="1" ht="12">
      <c r="A46" s="2265" t="s">
        <v>67</v>
      </c>
      <c r="B46" s="1232">
        <v>2498</v>
      </c>
      <c r="C46" s="1232">
        <v>5</v>
      </c>
      <c r="D46" s="2269">
        <v>2493</v>
      </c>
      <c r="E46" s="1233">
        <v>2493</v>
      </c>
      <c r="F46" s="1233">
        <v>-83</v>
      </c>
      <c r="G46" s="1233">
        <v>-3</v>
      </c>
      <c r="H46" s="1233">
        <v>-10</v>
      </c>
      <c r="I46" s="1384">
        <v>96</v>
      </c>
      <c r="J46" s="1547">
        <v>1113</v>
      </c>
      <c r="K46" s="2270">
        <v>-43</v>
      </c>
      <c r="L46" s="2270">
        <v>1156</v>
      </c>
      <c r="M46" s="1293">
        <v>-87</v>
      </c>
      <c r="N46" s="1293">
        <v>709</v>
      </c>
      <c r="O46" s="1293">
        <v>42</v>
      </c>
      <c r="P46" s="1293">
        <v>617</v>
      </c>
      <c r="Q46" s="1293">
        <v>-75</v>
      </c>
      <c r="R46" s="1293">
        <v>0</v>
      </c>
      <c r="S46" s="1769">
        <v>-50</v>
      </c>
    </row>
    <row r="47" spans="1:19" s="156" customFormat="1" ht="12">
      <c r="A47" s="2265" t="s">
        <v>27</v>
      </c>
      <c r="B47" s="1232">
        <v>651</v>
      </c>
      <c r="C47" s="1232">
        <v>3</v>
      </c>
      <c r="D47" s="2269">
        <v>648</v>
      </c>
      <c r="E47" s="1233">
        <v>396</v>
      </c>
      <c r="F47" s="1233">
        <v>242</v>
      </c>
      <c r="G47" s="1233">
        <v>8</v>
      </c>
      <c r="H47" s="1233">
        <v>0</v>
      </c>
      <c r="I47" s="1384">
        <v>2</v>
      </c>
      <c r="J47" s="1547">
        <v>278</v>
      </c>
      <c r="K47" s="2270">
        <v>73</v>
      </c>
      <c r="L47" s="2270">
        <v>205</v>
      </c>
      <c r="M47" s="1293">
        <v>9</v>
      </c>
      <c r="N47" s="1293">
        <v>165</v>
      </c>
      <c r="O47" s="1293">
        <v>-3</v>
      </c>
      <c r="P47" s="1293">
        <v>26</v>
      </c>
      <c r="Q47" s="1293">
        <v>3</v>
      </c>
      <c r="R47" s="1293">
        <v>0</v>
      </c>
      <c r="S47" s="1769">
        <v>5</v>
      </c>
    </row>
    <row r="48" spans="1:19" s="156" customFormat="1" ht="12">
      <c r="A48" s="2265" t="s">
        <v>28</v>
      </c>
      <c r="B48" s="1232">
        <v>338</v>
      </c>
      <c r="C48" s="1232">
        <v>0</v>
      </c>
      <c r="D48" s="2269">
        <v>338</v>
      </c>
      <c r="E48" s="1233">
        <v>56</v>
      </c>
      <c r="F48" s="1233">
        <v>252</v>
      </c>
      <c r="G48" s="1233">
        <v>21</v>
      </c>
      <c r="H48" s="1233">
        <v>0</v>
      </c>
      <c r="I48" s="1384">
        <v>9</v>
      </c>
      <c r="J48" s="1547">
        <v>64</v>
      </c>
      <c r="K48" s="2270">
        <v>11</v>
      </c>
      <c r="L48" s="2270">
        <v>53</v>
      </c>
      <c r="M48" s="1293">
        <v>0</v>
      </c>
      <c r="N48" s="1293">
        <v>53</v>
      </c>
      <c r="O48" s="1293">
        <v>0</v>
      </c>
      <c r="P48" s="1293">
        <v>2</v>
      </c>
      <c r="Q48" s="1293">
        <v>0</v>
      </c>
      <c r="R48" s="1293">
        <v>0</v>
      </c>
      <c r="S48" s="1769">
        <v>-2</v>
      </c>
    </row>
    <row r="49" spans="1:19" s="156" customFormat="1" ht="12.75" thickBot="1">
      <c r="A49" s="2274" t="s">
        <v>29</v>
      </c>
      <c r="B49" s="1235">
        <v>339</v>
      </c>
      <c r="C49" s="1235">
        <v>30</v>
      </c>
      <c r="D49" s="2271">
        <v>309</v>
      </c>
      <c r="E49" s="1236">
        <v>140</v>
      </c>
      <c r="F49" s="1236">
        <v>146</v>
      </c>
      <c r="G49" s="1236">
        <v>23</v>
      </c>
      <c r="H49" s="1236">
        <v>0</v>
      </c>
      <c r="I49" s="1424">
        <v>0</v>
      </c>
      <c r="J49" s="1550">
        <v>44</v>
      </c>
      <c r="K49" s="2272">
        <v>8</v>
      </c>
      <c r="L49" s="2272">
        <v>36</v>
      </c>
      <c r="M49" s="1294">
        <v>29</v>
      </c>
      <c r="N49" s="1294">
        <v>16</v>
      </c>
      <c r="O49" s="1294">
        <v>0</v>
      </c>
      <c r="P49" s="1294">
        <v>8</v>
      </c>
      <c r="Q49" s="1294">
        <v>0</v>
      </c>
      <c r="R49" s="1294">
        <v>0</v>
      </c>
      <c r="S49" s="1770">
        <v>-17</v>
      </c>
    </row>
    <row r="50" spans="1:17" ht="12.75">
      <c r="A50" s="1826" t="s">
        <v>196</v>
      </c>
      <c r="B50" s="1828"/>
      <c r="C50" s="1828"/>
      <c r="D50" s="1828"/>
      <c r="E50" s="1828"/>
      <c r="F50" s="1828"/>
      <c r="G50" s="1241"/>
      <c r="H50" s="1241"/>
      <c r="I50" s="1241"/>
      <c r="J50" s="1241"/>
      <c r="K50" s="1241"/>
      <c r="L50" s="1241"/>
      <c r="M50" s="1241"/>
      <c r="N50" s="1241"/>
      <c r="O50" s="1241"/>
      <c r="P50" s="1241"/>
      <c r="Q50" s="1241"/>
    </row>
    <row r="51" spans="1:17" ht="12.75">
      <c r="A51" s="1826" t="s">
        <v>197</v>
      </c>
      <c r="B51" s="1828"/>
      <c r="C51" s="1828"/>
      <c r="D51" s="1828"/>
      <c r="E51" s="1828"/>
      <c r="F51" s="1828"/>
      <c r="G51" s="1241"/>
      <c r="H51" s="1241"/>
      <c r="I51" s="1241"/>
      <c r="J51" s="1241"/>
      <c r="K51" s="1241"/>
      <c r="L51" s="1241"/>
      <c r="M51" s="1241"/>
      <c r="N51" s="1241"/>
      <c r="O51" s="1241"/>
      <c r="P51" s="1241"/>
      <c r="Q51" s="1241"/>
    </row>
    <row r="52" spans="1:17" ht="12.75">
      <c r="A52" s="1826" t="s">
        <v>198</v>
      </c>
      <c r="B52" s="1828"/>
      <c r="C52" s="1828"/>
      <c r="D52" s="1828"/>
      <c r="E52" s="1828"/>
      <c r="F52" s="1828"/>
      <c r="G52" s="1241"/>
      <c r="H52" s="1241"/>
      <c r="I52" s="1241"/>
      <c r="J52" s="1241"/>
      <c r="K52" s="1241"/>
      <c r="L52" s="1241"/>
      <c r="M52" s="1241"/>
      <c r="N52" s="1241"/>
      <c r="O52" s="1241"/>
      <c r="P52" s="1241"/>
      <c r="Q52" s="1241"/>
    </row>
    <row r="53" spans="1:17" ht="12.75">
      <c r="A53" s="1828" t="s">
        <v>199</v>
      </c>
      <c r="B53" s="1828"/>
      <c r="C53" s="1828"/>
      <c r="D53" s="1828"/>
      <c r="E53" s="1828"/>
      <c r="F53" s="1828"/>
      <c r="G53" s="1241"/>
      <c r="H53" s="1241"/>
      <c r="I53" s="1241"/>
      <c r="J53" s="1241"/>
      <c r="K53" s="1241"/>
      <c r="L53" s="1241"/>
      <c r="M53" s="1241"/>
      <c r="N53" s="1241"/>
      <c r="O53" s="1241"/>
      <c r="P53" s="1241"/>
      <c r="Q53" s="1241"/>
    </row>
    <row r="54" spans="1:17" ht="12.75">
      <c r="A54" s="2221" t="s">
        <v>150</v>
      </c>
      <c r="B54" s="2221"/>
      <c r="C54" s="2222"/>
      <c r="D54" s="2222"/>
      <c r="E54" s="2222"/>
      <c r="F54" s="2222"/>
      <c r="G54" s="2222"/>
      <c r="H54" s="2223"/>
      <c r="I54" s="2223"/>
      <c r="J54" s="2223"/>
      <c r="K54" s="2223"/>
      <c r="L54" s="2223"/>
      <c r="M54" s="2223"/>
      <c r="N54" s="2223"/>
      <c r="O54" s="2223"/>
      <c r="P54" s="2223"/>
      <c r="Q54" s="2223"/>
    </row>
    <row r="55" spans="1:17" ht="12.75">
      <c r="A55" s="1242" t="s">
        <v>152</v>
      </c>
      <c r="B55" s="1241"/>
      <c r="C55" s="1241"/>
      <c r="D55" s="1241"/>
      <c r="E55" s="1241"/>
      <c r="F55" s="1241"/>
      <c r="G55" s="1241"/>
      <c r="H55" s="1241"/>
      <c r="I55" s="1241"/>
      <c r="J55" s="1241"/>
      <c r="K55" s="1241"/>
      <c r="L55" s="1241"/>
      <c r="M55" s="1241"/>
      <c r="N55" s="1241"/>
      <c r="O55" s="1241"/>
      <c r="P55" s="1241"/>
      <c r="Q55" s="1241"/>
    </row>
    <row r="57" spans="1:19" ht="15.75">
      <c r="A57" s="2210" t="s">
        <v>233</v>
      </c>
      <c r="B57" s="2211"/>
      <c r="C57" s="2211"/>
      <c r="D57" s="2211"/>
      <c r="E57" s="2211"/>
      <c r="F57" s="2211"/>
      <c r="G57" s="2211"/>
      <c r="H57" s="2211"/>
      <c r="I57" s="2211"/>
      <c r="J57" s="2212"/>
      <c r="K57" s="2212"/>
      <c r="L57" s="2212"/>
      <c r="M57" s="2212"/>
      <c r="N57" s="2212"/>
      <c r="O57" s="2212"/>
      <c r="P57" s="2212"/>
      <c r="Q57" s="2212"/>
      <c r="R57" s="3"/>
      <c r="S57" s="3"/>
    </row>
    <row r="58" spans="1:17" ht="12.75">
      <c r="A58" s="2820" t="s">
        <v>4</v>
      </c>
      <c r="B58" s="2821"/>
      <c r="C58" s="2821"/>
      <c r="D58" s="2821"/>
      <c r="E58" s="2821"/>
      <c r="F58" s="2821"/>
      <c r="G58" s="2821"/>
      <c r="H58" s="2821"/>
      <c r="I58" s="2821"/>
      <c r="J58" s="2173"/>
      <c r="K58" s="2173"/>
      <c r="L58" s="2173"/>
      <c r="M58" s="2173"/>
      <c r="N58" s="2173"/>
      <c r="O58" s="2173"/>
      <c r="P58" s="2173"/>
      <c r="Q58" s="2173"/>
    </row>
    <row r="59" spans="1:19" ht="17.25" thickBot="1">
      <c r="A59" s="2216" t="s">
        <v>234</v>
      </c>
      <c r="B59" s="2217"/>
      <c r="C59" s="2217"/>
      <c r="D59" s="2217"/>
      <c r="E59" s="2217"/>
      <c r="F59" s="2217"/>
      <c r="G59" s="2217"/>
      <c r="H59" s="2217"/>
      <c r="I59" s="2217"/>
      <c r="J59" s="2217"/>
      <c r="K59" s="2218"/>
      <c r="L59" s="2218"/>
      <c r="M59" s="2218"/>
      <c r="N59" s="2218"/>
      <c r="O59" s="2218"/>
      <c r="P59" s="2218"/>
      <c r="Q59" s="2218"/>
      <c r="R59" s="383"/>
      <c r="S59" s="383"/>
    </row>
    <row r="60" spans="1:19" ht="13.5" thickBot="1">
      <c r="A60" s="1"/>
      <c r="B60" s="959" t="s">
        <v>2</v>
      </c>
      <c r="C60" s="960"/>
      <c r="D60" s="960"/>
      <c r="E60" s="960"/>
      <c r="F60" s="960"/>
      <c r="G60" s="960"/>
      <c r="H60" s="960"/>
      <c r="I60" s="2818" t="s">
        <v>3</v>
      </c>
      <c r="J60" s="2819"/>
      <c r="K60" s="2819"/>
      <c r="L60" s="2819"/>
      <c r="M60" s="2819"/>
      <c r="N60" s="2819"/>
      <c r="O60" s="2819"/>
      <c r="P60" s="2819"/>
      <c r="Q60" s="2834"/>
      <c r="R60" s="961"/>
      <c r="S60" s="961"/>
    </row>
    <row r="61" spans="1:19" ht="36.75" thickBot="1">
      <c r="A61" s="384" t="s">
        <v>119</v>
      </c>
      <c r="B61" s="386" t="s">
        <v>107</v>
      </c>
      <c r="C61" s="387" t="s">
        <v>191</v>
      </c>
      <c r="D61" s="387" t="s">
        <v>193</v>
      </c>
      <c r="E61" s="387" t="s">
        <v>194</v>
      </c>
      <c r="F61" s="387" t="s">
        <v>108</v>
      </c>
      <c r="G61" s="387" t="s">
        <v>109</v>
      </c>
      <c r="H61" s="388" t="s">
        <v>110</v>
      </c>
      <c r="I61" s="1764" t="s">
        <v>107</v>
      </c>
      <c r="J61" s="1765" t="s">
        <v>191</v>
      </c>
      <c r="K61" s="1765" t="s">
        <v>192</v>
      </c>
      <c r="L61" s="1765" t="s">
        <v>193</v>
      </c>
      <c r="M61" s="902" t="s">
        <v>398</v>
      </c>
      <c r="N61" s="902" t="s">
        <v>397</v>
      </c>
      <c r="O61" s="1765" t="s">
        <v>108</v>
      </c>
      <c r="P61" s="1765" t="s">
        <v>109</v>
      </c>
      <c r="Q61" s="1766" t="s">
        <v>110</v>
      </c>
      <c r="R61" s="394"/>
      <c r="S61" s="394"/>
    </row>
    <row r="62" spans="1:19" ht="15">
      <c r="A62" s="887" t="s">
        <v>65</v>
      </c>
      <c r="B62" s="1774">
        <v>491329</v>
      </c>
      <c r="C62" s="1359">
        <v>23508</v>
      </c>
      <c r="D62" s="1359">
        <v>235796</v>
      </c>
      <c r="E62" s="1359">
        <v>226849</v>
      </c>
      <c r="F62" s="1359">
        <v>4093</v>
      </c>
      <c r="G62" s="1359">
        <v>204</v>
      </c>
      <c r="H62" s="1359">
        <v>879</v>
      </c>
      <c r="I62" s="1775">
        <v>182176</v>
      </c>
      <c r="J62" s="1776">
        <v>20247</v>
      </c>
      <c r="K62" s="1776">
        <v>8444</v>
      </c>
      <c r="L62" s="1776">
        <v>53819</v>
      </c>
      <c r="M62" s="1776">
        <v>12629</v>
      </c>
      <c r="N62" s="1776">
        <v>83111</v>
      </c>
      <c r="O62" s="1776">
        <v>3317</v>
      </c>
      <c r="P62" s="1776">
        <v>5</v>
      </c>
      <c r="Q62" s="1777">
        <v>604</v>
      </c>
      <c r="R62" s="962"/>
      <c r="S62" s="962"/>
    </row>
    <row r="63" spans="1:19" ht="12.75">
      <c r="A63" s="325" t="s">
        <v>31</v>
      </c>
      <c r="B63" s="1774">
        <v>97968</v>
      </c>
      <c r="C63" s="1359">
        <v>5280</v>
      </c>
      <c r="D63" s="1359">
        <v>47058</v>
      </c>
      <c r="E63" s="1359">
        <v>45233</v>
      </c>
      <c r="F63" s="1359">
        <v>333</v>
      </c>
      <c r="G63" s="1359">
        <v>0</v>
      </c>
      <c r="H63" s="1359">
        <v>64</v>
      </c>
      <c r="I63" s="1775">
        <v>26487</v>
      </c>
      <c r="J63" s="1776">
        <v>5182</v>
      </c>
      <c r="K63" s="1776">
        <v>1088</v>
      </c>
      <c r="L63" s="1776">
        <v>8569</v>
      </c>
      <c r="M63" s="1776">
        <v>1590</v>
      </c>
      <c r="N63" s="1776">
        <v>9426</v>
      </c>
      <c r="O63" s="1776">
        <v>562</v>
      </c>
      <c r="P63" s="1776">
        <v>5</v>
      </c>
      <c r="Q63" s="1777">
        <v>65</v>
      </c>
      <c r="R63" s="886"/>
      <c r="S63" s="886"/>
    </row>
    <row r="64" spans="1:19" ht="12.75">
      <c r="A64" s="325" t="s">
        <v>16</v>
      </c>
      <c r="B64" s="1774">
        <v>13824</v>
      </c>
      <c r="C64" s="1359">
        <v>620</v>
      </c>
      <c r="D64" s="1359">
        <v>6777</v>
      </c>
      <c r="E64" s="1359">
        <v>6207</v>
      </c>
      <c r="F64" s="1359">
        <v>144</v>
      </c>
      <c r="G64" s="1359">
        <v>0</v>
      </c>
      <c r="H64" s="1359">
        <v>76</v>
      </c>
      <c r="I64" s="1775">
        <v>5144</v>
      </c>
      <c r="J64" s="1776">
        <v>611</v>
      </c>
      <c r="K64" s="1776">
        <v>136</v>
      </c>
      <c r="L64" s="1776">
        <v>1641</v>
      </c>
      <c r="M64" s="1776">
        <v>469</v>
      </c>
      <c r="N64" s="1776">
        <v>2156</v>
      </c>
      <c r="O64" s="1776">
        <v>101</v>
      </c>
      <c r="P64" s="1776">
        <v>0</v>
      </c>
      <c r="Q64" s="1777">
        <v>30</v>
      </c>
      <c r="R64" s="886"/>
      <c r="S64" s="886"/>
    </row>
    <row r="65" spans="1:19" ht="12.75">
      <c r="A65" s="325" t="s">
        <v>17</v>
      </c>
      <c r="B65" s="1774">
        <v>10736</v>
      </c>
      <c r="C65" s="1359">
        <v>529</v>
      </c>
      <c r="D65" s="1359">
        <v>4848</v>
      </c>
      <c r="E65" s="1359">
        <v>5221</v>
      </c>
      <c r="F65" s="1359">
        <v>128</v>
      </c>
      <c r="G65" s="1359">
        <v>0</v>
      </c>
      <c r="H65" s="1359">
        <v>10</v>
      </c>
      <c r="I65" s="1775">
        <v>2875</v>
      </c>
      <c r="J65" s="1776">
        <v>71</v>
      </c>
      <c r="K65" s="1776">
        <v>0</v>
      </c>
      <c r="L65" s="1776">
        <v>1005</v>
      </c>
      <c r="M65" s="1776">
        <v>255</v>
      </c>
      <c r="N65" s="1776">
        <v>1440</v>
      </c>
      <c r="O65" s="1776">
        <v>62</v>
      </c>
      <c r="P65" s="1776">
        <v>0</v>
      </c>
      <c r="Q65" s="1777">
        <v>42</v>
      </c>
      <c r="R65" s="886"/>
      <c r="S65" s="886"/>
    </row>
    <row r="66" spans="1:19" ht="12.75">
      <c r="A66" s="325" t="s">
        <v>18</v>
      </c>
      <c r="B66" s="1774">
        <v>11251</v>
      </c>
      <c r="C66" s="1359">
        <v>628</v>
      </c>
      <c r="D66" s="1359">
        <v>5099</v>
      </c>
      <c r="E66" s="1359">
        <v>5507</v>
      </c>
      <c r="F66" s="1359">
        <v>17</v>
      </c>
      <c r="G66" s="1359">
        <v>0</v>
      </c>
      <c r="H66" s="1359">
        <v>0</v>
      </c>
      <c r="I66" s="1775">
        <v>4542</v>
      </c>
      <c r="J66" s="1776">
        <v>297</v>
      </c>
      <c r="K66" s="1776">
        <v>143</v>
      </c>
      <c r="L66" s="1776">
        <v>2313</v>
      </c>
      <c r="M66" s="1776">
        <v>133</v>
      </c>
      <c r="N66" s="1776">
        <v>1533</v>
      </c>
      <c r="O66" s="1776">
        <v>123</v>
      </c>
      <c r="P66" s="1776">
        <v>0</v>
      </c>
      <c r="Q66" s="1777">
        <v>0</v>
      </c>
      <c r="R66" s="886"/>
      <c r="S66" s="886"/>
    </row>
    <row r="67" spans="1:19" ht="12.75">
      <c r="A67" s="325" t="s">
        <v>19</v>
      </c>
      <c r="B67" s="1774">
        <v>23008</v>
      </c>
      <c r="C67" s="1359">
        <v>73</v>
      </c>
      <c r="D67" s="1359">
        <v>11467</v>
      </c>
      <c r="E67" s="1359">
        <v>11318</v>
      </c>
      <c r="F67" s="1359">
        <v>150</v>
      </c>
      <c r="G67" s="1359">
        <v>0</v>
      </c>
      <c r="H67" s="1359">
        <v>0</v>
      </c>
      <c r="I67" s="1775">
        <v>5052</v>
      </c>
      <c r="J67" s="1776">
        <v>59</v>
      </c>
      <c r="K67" s="1776">
        <v>271</v>
      </c>
      <c r="L67" s="1776">
        <v>2064</v>
      </c>
      <c r="M67" s="1776">
        <v>331</v>
      </c>
      <c r="N67" s="1776">
        <v>2243</v>
      </c>
      <c r="O67" s="1776">
        <v>84</v>
      </c>
      <c r="P67" s="1776">
        <v>0</v>
      </c>
      <c r="Q67" s="1777">
        <v>0</v>
      </c>
      <c r="R67" s="886"/>
      <c r="S67" s="886"/>
    </row>
    <row r="68" spans="1:19" ht="12.75">
      <c r="A68" s="325" t="s">
        <v>20</v>
      </c>
      <c r="B68" s="1774">
        <v>6353</v>
      </c>
      <c r="C68" s="1359">
        <v>105</v>
      </c>
      <c r="D68" s="1359">
        <v>2936</v>
      </c>
      <c r="E68" s="1359">
        <v>3240</v>
      </c>
      <c r="F68" s="1359">
        <v>51</v>
      </c>
      <c r="G68" s="1359">
        <v>0</v>
      </c>
      <c r="H68" s="1359">
        <v>21</v>
      </c>
      <c r="I68" s="1775">
        <v>2152</v>
      </c>
      <c r="J68" s="1776">
        <v>92</v>
      </c>
      <c r="K68" s="1776">
        <v>121</v>
      </c>
      <c r="L68" s="1776">
        <v>781</v>
      </c>
      <c r="M68" s="1776">
        <v>127</v>
      </c>
      <c r="N68" s="1776">
        <v>962</v>
      </c>
      <c r="O68" s="1776">
        <v>48</v>
      </c>
      <c r="P68" s="1776">
        <v>0</v>
      </c>
      <c r="Q68" s="1777">
        <v>21</v>
      </c>
      <c r="R68" s="886"/>
      <c r="S68" s="886"/>
    </row>
    <row r="69" spans="1:19" ht="15">
      <c r="A69" s="888" t="s">
        <v>0</v>
      </c>
      <c r="B69" s="1774">
        <v>26423</v>
      </c>
      <c r="C69" s="1359">
        <v>546</v>
      </c>
      <c r="D69" s="1359">
        <v>12958</v>
      </c>
      <c r="E69" s="1359">
        <v>12710</v>
      </c>
      <c r="F69" s="1359">
        <v>209</v>
      </c>
      <c r="G69" s="1359">
        <v>0</v>
      </c>
      <c r="H69" s="1359">
        <v>0</v>
      </c>
      <c r="I69" s="1775">
        <v>8912</v>
      </c>
      <c r="J69" s="1776">
        <v>387</v>
      </c>
      <c r="K69" s="1776">
        <v>186</v>
      </c>
      <c r="L69" s="1776">
        <v>2801</v>
      </c>
      <c r="M69" s="1776">
        <v>761</v>
      </c>
      <c r="N69" s="1776">
        <v>4596</v>
      </c>
      <c r="O69" s="1776">
        <v>181</v>
      </c>
      <c r="P69" s="1776">
        <v>0</v>
      </c>
      <c r="Q69" s="1777">
        <v>0</v>
      </c>
      <c r="R69" s="962"/>
      <c r="S69" s="962"/>
    </row>
    <row r="70" spans="1:19" ht="12.75">
      <c r="A70" s="325" t="s">
        <v>21</v>
      </c>
      <c r="B70" s="1774">
        <v>30452</v>
      </c>
      <c r="C70" s="1359">
        <v>1367</v>
      </c>
      <c r="D70" s="1359">
        <v>15382</v>
      </c>
      <c r="E70" s="1359">
        <v>13362</v>
      </c>
      <c r="F70" s="1359">
        <v>292</v>
      </c>
      <c r="G70" s="1359">
        <v>0</v>
      </c>
      <c r="H70" s="1359">
        <v>49</v>
      </c>
      <c r="I70" s="1775">
        <v>4896</v>
      </c>
      <c r="J70" s="1776">
        <v>713</v>
      </c>
      <c r="K70" s="1776">
        <v>268</v>
      </c>
      <c r="L70" s="1776">
        <v>1947</v>
      </c>
      <c r="M70" s="1776">
        <v>248</v>
      </c>
      <c r="N70" s="1776">
        <v>1488</v>
      </c>
      <c r="O70" s="1776">
        <v>143</v>
      </c>
      <c r="P70" s="1776">
        <v>0</v>
      </c>
      <c r="Q70" s="1777">
        <v>89</v>
      </c>
      <c r="R70" s="886"/>
      <c r="S70" s="886"/>
    </row>
    <row r="71" spans="1:19" ht="12.75">
      <c r="A71" s="325" t="s">
        <v>22</v>
      </c>
      <c r="B71" s="1774">
        <v>71732</v>
      </c>
      <c r="C71" s="1359">
        <v>6603</v>
      </c>
      <c r="D71" s="1359">
        <v>35626</v>
      </c>
      <c r="E71" s="1359">
        <v>28693</v>
      </c>
      <c r="F71" s="1359">
        <v>810</v>
      </c>
      <c r="G71" s="1359">
        <v>0</v>
      </c>
      <c r="H71" s="1359">
        <v>0</v>
      </c>
      <c r="I71" s="1775">
        <v>35531</v>
      </c>
      <c r="J71" s="1776">
        <v>3958</v>
      </c>
      <c r="K71" s="1776">
        <v>2437</v>
      </c>
      <c r="L71" s="1776">
        <v>9808</v>
      </c>
      <c r="M71" s="1776">
        <v>2626</v>
      </c>
      <c r="N71" s="1776">
        <v>15945</v>
      </c>
      <c r="O71" s="1776">
        <v>757</v>
      </c>
      <c r="P71" s="1776">
        <v>0</v>
      </c>
      <c r="Q71" s="1777">
        <v>0</v>
      </c>
      <c r="R71" s="886"/>
      <c r="S71" s="886"/>
    </row>
    <row r="72" spans="1:19" ht="12.75">
      <c r="A72" s="328" t="s">
        <v>66</v>
      </c>
      <c r="B72" s="1774">
        <v>52854</v>
      </c>
      <c r="C72" s="1359">
        <v>1216</v>
      </c>
      <c r="D72" s="1359">
        <v>23886</v>
      </c>
      <c r="E72" s="1359">
        <v>27006</v>
      </c>
      <c r="F72" s="1359">
        <v>588</v>
      </c>
      <c r="G72" s="1359">
        <v>158</v>
      </c>
      <c r="H72" s="1359">
        <v>0</v>
      </c>
      <c r="I72" s="1775">
        <v>17272</v>
      </c>
      <c r="J72" s="1776">
        <v>2079</v>
      </c>
      <c r="K72" s="1776">
        <v>957</v>
      </c>
      <c r="L72" s="1776">
        <v>5289</v>
      </c>
      <c r="M72" s="1776">
        <v>1063</v>
      </c>
      <c r="N72" s="1776">
        <v>7760</v>
      </c>
      <c r="O72" s="1776">
        <v>124</v>
      </c>
      <c r="P72" s="1776">
        <v>0</v>
      </c>
      <c r="Q72" s="1777">
        <v>0</v>
      </c>
      <c r="R72" s="886"/>
      <c r="S72" s="886"/>
    </row>
    <row r="73" spans="1:19" ht="12.75">
      <c r="A73" s="325" t="s">
        <v>24</v>
      </c>
      <c r="B73" s="1774">
        <v>14537</v>
      </c>
      <c r="C73" s="1359">
        <v>37</v>
      </c>
      <c r="D73" s="1359">
        <v>7299</v>
      </c>
      <c r="E73" s="1359">
        <v>7043</v>
      </c>
      <c r="F73" s="1359">
        <v>94</v>
      </c>
      <c r="G73" s="1359">
        <v>0</v>
      </c>
      <c r="H73" s="1359">
        <v>64</v>
      </c>
      <c r="I73" s="1775">
        <v>2558</v>
      </c>
      <c r="J73" s="1776">
        <v>98</v>
      </c>
      <c r="K73" s="1776">
        <v>65</v>
      </c>
      <c r="L73" s="1776">
        <v>955</v>
      </c>
      <c r="M73" s="1776">
        <v>82</v>
      </c>
      <c r="N73" s="1776">
        <v>1191</v>
      </c>
      <c r="O73" s="1776">
        <v>102</v>
      </c>
      <c r="P73" s="1776">
        <v>0</v>
      </c>
      <c r="Q73" s="1777">
        <v>65</v>
      </c>
      <c r="R73" s="886"/>
      <c r="S73" s="886"/>
    </row>
    <row r="74" spans="1:19" ht="12.75">
      <c r="A74" s="325" t="s">
        <v>111</v>
      </c>
      <c r="B74" s="1774">
        <v>30004</v>
      </c>
      <c r="C74" s="1359">
        <v>624</v>
      </c>
      <c r="D74" s="1359">
        <v>14198</v>
      </c>
      <c r="E74" s="1359">
        <v>14960</v>
      </c>
      <c r="F74" s="1359">
        <v>222</v>
      </c>
      <c r="G74" s="1359">
        <v>0</v>
      </c>
      <c r="H74" s="1359">
        <v>0</v>
      </c>
      <c r="I74" s="1775">
        <v>7775</v>
      </c>
      <c r="J74" s="1776">
        <v>83</v>
      </c>
      <c r="K74" s="1776">
        <v>369</v>
      </c>
      <c r="L74" s="1776">
        <v>3104</v>
      </c>
      <c r="M74" s="1776">
        <v>659</v>
      </c>
      <c r="N74" s="1776">
        <v>3436</v>
      </c>
      <c r="O74" s="1776">
        <v>124</v>
      </c>
      <c r="P74" s="1776">
        <v>0</v>
      </c>
      <c r="Q74" s="1777">
        <v>0</v>
      </c>
      <c r="R74" s="886"/>
      <c r="S74" s="886"/>
    </row>
    <row r="75" spans="1:19" ht="12.75">
      <c r="A75" s="325" t="s">
        <v>25</v>
      </c>
      <c r="B75" s="1774">
        <v>51052</v>
      </c>
      <c r="C75" s="1359">
        <v>5028</v>
      </c>
      <c r="D75" s="1359">
        <v>22651</v>
      </c>
      <c r="E75" s="1359">
        <v>22520</v>
      </c>
      <c r="F75" s="1359">
        <v>659</v>
      </c>
      <c r="G75" s="1359">
        <v>0</v>
      </c>
      <c r="H75" s="1359">
        <v>194</v>
      </c>
      <c r="I75" s="1775">
        <v>37227</v>
      </c>
      <c r="J75" s="1776">
        <v>5899</v>
      </c>
      <c r="K75" s="1776">
        <v>1454</v>
      </c>
      <c r="L75" s="1776">
        <v>6240</v>
      </c>
      <c r="M75" s="1776">
        <v>1932</v>
      </c>
      <c r="N75" s="1776">
        <v>20935</v>
      </c>
      <c r="O75" s="1776">
        <v>663</v>
      </c>
      <c r="P75" s="1776">
        <v>0</v>
      </c>
      <c r="Q75" s="1777">
        <v>104</v>
      </c>
      <c r="R75" s="886"/>
      <c r="S75" s="886"/>
    </row>
    <row r="76" spans="1:19" ht="12.75">
      <c r="A76" s="325" t="s">
        <v>26</v>
      </c>
      <c r="B76" s="1774">
        <v>19187</v>
      </c>
      <c r="C76" s="1359">
        <v>650</v>
      </c>
      <c r="D76" s="1359">
        <v>9290</v>
      </c>
      <c r="E76" s="1359">
        <v>8910</v>
      </c>
      <c r="F76" s="1359">
        <v>240</v>
      </c>
      <c r="G76" s="1359">
        <v>0</v>
      </c>
      <c r="H76" s="1359">
        <v>97</v>
      </c>
      <c r="I76" s="1775">
        <v>5045</v>
      </c>
      <c r="J76" s="1776">
        <v>433</v>
      </c>
      <c r="K76" s="1776">
        <v>123</v>
      </c>
      <c r="L76" s="1776">
        <v>2239</v>
      </c>
      <c r="M76" s="1776">
        <v>119</v>
      </c>
      <c r="N76" s="1776">
        <v>2001</v>
      </c>
      <c r="O76" s="1776">
        <v>48</v>
      </c>
      <c r="P76" s="1776">
        <v>0</v>
      </c>
      <c r="Q76" s="1777">
        <v>82</v>
      </c>
      <c r="R76" s="886"/>
      <c r="S76" s="886"/>
    </row>
    <row r="77" spans="1:19" ht="12.75">
      <c r="A77" s="325" t="s">
        <v>195</v>
      </c>
      <c r="B77" s="1774">
        <v>7308</v>
      </c>
      <c r="C77" s="1359">
        <v>112</v>
      </c>
      <c r="D77" s="1359">
        <v>3812</v>
      </c>
      <c r="E77" s="1359">
        <v>3334</v>
      </c>
      <c r="F77" s="1359">
        <v>50</v>
      </c>
      <c r="G77" s="1359">
        <v>0</v>
      </c>
      <c r="H77" s="1359">
        <v>0</v>
      </c>
      <c r="I77" s="1775">
        <v>2799</v>
      </c>
      <c r="J77" s="1776">
        <v>34</v>
      </c>
      <c r="K77" s="1776">
        <v>427</v>
      </c>
      <c r="L77" s="1776">
        <v>474</v>
      </c>
      <c r="M77" s="1776">
        <v>454</v>
      </c>
      <c r="N77" s="1776">
        <v>1335</v>
      </c>
      <c r="O77" s="1776">
        <v>43</v>
      </c>
      <c r="P77" s="1776">
        <v>0</v>
      </c>
      <c r="Q77" s="1777">
        <v>32</v>
      </c>
      <c r="R77" s="886"/>
      <c r="S77" s="886"/>
    </row>
    <row r="78" spans="1:19" ht="12.75">
      <c r="A78" s="325" t="s">
        <v>67</v>
      </c>
      <c r="B78" s="1774">
        <v>19132</v>
      </c>
      <c r="C78" s="1359">
        <v>51</v>
      </c>
      <c r="D78" s="1359">
        <v>9846</v>
      </c>
      <c r="E78" s="1359">
        <v>8885</v>
      </c>
      <c r="F78" s="1359">
        <v>15</v>
      </c>
      <c r="G78" s="1359">
        <v>46</v>
      </c>
      <c r="H78" s="1359">
        <v>289</v>
      </c>
      <c r="I78" s="1775">
        <v>12322</v>
      </c>
      <c r="J78" s="1776">
        <v>131</v>
      </c>
      <c r="K78" s="1776">
        <v>273</v>
      </c>
      <c r="L78" s="1776">
        <v>3888</v>
      </c>
      <c r="M78" s="1776">
        <v>1695</v>
      </c>
      <c r="N78" s="1776">
        <v>6151</v>
      </c>
      <c r="O78" s="1776">
        <v>143</v>
      </c>
      <c r="P78" s="1776">
        <v>0</v>
      </c>
      <c r="Q78" s="1777">
        <v>41</v>
      </c>
      <c r="R78" s="886"/>
      <c r="S78" s="886"/>
    </row>
    <row r="79" spans="1:19" ht="12.75">
      <c r="A79" s="325" t="s">
        <v>27</v>
      </c>
      <c r="B79" s="1774">
        <v>3101</v>
      </c>
      <c r="C79" s="1359">
        <v>3</v>
      </c>
      <c r="D79" s="1359">
        <v>1545</v>
      </c>
      <c r="E79" s="1359">
        <v>1515</v>
      </c>
      <c r="F79" s="1359">
        <v>32</v>
      </c>
      <c r="G79" s="1359">
        <v>0</v>
      </c>
      <c r="H79" s="1359">
        <v>6</v>
      </c>
      <c r="I79" s="1775">
        <v>1137</v>
      </c>
      <c r="J79" s="1776">
        <v>78</v>
      </c>
      <c r="K79" s="1776">
        <v>50</v>
      </c>
      <c r="L79" s="1776">
        <v>480</v>
      </c>
      <c r="M79" s="1776">
        <v>85</v>
      </c>
      <c r="N79" s="1776">
        <v>426</v>
      </c>
      <c r="O79" s="1776">
        <v>9</v>
      </c>
      <c r="P79" s="1776">
        <v>0</v>
      </c>
      <c r="Q79" s="1777">
        <v>9</v>
      </c>
      <c r="R79" s="886"/>
      <c r="S79" s="886"/>
    </row>
    <row r="80" spans="1:19" ht="12.75">
      <c r="A80" s="325" t="s">
        <v>28</v>
      </c>
      <c r="B80" s="1774">
        <v>1208</v>
      </c>
      <c r="C80" s="1359">
        <v>0</v>
      </c>
      <c r="D80" s="1359">
        <v>569</v>
      </c>
      <c r="E80" s="1359">
        <v>594</v>
      </c>
      <c r="F80" s="1359">
        <v>36</v>
      </c>
      <c r="G80" s="1359">
        <v>0</v>
      </c>
      <c r="H80" s="1359">
        <v>9</v>
      </c>
      <c r="I80" s="1775">
        <v>260</v>
      </c>
      <c r="J80" s="1776">
        <v>20</v>
      </c>
      <c r="K80" s="1776">
        <v>0</v>
      </c>
      <c r="L80" s="1776">
        <v>174</v>
      </c>
      <c r="M80" s="1776">
        <v>0</v>
      </c>
      <c r="N80" s="1776">
        <v>42</v>
      </c>
      <c r="O80" s="1776">
        <v>0</v>
      </c>
      <c r="P80" s="1776">
        <v>0</v>
      </c>
      <c r="Q80" s="1777">
        <v>24</v>
      </c>
      <c r="R80" s="886"/>
      <c r="S80" s="886"/>
    </row>
    <row r="81" spans="1:19" ht="13.5" thickBot="1">
      <c r="A81" s="330" t="s">
        <v>29</v>
      </c>
      <c r="B81" s="1778">
        <v>1199</v>
      </c>
      <c r="C81" s="1376">
        <v>36</v>
      </c>
      <c r="D81" s="1376">
        <v>549</v>
      </c>
      <c r="E81" s="1376">
        <v>591</v>
      </c>
      <c r="F81" s="1376">
        <v>23</v>
      </c>
      <c r="G81" s="1376">
        <v>0</v>
      </c>
      <c r="H81" s="1376">
        <v>0</v>
      </c>
      <c r="I81" s="1779">
        <v>190</v>
      </c>
      <c r="J81" s="1780">
        <v>22</v>
      </c>
      <c r="K81" s="1780">
        <v>76</v>
      </c>
      <c r="L81" s="1780">
        <v>47</v>
      </c>
      <c r="M81" s="1780">
        <v>0</v>
      </c>
      <c r="N81" s="1780">
        <v>45</v>
      </c>
      <c r="O81" s="1780">
        <v>0</v>
      </c>
      <c r="P81" s="1780">
        <v>0</v>
      </c>
      <c r="Q81" s="1781">
        <v>0</v>
      </c>
      <c r="R81" s="886"/>
      <c r="S81" s="886"/>
    </row>
    <row r="82" spans="1:19" ht="5.25" customHeight="1">
      <c r="A82" s="885"/>
      <c r="B82" s="886"/>
      <c r="C82" s="886"/>
      <c r="D82" s="886"/>
      <c r="E82" s="886"/>
      <c r="F82" s="886"/>
      <c r="G82" s="886"/>
      <c r="H82" s="886"/>
      <c r="I82" s="886"/>
      <c r="J82" s="886"/>
      <c r="K82" s="886"/>
      <c r="L82" s="886"/>
      <c r="M82" s="886"/>
      <c r="N82" s="886"/>
      <c r="O82" s="886"/>
      <c r="P82" s="886"/>
      <c r="Q82" s="886"/>
      <c r="R82" s="886"/>
      <c r="S82" s="886"/>
    </row>
    <row r="83" spans="1:19" ht="17.25" thickBot="1">
      <c r="A83" s="2216" t="s">
        <v>235</v>
      </c>
      <c r="B83" s="2217"/>
      <c r="C83" s="2217"/>
      <c r="D83" s="2217"/>
      <c r="E83" s="2217"/>
      <c r="F83" s="2217"/>
      <c r="G83" s="2217"/>
      <c r="H83" s="2217"/>
      <c r="I83" s="2217"/>
      <c r="J83" s="2217"/>
      <c r="K83" s="2218"/>
      <c r="L83" s="2218"/>
      <c r="M83" s="2218"/>
      <c r="N83" s="2218"/>
      <c r="O83" s="2218"/>
      <c r="P83" s="2218"/>
      <c r="Q83" s="2218"/>
      <c r="R83" s="383"/>
      <c r="S83" s="383"/>
    </row>
    <row r="84" spans="1:19" ht="13.5" thickBot="1">
      <c r="A84" s="1"/>
      <c r="B84" s="2816" t="s">
        <v>2</v>
      </c>
      <c r="C84" s="2817"/>
      <c r="D84" s="2817"/>
      <c r="E84" s="2817"/>
      <c r="F84" s="2817"/>
      <c r="G84" s="2817"/>
      <c r="H84" s="2817"/>
      <c r="I84" s="2818" t="s">
        <v>3</v>
      </c>
      <c r="J84" s="2819"/>
      <c r="K84" s="2819"/>
      <c r="L84" s="2819"/>
      <c r="M84" s="2819"/>
      <c r="N84" s="2819"/>
      <c r="O84" s="2819"/>
      <c r="P84" s="2819"/>
      <c r="Q84" s="2834"/>
      <c r="R84" s="963"/>
      <c r="S84" s="963"/>
    </row>
    <row r="85" spans="1:17" ht="36.75" thickBot="1">
      <c r="A85" s="384" t="s">
        <v>119</v>
      </c>
      <c r="B85" s="985" t="s">
        <v>107</v>
      </c>
      <c r="C85" s="389" t="s">
        <v>191</v>
      </c>
      <c r="D85" s="389" t="s">
        <v>193</v>
      </c>
      <c r="E85" s="389" t="s">
        <v>194</v>
      </c>
      <c r="F85" s="389" t="s">
        <v>108</v>
      </c>
      <c r="G85" s="389" t="s">
        <v>109</v>
      </c>
      <c r="H85" s="390" t="s">
        <v>110</v>
      </c>
      <c r="I85" s="994" t="s">
        <v>107</v>
      </c>
      <c r="J85" s="910" t="s">
        <v>191</v>
      </c>
      <c r="K85" s="910" t="s">
        <v>192</v>
      </c>
      <c r="L85" s="910" t="s">
        <v>193</v>
      </c>
      <c r="M85" s="902" t="s">
        <v>398</v>
      </c>
      <c r="N85" s="902" t="s">
        <v>397</v>
      </c>
      <c r="O85" s="910" t="s">
        <v>108</v>
      </c>
      <c r="P85" s="910" t="s">
        <v>109</v>
      </c>
      <c r="Q85" s="911" t="s">
        <v>110</v>
      </c>
    </row>
    <row r="86" spans="1:17" ht="12.75">
      <c r="A86" s="1767" t="s">
        <v>65</v>
      </c>
      <c r="B86" s="1782">
        <v>494516</v>
      </c>
      <c r="C86" s="1768">
        <v>28440</v>
      </c>
      <c r="D86" s="1768">
        <v>238451</v>
      </c>
      <c r="E86" s="1768">
        <v>222695</v>
      </c>
      <c r="F86" s="1768">
        <v>4161</v>
      </c>
      <c r="G86" s="1768">
        <v>62</v>
      </c>
      <c r="H86" s="1773">
        <v>707</v>
      </c>
      <c r="I86" s="1785">
        <v>188451</v>
      </c>
      <c r="J86" s="1771">
        <v>21211</v>
      </c>
      <c r="K86" s="1771">
        <v>8072</v>
      </c>
      <c r="L86" s="1771">
        <v>55471</v>
      </c>
      <c r="M86" s="1771">
        <v>13376</v>
      </c>
      <c r="N86" s="1771">
        <v>86526</v>
      </c>
      <c r="O86" s="1771">
        <v>3348</v>
      </c>
      <c r="P86" s="1771">
        <v>42</v>
      </c>
      <c r="Q86" s="1772">
        <v>405</v>
      </c>
    </row>
    <row r="87" spans="1:17" ht="12.75">
      <c r="A87" s="972" t="s">
        <v>31</v>
      </c>
      <c r="B87" s="1783">
        <v>99895</v>
      </c>
      <c r="C87" s="1233">
        <v>5724</v>
      </c>
      <c r="D87" s="1233">
        <v>47486</v>
      </c>
      <c r="E87" s="1233">
        <v>46302</v>
      </c>
      <c r="F87" s="1233">
        <v>333</v>
      </c>
      <c r="G87" s="1233">
        <v>0</v>
      </c>
      <c r="H87" s="1384">
        <v>50</v>
      </c>
      <c r="I87" s="1786">
        <v>28530</v>
      </c>
      <c r="J87" s="1293">
        <v>5864</v>
      </c>
      <c r="K87" s="1293">
        <v>1132</v>
      </c>
      <c r="L87" s="1293">
        <v>8509</v>
      </c>
      <c r="M87" s="1293">
        <v>1666</v>
      </c>
      <c r="N87" s="1293">
        <v>10718</v>
      </c>
      <c r="O87" s="1293">
        <v>564</v>
      </c>
      <c r="P87" s="1293">
        <v>35</v>
      </c>
      <c r="Q87" s="1769">
        <v>42</v>
      </c>
    </row>
    <row r="88" spans="1:17" ht="12.75">
      <c r="A88" s="972" t="s">
        <v>16</v>
      </c>
      <c r="B88" s="1783">
        <v>14413</v>
      </c>
      <c r="C88" s="1233">
        <v>779</v>
      </c>
      <c r="D88" s="1233">
        <v>7011</v>
      </c>
      <c r="E88" s="1233">
        <v>6399</v>
      </c>
      <c r="F88" s="1233">
        <v>147</v>
      </c>
      <c r="G88" s="1233">
        <v>0</v>
      </c>
      <c r="H88" s="1384">
        <v>77</v>
      </c>
      <c r="I88" s="1786">
        <v>5158</v>
      </c>
      <c r="J88" s="1293">
        <v>583</v>
      </c>
      <c r="K88" s="1293">
        <v>126</v>
      </c>
      <c r="L88" s="1293">
        <v>1629</v>
      </c>
      <c r="M88" s="1293">
        <v>484</v>
      </c>
      <c r="N88" s="1293">
        <v>2217</v>
      </c>
      <c r="O88" s="1293">
        <v>94</v>
      </c>
      <c r="P88" s="1293">
        <v>0</v>
      </c>
      <c r="Q88" s="1769">
        <v>25</v>
      </c>
    </row>
    <row r="89" spans="1:17" ht="12.75">
      <c r="A89" s="972" t="s">
        <v>17</v>
      </c>
      <c r="B89" s="1783">
        <v>10617</v>
      </c>
      <c r="C89" s="1233">
        <v>652</v>
      </c>
      <c r="D89" s="1233">
        <v>4812</v>
      </c>
      <c r="E89" s="1233">
        <v>5015</v>
      </c>
      <c r="F89" s="1233">
        <v>138</v>
      </c>
      <c r="G89" s="1233">
        <v>0</v>
      </c>
      <c r="H89" s="1384">
        <v>0</v>
      </c>
      <c r="I89" s="1786">
        <v>2891</v>
      </c>
      <c r="J89" s="1293">
        <v>70</v>
      </c>
      <c r="K89" s="1293">
        <v>5</v>
      </c>
      <c r="L89" s="1293">
        <v>1019</v>
      </c>
      <c r="M89" s="1293">
        <v>271</v>
      </c>
      <c r="N89" s="1293">
        <v>1449</v>
      </c>
      <c r="O89" s="1293">
        <v>77</v>
      </c>
      <c r="P89" s="1293">
        <v>0</v>
      </c>
      <c r="Q89" s="1769">
        <v>0</v>
      </c>
    </row>
    <row r="90" spans="1:17" ht="12.75">
      <c r="A90" s="972" t="s">
        <v>18</v>
      </c>
      <c r="B90" s="1783">
        <v>11467</v>
      </c>
      <c r="C90" s="1233">
        <v>703</v>
      </c>
      <c r="D90" s="1233">
        <v>5160</v>
      </c>
      <c r="E90" s="1233">
        <v>5562</v>
      </c>
      <c r="F90" s="1233">
        <v>20</v>
      </c>
      <c r="G90" s="1233">
        <v>0</v>
      </c>
      <c r="H90" s="1384">
        <v>22</v>
      </c>
      <c r="I90" s="1786">
        <v>4773</v>
      </c>
      <c r="J90" s="1293">
        <v>329</v>
      </c>
      <c r="K90" s="1293">
        <v>190</v>
      </c>
      <c r="L90" s="1293">
        <v>2303</v>
      </c>
      <c r="M90" s="1293">
        <v>143</v>
      </c>
      <c r="N90" s="1293">
        <v>1640</v>
      </c>
      <c r="O90" s="1293">
        <v>133</v>
      </c>
      <c r="P90" s="1293">
        <v>0</v>
      </c>
      <c r="Q90" s="1769">
        <v>35</v>
      </c>
    </row>
    <row r="91" spans="1:17" ht="12.75">
      <c r="A91" s="972" t="s">
        <v>19</v>
      </c>
      <c r="B91" s="1783">
        <v>22209</v>
      </c>
      <c r="C91" s="1233">
        <v>304</v>
      </c>
      <c r="D91" s="1233">
        <v>11095</v>
      </c>
      <c r="E91" s="1233">
        <v>10658</v>
      </c>
      <c r="F91" s="1233">
        <v>152</v>
      </c>
      <c r="G91" s="1233">
        <v>0</v>
      </c>
      <c r="H91" s="1384">
        <v>0</v>
      </c>
      <c r="I91" s="1786">
        <v>5176</v>
      </c>
      <c r="J91" s="1293">
        <v>184</v>
      </c>
      <c r="K91" s="1293">
        <v>211</v>
      </c>
      <c r="L91" s="1293">
        <v>2142</v>
      </c>
      <c r="M91" s="1293">
        <v>300</v>
      </c>
      <c r="N91" s="1293">
        <v>2244</v>
      </c>
      <c r="O91" s="1293">
        <v>88</v>
      </c>
      <c r="P91" s="1293">
        <v>7</v>
      </c>
      <c r="Q91" s="1769">
        <v>0</v>
      </c>
    </row>
    <row r="92" spans="1:17" ht="12.75">
      <c r="A92" s="972" t="s">
        <v>20</v>
      </c>
      <c r="B92" s="1783">
        <v>6285</v>
      </c>
      <c r="C92" s="1233">
        <v>90</v>
      </c>
      <c r="D92" s="1233">
        <v>2972</v>
      </c>
      <c r="E92" s="1233">
        <v>3156</v>
      </c>
      <c r="F92" s="1233">
        <v>45</v>
      </c>
      <c r="G92" s="1233">
        <v>0</v>
      </c>
      <c r="H92" s="1384">
        <v>22</v>
      </c>
      <c r="I92" s="1786">
        <v>2163</v>
      </c>
      <c r="J92" s="1293">
        <v>98</v>
      </c>
      <c r="K92" s="1293">
        <v>124</v>
      </c>
      <c r="L92" s="1293">
        <v>754</v>
      </c>
      <c r="M92" s="1293">
        <v>157</v>
      </c>
      <c r="N92" s="1293">
        <v>958</v>
      </c>
      <c r="O92" s="1293">
        <v>49</v>
      </c>
      <c r="P92" s="1293">
        <v>0</v>
      </c>
      <c r="Q92" s="1769">
        <v>23</v>
      </c>
    </row>
    <row r="93" spans="1:17" ht="12.75">
      <c r="A93" s="385" t="s">
        <v>0</v>
      </c>
      <c r="B93" s="1783">
        <v>27001</v>
      </c>
      <c r="C93" s="1233">
        <v>687</v>
      </c>
      <c r="D93" s="1233">
        <v>13325</v>
      </c>
      <c r="E93" s="1233">
        <v>12759</v>
      </c>
      <c r="F93" s="1233">
        <v>230</v>
      </c>
      <c r="G93" s="1233">
        <v>0</v>
      </c>
      <c r="H93" s="1384">
        <v>0</v>
      </c>
      <c r="I93" s="1786">
        <v>8994</v>
      </c>
      <c r="J93" s="1293">
        <v>392</v>
      </c>
      <c r="K93" s="1293">
        <v>205</v>
      </c>
      <c r="L93" s="1293">
        <v>2699</v>
      </c>
      <c r="M93" s="1293">
        <v>764</v>
      </c>
      <c r="N93" s="1293">
        <v>4747</v>
      </c>
      <c r="O93" s="1293">
        <v>187</v>
      </c>
      <c r="P93" s="1293">
        <v>0</v>
      </c>
      <c r="Q93" s="1769">
        <v>0</v>
      </c>
    </row>
    <row r="94" spans="1:17" ht="12.75">
      <c r="A94" s="972" t="s">
        <v>21</v>
      </c>
      <c r="B94" s="1783">
        <v>29913</v>
      </c>
      <c r="C94" s="1233">
        <v>1551</v>
      </c>
      <c r="D94" s="1233">
        <v>15463</v>
      </c>
      <c r="E94" s="1233">
        <v>12616</v>
      </c>
      <c r="F94" s="1233">
        <v>283</v>
      </c>
      <c r="G94" s="1233">
        <v>0</v>
      </c>
      <c r="H94" s="1384">
        <v>0</v>
      </c>
      <c r="I94" s="1786">
        <v>4968</v>
      </c>
      <c r="J94" s="1293">
        <v>805</v>
      </c>
      <c r="K94" s="1293">
        <v>230</v>
      </c>
      <c r="L94" s="1293">
        <v>2020</v>
      </c>
      <c r="M94" s="1293">
        <v>246</v>
      </c>
      <c r="N94" s="1293">
        <v>1529</v>
      </c>
      <c r="O94" s="1293">
        <v>138</v>
      </c>
      <c r="P94" s="1293">
        <v>0</v>
      </c>
      <c r="Q94" s="1769">
        <v>0</v>
      </c>
    </row>
    <row r="95" spans="1:17" ht="12.75">
      <c r="A95" s="972" t="s">
        <v>22</v>
      </c>
      <c r="B95" s="1783">
        <v>73550</v>
      </c>
      <c r="C95" s="1233">
        <v>7592</v>
      </c>
      <c r="D95" s="1233">
        <v>35893</v>
      </c>
      <c r="E95" s="1233">
        <v>29267</v>
      </c>
      <c r="F95" s="1233">
        <v>798</v>
      </c>
      <c r="G95" s="1233">
        <v>0</v>
      </c>
      <c r="H95" s="1384">
        <v>0</v>
      </c>
      <c r="I95" s="1786">
        <v>35889</v>
      </c>
      <c r="J95" s="1293">
        <v>3756</v>
      </c>
      <c r="K95" s="1293">
        <v>2324</v>
      </c>
      <c r="L95" s="1293">
        <v>10037</v>
      </c>
      <c r="M95" s="1293">
        <v>2893</v>
      </c>
      <c r="N95" s="1293">
        <v>16123</v>
      </c>
      <c r="O95" s="1293">
        <v>756</v>
      </c>
      <c r="P95" s="1293">
        <v>0</v>
      </c>
      <c r="Q95" s="1769">
        <v>0</v>
      </c>
    </row>
    <row r="96" spans="1:17" ht="12.75">
      <c r="A96" s="974" t="s">
        <v>66</v>
      </c>
      <c r="B96" s="1783">
        <v>52316</v>
      </c>
      <c r="C96" s="1233">
        <v>1722</v>
      </c>
      <c r="D96" s="1233">
        <v>24212</v>
      </c>
      <c r="E96" s="1233">
        <v>25756</v>
      </c>
      <c r="F96" s="1233">
        <v>626</v>
      </c>
      <c r="G96" s="1233">
        <v>0</v>
      </c>
      <c r="H96" s="1384">
        <v>0</v>
      </c>
      <c r="I96" s="1786">
        <v>18212</v>
      </c>
      <c r="J96" s="1293">
        <v>2408</v>
      </c>
      <c r="K96" s="1293">
        <v>731</v>
      </c>
      <c r="L96" s="1293">
        <v>6224</v>
      </c>
      <c r="M96" s="1293">
        <v>1257</v>
      </c>
      <c r="N96" s="1293">
        <v>7468</v>
      </c>
      <c r="O96" s="1293">
        <v>124</v>
      </c>
      <c r="P96" s="1293">
        <v>0</v>
      </c>
      <c r="Q96" s="1769">
        <v>0</v>
      </c>
    </row>
    <row r="97" spans="1:17" ht="12.75">
      <c r="A97" s="972" t="s">
        <v>24</v>
      </c>
      <c r="B97" s="1783">
        <v>14183</v>
      </c>
      <c r="C97" s="1233">
        <v>34</v>
      </c>
      <c r="D97" s="1233">
        <v>7021</v>
      </c>
      <c r="E97" s="1233">
        <v>7014</v>
      </c>
      <c r="F97" s="1233">
        <v>112</v>
      </c>
      <c r="G97" s="1233">
        <v>0</v>
      </c>
      <c r="H97" s="1384">
        <v>2</v>
      </c>
      <c r="I97" s="1786">
        <v>2445</v>
      </c>
      <c r="J97" s="1293">
        <v>90</v>
      </c>
      <c r="K97" s="1293">
        <v>63</v>
      </c>
      <c r="L97" s="1293">
        <v>925</v>
      </c>
      <c r="M97" s="1293">
        <v>82</v>
      </c>
      <c r="N97" s="1293">
        <v>1176</v>
      </c>
      <c r="O97" s="1293">
        <v>93</v>
      </c>
      <c r="P97" s="1293">
        <v>0</v>
      </c>
      <c r="Q97" s="1769">
        <v>16</v>
      </c>
    </row>
    <row r="98" spans="1:17" ht="12.75">
      <c r="A98" s="972" t="s">
        <v>111</v>
      </c>
      <c r="B98" s="1783">
        <v>29071</v>
      </c>
      <c r="C98" s="1233">
        <v>607</v>
      </c>
      <c r="D98" s="1233">
        <v>13951</v>
      </c>
      <c r="E98" s="1233">
        <v>14370</v>
      </c>
      <c r="F98" s="1233">
        <v>143</v>
      </c>
      <c r="G98" s="1233">
        <v>0</v>
      </c>
      <c r="H98" s="1384">
        <v>0</v>
      </c>
      <c r="I98" s="1786">
        <v>7794</v>
      </c>
      <c r="J98" s="1293">
        <v>79</v>
      </c>
      <c r="K98" s="1293">
        <v>366</v>
      </c>
      <c r="L98" s="1293">
        <v>3163</v>
      </c>
      <c r="M98" s="1293">
        <v>657</v>
      </c>
      <c r="N98" s="1293">
        <v>3399</v>
      </c>
      <c r="O98" s="1293">
        <v>130</v>
      </c>
      <c r="P98" s="1293">
        <v>0</v>
      </c>
      <c r="Q98" s="1769">
        <v>0</v>
      </c>
    </row>
    <row r="99" spans="1:17" ht="12.75">
      <c r="A99" s="972" t="s">
        <v>25</v>
      </c>
      <c r="B99" s="1783">
        <v>49177</v>
      </c>
      <c r="C99" s="1233">
        <v>5761</v>
      </c>
      <c r="D99" s="1233">
        <v>22812</v>
      </c>
      <c r="E99" s="1233">
        <v>19741</v>
      </c>
      <c r="F99" s="1233">
        <v>681</v>
      </c>
      <c r="G99" s="1233">
        <v>0</v>
      </c>
      <c r="H99" s="1384">
        <v>182</v>
      </c>
      <c r="I99" s="1786">
        <v>38662</v>
      </c>
      <c r="J99" s="1293">
        <v>5764</v>
      </c>
      <c r="K99" s="1293">
        <v>1452</v>
      </c>
      <c r="L99" s="1293">
        <v>6249</v>
      </c>
      <c r="M99" s="1293">
        <v>2083</v>
      </c>
      <c r="N99" s="1293">
        <v>22345</v>
      </c>
      <c r="O99" s="1293">
        <v>698</v>
      </c>
      <c r="P99" s="1293">
        <v>0</v>
      </c>
      <c r="Q99" s="1769">
        <v>71</v>
      </c>
    </row>
    <row r="100" spans="1:17" ht="12.75">
      <c r="A100" s="972" t="s">
        <v>26</v>
      </c>
      <c r="B100" s="1783">
        <v>20267</v>
      </c>
      <c r="C100" s="1233">
        <v>592</v>
      </c>
      <c r="D100" s="1233">
        <v>10256</v>
      </c>
      <c r="E100" s="1233">
        <v>9054</v>
      </c>
      <c r="F100" s="1233">
        <v>277</v>
      </c>
      <c r="G100" s="1233">
        <v>0</v>
      </c>
      <c r="H100" s="1384">
        <v>88</v>
      </c>
      <c r="I100" s="1786">
        <v>5711</v>
      </c>
      <c r="J100" s="1293">
        <v>389</v>
      </c>
      <c r="K100" s="1293">
        <v>126</v>
      </c>
      <c r="L100" s="1293">
        <v>2619</v>
      </c>
      <c r="M100" s="1293">
        <v>151</v>
      </c>
      <c r="N100" s="1293">
        <v>2308</v>
      </c>
      <c r="O100" s="1293">
        <v>53</v>
      </c>
      <c r="P100" s="1293">
        <v>0</v>
      </c>
      <c r="Q100" s="1769">
        <v>65</v>
      </c>
    </row>
    <row r="101" spans="1:17" ht="12.75">
      <c r="A101" s="972" t="s">
        <v>195</v>
      </c>
      <c r="B101" s="1783">
        <v>7402</v>
      </c>
      <c r="C101" s="1233">
        <v>223</v>
      </c>
      <c r="D101" s="1233">
        <v>3823</v>
      </c>
      <c r="E101" s="1233">
        <v>3304</v>
      </c>
      <c r="F101" s="1233">
        <v>52</v>
      </c>
      <c r="G101" s="1233">
        <v>0</v>
      </c>
      <c r="H101" s="1384">
        <v>0</v>
      </c>
      <c r="I101" s="1786">
        <v>2872</v>
      </c>
      <c r="J101" s="1293">
        <v>72</v>
      </c>
      <c r="K101" s="1293">
        <v>406</v>
      </c>
      <c r="L101" s="1293">
        <v>479</v>
      </c>
      <c r="M101" s="1293">
        <v>457</v>
      </c>
      <c r="N101" s="1293">
        <v>1372</v>
      </c>
      <c r="O101" s="1293">
        <v>43</v>
      </c>
      <c r="P101" s="1293">
        <v>0</v>
      </c>
      <c r="Q101" s="1769">
        <v>43</v>
      </c>
    </row>
    <row r="102" spans="1:17" ht="12.75">
      <c r="A102" s="972" t="s">
        <v>67</v>
      </c>
      <c r="B102" s="1783">
        <v>21048</v>
      </c>
      <c r="C102" s="1233">
        <v>1308</v>
      </c>
      <c r="D102" s="1233">
        <v>10416</v>
      </c>
      <c r="E102" s="1233">
        <v>8988</v>
      </c>
      <c r="F102" s="1233">
        <v>24</v>
      </c>
      <c r="G102" s="1233">
        <v>62</v>
      </c>
      <c r="H102" s="1384">
        <v>250</v>
      </c>
      <c r="I102" s="1786">
        <v>12475</v>
      </c>
      <c r="J102" s="1293">
        <v>120</v>
      </c>
      <c r="K102" s="1293">
        <v>249</v>
      </c>
      <c r="L102" s="1293">
        <v>3981</v>
      </c>
      <c r="M102" s="1293">
        <v>1678</v>
      </c>
      <c r="N102" s="1293">
        <v>6296</v>
      </c>
      <c r="O102" s="1293">
        <v>110</v>
      </c>
      <c r="P102" s="1293">
        <v>0</v>
      </c>
      <c r="Q102" s="1769">
        <v>41</v>
      </c>
    </row>
    <row r="103" spans="1:17" ht="12.75">
      <c r="A103" s="972" t="s">
        <v>27</v>
      </c>
      <c r="B103" s="1783">
        <v>3235</v>
      </c>
      <c r="C103" s="1233">
        <v>46</v>
      </c>
      <c r="D103" s="1233">
        <v>1597</v>
      </c>
      <c r="E103" s="1233">
        <v>1547</v>
      </c>
      <c r="F103" s="1233">
        <v>39</v>
      </c>
      <c r="G103" s="1233">
        <v>0</v>
      </c>
      <c r="H103" s="1384">
        <v>6</v>
      </c>
      <c r="I103" s="1786">
        <v>1251</v>
      </c>
      <c r="J103" s="1293">
        <v>155</v>
      </c>
      <c r="K103" s="1293">
        <v>50</v>
      </c>
      <c r="L103" s="1293">
        <v>492</v>
      </c>
      <c r="M103" s="1293">
        <v>87</v>
      </c>
      <c r="N103" s="1293">
        <v>446</v>
      </c>
      <c r="O103" s="1293">
        <v>11</v>
      </c>
      <c r="P103" s="1293">
        <v>0</v>
      </c>
      <c r="Q103" s="1769">
        <v>10</v>
      </c>
    </row>
    <row r="104" spans="1:17" ht="12.75">
      <c r="A104" s="972" t="s">
        <v>28</v>
      </c>
      <c r="B104" s="1783">
        <v>1211</v>
      </c>
      <c r="C104" s="1233">
        <v>0</v>
      </c>
      <c r="D104" s="1233">
        <v>588</v>
      </c>
      <c r="E104" s="1233">
        <v>579</v>
      </c>
      <c r="F104" s="1233">
        <v>36</v>
      </c>
      <c r="G104" s="1233">
        <v>0</v>
      </c>
      <c r="H104" s="1384">
        <v>8</v>
      </c>
      <c r="I104" s="1786">
        <v>277</v>
      </c>
      <c r="J104" s="1293">
        <v>18</v>
      </c>
      <c r="K104" s="1293">
        <v>0</v>
      </c>
      <c r="L104" s="1293">
        <v>180</v>
      </c>
      <c r="M104" s="1293">
        <v>0</v>
      </c>
      <c r="N104" s="1293">
        <v>45</v>
      </c>
      <c r="O104" s="1293">
        <v>0</v>
      </c>
      <c r="P104" s="1293">
        <v>0</v>
      </c>
      <c r="Q104" s="1769">
        <v>34</v>
      </c>
    </row>
    <row r="105" spans="1:17" ht="13.5" thickBot="1">
      <c r="A105" s="975" t="s">
        <v>29</v>
      </c>
      <c r="B105" s="1784">
        <v>1256</v>
      </c>
      <c r="C105" s="1236">
        <v>65</v>
      </c>
      <c r="D105" s="1236">
        <v>558</v>
      </c>
      <c r="E105" s="1236">
        <v>608</v>
      </c>
      <c r="F105" s="1236">
        <v>25</v>
      </c>
      <c r="G105" s="1236">
        <v>0</v>
      </c>
      <c r="H105" s="1424">
        <v>0</v>
      </c>
      <c r="I105" s="1787">
        <v>210</v>
      </c>
      <c r="J105" s="1294">
        <v>35</v>
      </c>
      <c r="K105" s="1294">
        <v>82</v>
      </c>
      <c r="L105" s="1294">
        <v>47</v>
      </c>
      <c r="M105" s="1294">
        <v>0</v>
      </c>
      <c r="N105" s="1294">
        <v>46</v>
      </c>
      <c r="O105" s="1294">
        <v>0</v>
      </c>
      <c r="P105" s="1294">
        <v>0</v>
      </c>
      <c r="Q105" s="1770">
        <v>0</v>
      </c>
    </row>
    <row r="106" spans="14:15" ht="6.75" customHeight="1">
      <c r="N106" s="964"/>
      <c r="O106" s="964"/>
    </row>
    <row r="107" spans="1:17" s="3" customFormat="1" ht="17.25" thickBot="1">
      <c r="A107" s="2216" t="s">
        <v>200</v>
      </c>
      <c r="B107" s="2217"/>
      <c r="C107" s="2217"/>
      <c r="D107" s="2217"/>
      <c r="E107" s="2217"/>
      <c r="F107" s="2217"/>
      <c r="G107" s="2217"/>
      <c r="H107" s="2217"/>
      <c r="I107" s="2217"/>
      <c r="J107" s="2219"/>
      <c r="K107" s="2220"/>
      <c r="L107" s="2220"/>
      <c r="M107" s="2220"/>
      <c r="N107" s="2220"/>
      <c r="O107" s="2220"/>
      <c r="P107" s="2220"/>
      <c r="Q107" s="2220"/>
    </row>
    <row r="108" spans="2:19" ht="13.5" thickBot="1">
      <c r="B108" s="2849" t="s">
        <v>2</v>
      </c>
      <c r="C108" s="2823"/>
      <c r="D108" s="2823"/>
      <c r="E108" s="2823"/>
      <c r="F108" s="2823"/>
      <c r="G108" s="2823"/>
      <c r="H108" s="2823"/>
      <c r="I108" s="2818" t="s">
        <v>3</v>
      </c>
      <c r="J108" s="2819"/>
      <c r="K108" s="2819"/>
      <c r="L108" s="2819"/>
      <c r="M108" s="2819"/>
      <c r="N108" s="2819"/>
      <c r="O108" s="2819"/>
      <c r="P108" s="2819"/>
      <c r="Q108" s="2834"/>
      <c r="R108" s="963"/>
      <c r="S108" s="963"/>
    </row>
    <row r="109" spans="1:17" ht="36.75" thickBot="1">
      <c r="A109" s="1762" t="s">
        <v>119</v>
      </c>
      <c r="B109" s="386" t="s">
        <v>107</v>
      </c>
      <c r="C109" s="387" t="s">
        <v>191</v>
      </c>
      <c r="D109" s="387" t="s">
        <v>193</v>
      </c>
      <c r="E109" s="387" t="s">
        <v>194</v>
      </c>
      <c r="F109" s="387" t="s">
        <v>108</v>
      </c>
      <c r="G109" s="387" t="s">
        <v>109</v>
      </c>
      <c r="H109" s="387" t="s">
        <v>110</v>
      </c>
      <c r="I109" s="993" t="s">
        <v>107</v>
      </c>
      <c r="J109" s="902" t="s">
        <v>191</v>
      </c>
      <c r="K109" s="902" t="s">
        <v>192</v>
      </c>
      <c r="L109" s="902" t="s">
        <v>193</v>
      </c>
      <c r="M109" s="902" t="s">
        <v>398</v>
      </c>
      <c r="N109" s="902" t="s">
        <v>397</v>
      </c>
      <c r="O109" s="902" t="s">
        <v>108</v>
      </c>
      <c r="P109" s="902" t="s">
        <v>109</v>
      </c>
      <c r="Q109" s="903" t="s">
        <v>110</v>
      </c>
    </row>
    <row r="110" spans="1:19" ht="12.75">
      <c r="A110" s="385" t="s">
        <v>65</v>
      </c>
      <c r="B110" s="1782">
        <v>472617</v>
      </c>
      <c r="C110" s="1768">
        <v>29874</v>
      </c>
      <c r="D110" s="1768">
        <v>230397</v>
      </c>
      <c r="E110" s="1768">
        <v>207455</v>
      </c>
      <c r="F110" s="1768">
        <v>4110</v>
      </c>
      <c r="G110" s="1768">
        <v>232</v>
      </c>
      <c r="H110" s="1768">
        <v>549</v>
      </c>
      <c r="I110" s="1786">
        <v>192717</v>
      </c>
      <c r="J110" s="1293">
        <v>21684</v>
      </c>
      <c r="K110" s="1293">
        <v>8004</v>
      </c>
      <c r="L110" s="1293">
        <v>55285</v>
      </c>
      <c r="M110" s="1293">
        <v>13661</v>
      </c>
      <c r="N110" s="1293">
        <v>90291</v>
      </c>
      <c r="O110" s="1293">
        <v>3380</v>
      </c>
      <c r="P110" s="1293">
        <v>34</v>
      </c>
      <c r="Q110" s="1769">
        <v>378</v>
      </c>
      <c r="R110" s="156"/>
      <c r="S110" s="156"/>
    </row>
    <row r="111" spans="1:17" ht="12.75">
      <c r="A111" s="972" t="s">
        <v>31</v>
      </c>
      <c r="B111" s="1783">
        <v>96166</v>
      </c>
      <c r="C111" s="1233">
        <v>5627</v>
      </c>
      <c r="D111" s="1233">
        <v>47658</v>
      </c>
      <c r="E111" s="1233">
        <v>42470</v>
      </c>
      <c r="F111" s="1233">
        <v>323</v>
      </c>
      <c r="G111" s="1233">
        <v>88</v>
      </c>
      <c r="H111" s="1233">
        <v>0</v>
      </c>
      <c r="I111" s="1786">
        <v>29091</v>
      </c>
      <c r="J111" s="1293">
        <v>5946</v>
      </c>
      <c r="K111" s="1293">
        <v>1213</v>
      </c>
      <c r="L111" s="1293">
        <v>8599</v>
      </c>
      <c r="M111" s="1293">
        <v>1832</v>
      </c>
      <c r="N111" s="1293">
        <v>10913</v>
      </c>
      <c r="O111" s="1293">
        <v>563</v>
      </c>
      <c r="P111" s="1293">
        <v>25</v>
      </c>
      <c r="Q111" s="1769">
        <v>0</v>
      </c>
    </row>
    <row r="112" spans="1:17" ht="12.75">
      <c r="A112" s="972" t="s">
        <v>16</v>
      </c>
      <c r="B112" s="1783">
        <v>13688</v>
      </c>
      <c r="C112" s="1233">
        <v>784</v>
      </c>
      <c r="D112" s="1233">
        <v>6745</v>
      </c>
      <c r="E112" s="1233">
        <v>5947</v>
      </c>
      <c r="F112" s="1233">
        <v>151</v>
      </c>
      <c r="G112" s="1233">
        <v>0</v>
      </c>
      <c r="H112" s="1233">
        <v>61</v>
      </c>
      <c r="I112" s="1786">
        <v>5147</v>
      </c>
      <c r="J112" s="1293">
        <v>526</v>
      </c>
      <c r="K112" s="1293">
        <v>132</v>
      </c>
      <c r="L112" s="1293">
        <v>1647</v>
      </c>
      <c r="M112" s="1293">
        <v>485</v>
      </c>
      <c r="N112" s="1293">
        <v>2236</v>
      </c>
      <c r="O112" s="1293">
        <v>94</v>
      </c>
      <c r="P112" s="1293">
        <v>0</v>
      </c>
      <c r="Q112" s="1769">
        <v>27</v>
      </c>
    </row>
    <row r="113" spans="1:17" ht="12.75">
      <c r="A113" s="972" t="s">
        <v>17</v>
      </c>
      <c r="B113" s="1783">
        <v>10353</v>
      </c>
      <c r="C113" s="1233">
        <v>659</v>
      </c>
      <c r="D113" s="1233">
        <v>4753</v>
      </c>
      <c r="E113" s="1233">
        <v>4794</v>
      </c>
      <c r="F113" s="1233">
        <v>147</v>
      </c>
      <c r="G113" s="1233">
        <v>0</v>
      </c>
      <c r="H113" s="1233">
        <v>0</v>
      </c>
      <c r="I113" s="1786">
        <v>2912</v>
      </c>
      <c r="J113" s="1293">
        <v>72</v>
      </c>
      <c r="K113" s="1293">
        <v>5</v>
      </c>
      <c r="L113" s="1293">
        <v>1027</v>
      </c>
      <c r="M113" s="1293">
        <v>268</v>
      </c>
      <c r="N113" s="1293">
        <v>1464</v>
      </c>
      <c r="O113" s="1293">
        <v>76</v>
      </c>
      <c r="P113" s="1293">
        <v>0</v>
      </c>
      <c r="Q113" s="1769">
        <v>0</v>
      </c>
    </row>
    <row r="114" spans="1:17" ht="12.75">
      <c r="A114" s="972" t="s">
        <v>18</v>
      </c>
      <c r="B114" s="1783">
        <v>10861</v>
      </c>
      <c r="C114" s="1233">
        <v>697</v>
      </c>
      <c r="D114" s="1233">
        <v>5150</v>
      </c>
      <c r="E114" s="1233">
        <v>4972</v>
      </c>
      <c r="F114" s="1233">
        <v>20</v>
      </c>
      <c r="G114" s="1233">
        <v>0</v>
      </c>
      <c r="H114" s="1233">
        <v>22</v>
      </c>
      <c r="I114" s="1786">
        <v>4839</v>
      </c>
      <c r="J114" s="1293">
        <v>318</v>
      </c>
      <c r="K114" s="1293">
        <v>185</v>
      </c>
      <c r="L114" s="1293">
        <v>2335</v>
      </c>
      <c r="M114" s="1293">
        <v>151</v>
      </c>
      <c r="N114" s="1293">
        <v>1690</v>
      </c>
      <c r="O114" s="1293">
        <v>129</v>
      </c>
      <c r="P114" s="1293">
        <v>0</v>
      </c>
      <c r="Q114" s="1769">
        <v>31</v>
      </c>
    </row>
    <row r="115" spans="1:17" ht="12.75">
      <c r="A115" s="972" t="s">
        <v>19</v>
      </c>
      <c r="B115" s="1783">
        <v>21859</v>
      </c>
      <c r="C115" s="1233">
        <v>261</v>
      </c>
      <c r="D115" s="1233">
        <v>11262</v>
      </c>
      <c r="E115" s="1233">
        <v>10090</v>
      </c>
      <c r="F115" s="1233">
        <v>168</v>
      </c>
      <c r="G115" s="1233">
        <v>78</v>
      </c>
      <c r="H115" s="1233">
        <v>0</v>
      </c>
      <c r="I115" s="1786">
        <v>5176</v>
      </c>
      <c r="J115" s="1293">
        <v>184</v>
      </c>
      <c r="K115" s="1293">
        <v>211</v>
      </c>
      <c r="L115" s="1293">
        <v>2142</v>
      </c>
      <c r="M115" s="1293">
        <v>300</v>
      </c>
      <c r="N115" s="1293">
        <v>2244</v>
      </c>
      <c r="O115" s="1293">
        <v>88</v>
      </c>
      <c r="P115" s="1293">
        <v>7</v>
      </c>
      <c r="Q115" s="1769">
        <v>0</v>
      </c>
    </row>
    <row r="116" spans="1:17" ht="12.75">
      <c r="A116" s="972" t="s">
        <v>20</v>
      </c>
      <c r="B116" s="1783">
        <v>6529</v>
      </c>
      <c r="C116" s="1233">
        <v>91</v>
      </c>
      <c r="D116" s="1233">
        <v>3260</v>
      </c>
      <c r="E116" s="1233">
        <v>3109</v>
      </c>
      <c r="F116" s="1233">
        <v>49</v>
      </c>
      <c r="G116" s="1233">
        <v>0</v>
      </c>
      <c r="H116" s="1233">
        <v>20</v>
      </c>
      <c r="I116" s="1786">
        <v>2245</v>
      </c>
      <c r="J116" s="1293">
        <v>93</v>
      </c>
      <c r="K116" s="1293">
        <v>119</v>
      </c>
      <c r="L116" s="1293">
        <v>783</v>
      </c>
      <c r="M116" s="1293">
        <v>167</v>
      </c>
      <c r="N116" s="1293">
        <v>1007</v>
      </c>
      <c r="O116" s="1293">
        <v>49</v>
      </c>
      <c r="P116" s="1293">
        <v>0</v>
      </c>
      <c r="Q116" s="1769">
        <v>27</v>
      </c>
    </row>
    <row r="117" spans="1:19" ht="12.75">
      <c r="A117" s="385" t="s">
        <v>0</v>
      </c>
      <c r="B117" s="1783">
        <v>25696</v>
      </c>
      <c r="C117" s="1233">
        <v>763</v>
      </c>
      <c r="D117" s="1233">
        <v>12857</v>
      </c>
      <c r="E117" s="1233">
        <v>11841</v>
      </c>
      <c r="F117" s="1233">
        <v>235</v>
      </c>
      <c r="G117" s="1233">
        <v>0</v>
      </c>
      <c r="H117" s="1233">
        <v>0</v>
      </c>
      <c r="I117" s="1786">
        <v>8947</v>
      </c>
      <c r="J117" s="1293">
        <v>389</v>
      </c>
      <c r="K117" s="1293">
        <v>200</v>
      </c>
      <c r="L117" s="1293">
        <v>2680</v>
      </c>
      <c r="M117" s="1293">
        <v>769</v>
      </c>
      <c r="N117" s="1293">
        <v>4733</v>
      </c>
      <c r="O117" s="1293">
        <v>174</v>
      </c>
      <c r="P117" s="1293">
        <v>2</v>
      </c>
      <c r="Q117" s="1769">
        <v>0</v>
      </c>
      <c r="R117" s="156"/>
      <c r="S117" s="156"/>
    </row>
    <row r="118" spans="1:17" ht="12.75">
      <c r="A118" s="972" t="s">
        <v>21</v>
      </c>
      <c r="B118" s="1783">
        <v>26399</v>
      </c>
      <c r="C118" s="1233">
        <v>1442</v>
      </c>
      <c r="D118" s="1233">
        <v>13568</v>
      </c>
      <c r="E118" s="1233">
        <v>11113</v>
      </c>
      <c r="F118" s="1233">
        <v>276</v>
      </c>
      <c r="G118" s="1233">
        <v>0</v>
      </c>
      <c r="H118" s="1233">
        <v>0</v>
      </c>
      <c r="I118" s="1786">
        <v>4885</v>
      </c>
      <c r="J118" s="1293">
        <v>721</v>
      </c>
      <c r="K118" s="1293">
        <v>220</v>
      </c>
      <c r="L118" s="1293">
        <v>2032</v>
      </c>
      <c r="M118" s="1293">
        <v>232</v>
      </c>
      <c r="N118" s="1293">
        <v>1511</v>
      </c>
      <c r="O118" s="1293">
        <v>140</v>
      </c>
      <c r="P118" s="1293">
        <v>0</v>
      </c>
      <c r="Q118" s="1769">
        <v>29</v>
      </c>
    </row>
    <row r="119" spans="1:17" ht="12.75">
      <c r="A119" s="972" t="s">
        <v>22</v>
      </c>
      <c r="B119" s="1783">
        <v>70545</v>
      </c>
      <c r="C119" s="1233">
        <v>7018</v>
      </c>
      <c r="D119" s="1233">
        <v>34515</v>
      </c>
      <c r="E119" s="1233">
        <v>28235</v>
      </c>
      <c r="F119" s="1233">
        <v>777</v>
      </c>
      <c r="G119" s="1233">
        <v>0</v>
      </c>
      <c r="H119" s="1233">
        <v>0</v>
      </c>
      <c r="I119" s="1786">
        <v>36443</v>
      </c>
      <c r="J119" s="1293">
        <v>3479</v>
      </c>
      <c r="K119" s="1293">
        <v>2392</v>
      </c>
      <c r="L119" s="1293">
        <v>10084</v>
      </c>
      <c r="M119" s="1293">
        <v>2893</v>
      </c>
      <c r="N119" s="1293">
        <v>16807</v>
      </c>
      <c r="O119" s="1293">
        <v>788</v>
      </c>
      <c r="P119" s="1293">
        <v>0</v>
      </c>
      <c r="Q119" s="1769">
        <v>0</v>
      </c>
    </row>
    <row r="120" spans="1:17" ht="12.75">
      <c r="A120" s="974" t="s">
        <v>66</v>
      </c>
      <c r="B120" s="1783">
        <v>45991</v>
      </c>
      <c r="C120" s="1233">
        <v>1713</v>
      </c>
      <c r="D120" s="1233">
        <v>20795</v>
      </c>
      <c r="E120" s="1233">
        <v>22845</v>
      </c>
      <c r="F120" s="1233">
        <v>638</v>
      </c>
      <c r="G120" s="1233">
        <v>0</v>
      </c>
      <c r="H120" s="1233">
        <v>0</v>
      </c>
      <c r="I120" s="1786">
        <v>20137</v>
      </c>
      <c r="J120" s="1293">
        <v>2331</v>
      </c>
      <c r="K120" s="1293">
        <v>682</v>
      </c>
      <c r="L120" s="1293">
        <v>6478</v>
      </c>
      <c r="M120" s="1293">
        <v>1177</v>
      </c>
      <c r="N120" s="1293">
        <v>9347</v>
      </c>
      <c r="O120" s="1293">
        <v>122</v>
      </c>
      <c r="P120" s="1293">
        <v>0</v>
      </c>
      <c r="Q120" s="1769">
        <v>0</v>
      </c>
    </row>
    <row r="121" spans="1:17" ht="12.75">
      <c r="A121" s="972" t="s">
        <v>24</v>
      </c>
      <c r="B121" s="1783">
        <v>13940</v>
      </c>
      <c r="C121" s="1233">
        <v>436</v>
      </c>
      <c r="D121" s="1233">
        <v>6819</v>
      </c>
      <c r="E121" s="1233">
        <v>6576</v>
      </c>
      <c r="F121" s="1233">
        <v>109</v>
      </c>
      <c r="G121" s="1233">
        <v>0</v>
      </c>
      <c r="H121" s="1233">
        <v>0</v>
      </c>
      <c r="I121" s="1786">
        <v>2450</v>
      </c>
      <c r="J121" s="1293">
        <v>85</v>
      </c>
      <c r="K121" s="1293">
        <v>56</v>
      </c>
      <c r="L121" s="1293">
        <v>923</v>
      </c>
      <c r="M121" s="1293">
        <v>90</v>
      </c>
      <c r="N121" s="1293">
        <v>1185</v>
      </c>
      <c r="O121" s="1293">
        <v>95</v>
      </c>
      <c r="P121" s="1293">
        <v>0</v>
      </c>
      <c r="Q121" s="1769">
        <v>16</v>
      </c>
    </row>
    <row r="122" spans="1:17" ht="12.75">
      <c r="A122" s="972" t="s">
        <v>111</v>
      </c>
      <c r="B122" s="1783">
        <v>30255</v>
      </c>
      <c r="C122" s="1233">
        <v>2255</v>
      </c>
      <c r="D122" s="1233">
        <v>13831</v>
      </c>
      <c r="E122" s="1233">
        <v>14048</v>
      </c>
      <c r="F122" s="1233">
        <v>121</v>
      </c>
      <c r="G122" s="1233">
        <v>0</v>
      </c>
      <c r="H122" s="1233">
        <v>0</v>
      </c>
      <c r="I122" s="1786">
        <v>9042</v>
      </c>
      <c r="J122" s="1293">
        <v>1329</v>
      </c>
      <c r="K122" s="1293">
        <v>343</v>
      </c>
      <c r="L122" s="1293">
        <v>3177</v>
      </c>
      <c r="M122" s="1293">
        <v>655</v>
      </c>
      <c r="N122" s="1293">
        <v>3407</v>
      </c>
      <c r="O122" s="1293">
        <v>131</v>
      </c>
      <c r="P122" s="1293">
        <v>0</v>
      </c>
      <c r="Q122" s="1769">
        <v>0</v>
      </c>
    </row>
    <row r="123" spans="1:17" ht="12.75">
      <c r="A123" s="972" t="s">
        <v>25</v>
      </c>
      <c r="B123" s="1783">
        <v>48326</v>
      </c>
      <c r="C123" s="1233">
        <v>5701</v>
      </c>
      <c r="D123" s="1233">
        <v>22490</v>
      </c>
      <c r="E123" s="1233">
        <v>19297</v>
      </c>
      <c r="F123" s="1233">
        <v>682</v>
      </c>
      <c r="G123" s="1233">
        <v>0</v>
      </c>
      <c r="H123" s="1233">
        <v>156</v>
      </c>
      <c r="I123" s="1786">
        <v>38773</v>
      </c>
      <c r="J123" s="1293">
        <v>5448</v>
      </c>
      <c r="K123" s="1293">
        <v>1395</v>
      </c>
      <c r="L123" s="1293">
        <v>5931</v>
      </c>
      <c r="M123" s="1293">
        <v>2205</v>
      </c>
      <c r="N123" s="1293">
        <v>23015</v>
      </c>
      <c r="O123" s="1293">
        <v>705</v>
      </c>
      <c r="P123" s="1293">
        <v>0</v>
      </c>
      <c r="Q123" s="1769">
        <v>74</v>
      </c>
    </row>
    <row r="124" spans="1:17" ht="12.75">
      <c r="A124" s="972" t="s">
        <v>26</v>
      </c>
      <c r="B124" s="1783">
        <v>18495</v>
      </c>
      <c r="C124" s="1233">
        <v>627</v>
      </c>
      <c r="D124" s="1233">
        <v>9859</v>
      </c>
      <c r="E124" s="1233">
        <v>7705</v>
      </c>
      <c r="F124" s="1233">
        <v>237</v>
      </c>
      <c r="G124" s="1233">
        <v>0</v>
      </c>
      <c r="H124" s="1233">
        <v>67</v>
      </c>
      <c r="I124" s="1786">
        <v>5516</v>
      </c>
      <c r="J124" s="1293">
        <v>323</v>
      </c>
      <c r="K124" s="1293">
        <v>93</v>
      </c>
      <c r="L124" s="1293">
        <v>2439</v>
      </c>
      <c r="M124" s="1293">
        <v>205</v>
      </c>
      <c r="N124" s="1293">
        <v>2355</v>
      </c>
      <c r="O124" s="1293">
        <v>54</v>
      </c>
      <c r="P124" s="1293">
        <v>0</v>
      </c>
      <c r="Q124" s="1769">
        <v>47</v>
      </c>
    </row>
    <row r="125" spans="1:17" ht="12.75">
      <c r="A125" s="972" t="s">
        <v>195</v>
      </c>
      <c r="B125" s="1783">
        <v>7086</v>
      </c>
      <c r="C125" s="1233">
        <v>180</v>
      </c>
      <c r="D125" s="1233">
        <v>3762</v>
      </c>
      <c r="E125" s="1233">
        <v>3091</v>
      </c>
      <c r="F125" s="1233">
        <v>53</v>
      </c>
      <c r="G125" s="1233">
        <v>0</v>
      </c>
      <c r="H125" s="1233">
        <v>0</v>
      </c>
      <c r="I125" s="1786">
        <v>2785</v>
      </c>
      <c r="J125" s="1293">
        <v>71</v>
      </c>
      <c r="K125" s="1293">
        <v>378</v>
      </c>
      <c r="L125" s="1293">
        <v>360</v>
      </c>
      <c r="M125" s="1293">
        <v>461</v>
      </c>
      <c r="N125" s="1293">
        <v>1424</v>
      </c>
      <c r="O125" s="1293">
        <v>46</v>
      </c>
      <c r="P125" s="1293">
        <v>0</v>
      </c>
      <c r="Q125" s="1769">
        <v>45</v>
      </c>
    </row>
    <row r="126" spans="1:17" ht="12.75">
      <c r="A126" s="972" t="s">
        <v>67</v>
      </c>
      <c r="B126" s="1783">
        <v>20767</v>
      </c>
      <c r="C126" s="1233">
        <v>1325</v>
      </c>
      <c r="D126" s="1233">
        <v>10350</v>
      </c>
      <c r="E126" s="1233">
        <v>8790</v>
      </c>
      <c r="F126" s="1233">
        <v>21</v>
      </c>
      <c r="G126" s="1233">
        <v>66</v>
      </c>
      <c r="H126" s="1233">
        <v>215</v>
      </c>
      <c r="I126" s="1786">
        <v>12529</v>
      </c>
      <c r="J126" s="1293">
        <v>118</v>
      </c>
      <c r="K126" s="1293">
        <v>245</v>
      </c>
      <c r="L126" s="1293">
        <v>3926</v>
      </c>
      <c r="M126" s="1293">
        <v>1718</v>
      </c>
      <c r="N126" s="1293">
        <v>6356</v>
      </c>
      <c r="O126" s="1293">
        <v>115</v>
      </c>
      <c r="P126" s="1293">
        <v>0</v>
      </c>
      <c r="Q126" s="1769">
        <v>51</v>
      </c>
    </row>
    <row r="127" spans="1:17" ht="12.75">
      <c r="A127" s="972" t="s">
        <v>27</v>
      </c>
      <c r="B127" s="1783">
        <v>3265</v>
      </c>
      <c r="C127" s="1233">
        <v>205</v>
      </c>
      <c r="D127" s="1233">
        <v>1613</v>
      </c>
      <c r="E127" s="1233">
        <v>1397</v>
      </c>
      <c r="F127" s="1233">
        <v>44</v>
      </c>
      <c r="G127" s="1233">
        <v>0</v>
      </c>
      <c r="H127" s="1233">
        <v>6</v>
      </c>
      <c r="I127" s="1786">
        <v>1315</v>
      </c>
      <c r="J127" s="1293">
        <v>196</v>
      </c>
      <c r="K127" s="1293">
        <v>52</v>
      </c>
      <c r="L127" s="1293">
        <v>495</v>
      </c>
      <c r="M127" s="1293">
        <v>53</v>
      </c>
      <c r="N127" s="1293">
        <v>504</v>
      </c>
      <c r="O127" s="1293">
        <v>11</v>
      </c>
      <c r="P127" s="1293">
        <v>0</v>
      </c>
      <c r="Q127" s="1769">
        <v>4</v>
      </c>
    </row>
    <row r="128" spans="1:17" ht="12.75">
      <c r="A128" s="972" t="s">
        <v>28</v>
      </c>
      <c r="B128" s="1783">
        <v>1177</v>
      </c>
      <c r="C128" s="1233">
        <v>15</v>
      </c>
      <c r="D128" s="1233">
        <v>575</v>
      </c>
      <c r="E128" s="1233">
        <v>550</v>
      </c>
      <c r="F128" s="1233">
        <v>35</v>
      </c>
      <c r="G128" s="1233">
        <v>0</v>
      </c>
      <c r="H128" s="1233">
        <v>2</v>
      </c>
      <c r="I128" s="1786">
        <v>273</v>
      </c>
      <c r="J128" s="1293">
        <v>18</v>
      </c>
      <c r="K128" s="1293">
        <v>0</v>
      </c>
      <c r="L128" s="1293">
        <v>181</v>
      </c>
      <c r="M128" s="1293">
        <v>0</v>
      </c>
      <c r="N128" s="1293">
        <v>47</v>
      </c>
      <c r="O128" s="1293">
        <v>0</v>
      </c>
      <c r="P128" s="1293">
        <v>0</v>
      </c>
      <c r="Q128" s="1769">
        <v>27</v>
      </c>
    </row>
    <row r="129" spans="1:17" ht="13.5" thickBot="1">
      <c r="A129" s="975" t="s">
        <v>29</v>
      </c>
      <c r="B129" s="1784">
        <v>1219</v>
      </c>
      <c r="C129" s="1236">
        <v>75</v>
      </c>
      <c r="D129" s="1236">
        <v>535</v>
      </c>
      <c r="E129" s="1236">
        <v>585</v>
      </c>
      <c r="F129" s="1236">
        <v>24</v>
      </c>
      <c r="G129" s="1236">
        <v>0</v>
      </c>
      <c r="H129" s="1236">
        <v>0</v>
      </c>
      <c r="I129" s="1787">
        <v>212</v>
      </c>
      <c r="J129" s="1294">
        <v>37</v>
      </c>
      <c r="K129" s="1294">
        <v>83</v>
      </c>
      <c r="L129" s="1294">
        <v>46</v>
      </c>
      <c r="M129" s="1294">
        <v>0</v>
      </c>
      <c r="N129" s="1294">
        <v>46</v>
      </c>
      <c r="O129" s="1294">
        <v>0</v>
      </c>
      <c r="P129" s="1294">
        <v>0</v>
      </c>
      <c r="Q129" s="1770">
        <v>0</v>
      </c>
    </row>
    <row r="130" spans="1:19" ht="12.75">
      <c r="A130" s="1826" t="s">
        <v>196</v>
      </c>
      <c r="B130" s="1828"/>
      <c r="C130" s="1828"/>
      <c r="D130" s="1828"/>
      <c r="E130" s="1828"/>
      <c r="F130" s="1828"/>
      <c r="G130" s="1241"/>
      <c r="H130" s="1241"/>
      <c r="I130" s="1241"/>
      <c r="J130" s="1241"/>
      <c r="K130" s="1241"/>
      <c r="L130" s="1241"/>
      <c r="M130" s="1241"/>
      <c r="N130" s="1241"/>
      <c r="O130" s="1241"/>
      <c r="P130" s="1241"/>
      <c r="Q130" s="1241"/>
      <c r="R130" s="52"/>
      <c r="S130" s="52"/>
    </row>
    <row r="131" spans="1:19" ht="12.75">
      <c r="A131" s="1826" t="s">
        <v>197</v>
      </c>
      <c r="B131" s="1828"/>
      <c r="C131" s="1828"/>
      <c r="D131" s="1828"/>
      <c r="E131" s="1828"/>
      <c r="F131" s="1828"/>
      <c r="G131" s="1241"/>
      <c r="H131" s="1241"/>
      <c r="I131" s="1241"/>
      <c r="J131" s="1241"/>
      <c r="K131" s="1241"/>
      <c r="L131" s="1241"/>
      <c r="M131" s="1241"/>
      <c r="N131" s="1241"/>
      <c r="O131" s="1241"/>
      <c r="P131" s="1241"/>
      <c r="Q131" s="1241"/>
      <c r="R131" s="52"/>
      <c r="S131" s="52"/>
    </row>
    <row r="132" spans="1:19" ht="12.75">
      <c r="A132" s="1826" t="s">
        <v>198</v>
      </c>
      <c r="B132" s="1828"/>
      <c r="C132" s="1828"/>
      <c r="D132" s="1828"/>
      <c r="E132" s="1828"/>
      <c r="F132" s="1828"/>
      <c r="G132" s="1241"/>
      <c r="H132" s="1241"/>
      <c r="I132" s="1241"/>
      <c r="J132" s="1241"/>
      <c r="K132" s="1241"/>
      <c r="L132" s="1241"/>
      <c r="M132" s="1241"/>
      <c r="N132" s="1241"/>
      <c r="O132" s="1241"/>
      <c r="P132" s="1241"/>
      <c r="Q132" s="1241"/>
      <c r="R132" s="52"/>
      <c r="S132" s="52"/>
    </row>
    <row r="133" spans="1:19" ht="12.75">
      <c r="A133" s="1828" t="s">
        <v>199</v>
      </c>
      <c r="B133" s="1828"/>
      <c r="C133" s="1828"/>
      <c r="D133" s="1828"/>
      <c r="E133" s="1828"/>
      <c r="F133" s="1828"/>
      <c r="G133" s="1241"/>
      <c r="H133" s="1241"/>
      <c r="I133" s="1241"/>
      <c r="J133" s="1241"/>
      <c r="K133" s="1241"/>
      <c r="L133" s="1241"/>
      <c r="M133" s="1241"/>
      <c r="N133" s="1241"/>
      <c r="O133" s="1241"/>
      <c r="P133" s="1241"/>
      <c r="Q133" s="1241"/>
      <c r="R133" s="52"/>
      <c r="S133" s="52"/>
    </row>
    <row r="134" spans="1:19" ht="12.75">
      <c r="A134" s="2221" t="s">
        <v>150</v>
      </c>
      <c r="B134" s="2221"/>
      <c r="C134" s="2222"/>
      <c r="D134" s="2222"/>
      <c r="E134" s="2222"/>
      <c r="F134" s="2222"/>
      <c r="G134" s="2222"/>
      <c r="H134" s="2223"/>
      <c r="I134" s="2223"/>
      <c r="J134" s="2223"/>
      <c r="K134" s="2223"/>
      <c r="L134" s="2223"/>
      <c r="M134" s="2223"/>
      <c r="N134" s="2223"/>
      <c r="O134" s="2223"/>
      <c r="P134" s="2223"/>
      <c r="Q134" s="2223"/>
      <c r="R134" s="2224"/>
      <c r="S134" s="2224"/>
    </row>
    <row r="135" spans="1:19" ht="12.75">
      <c r="A135" s="1242" t="s">
        <v>152</v>
      </c>
      <c r="B135" s="1241"/>
      <c r="C135" s="1241"/>
      <c r="D135" s="1241"/>
      <c r="E135" s="1241"/>
      <c r="F135" s="1241"/>
      <c r="G135" s="1241"/>
      <c r="H135" s="1241"/>
      <c r="I135" s="1241"/>
      <c r="J135" s="1241"/>
      <c r="K135" s="1241"/>
      <c r="L135" s="1241"/>
      <c r="M135" s="1241"/>
      <c r="N135" s="1241"/>
      <c r="O135" s="1241"/>
      <c r="P135" s="1241"/>
      <c r="Q135" s="1241"/>
      <c r="R135" s="52"/>
      <c r="S135" s="52"/>
    </row>
    <row r="136" spans="1:19" ht="15">
      <c r="A136" s="2213" t="s">
        <v>236</v>
      </c>
      <c r="B136" s="2214"/>
      <c r="C136" s="2214"/>
      <c r="D136" s="2214"/>
      <c r="E136" s="2214"/>
      <c r="F136" s="2214"/>
      <c r="G136" s="2214"/>
      <c r="H136" s="2214"/>
      <c r="I136" s="2214"/>
      <c r="J136" s="2215"/>
      <c r="K136" s="2173"/>
      <c r="L136" s="2173"/>
      <c r="M136" s="2173"/>
      <c r="N136" s="2173"/>
      <c r="O136" s="2173"/>
      <c r="P136" s="2173"/>
      <c r="Q136" s="2173"/>
      <c r="R136" s="2173"/>
      <c r="S136" s="2173"/>
    </row>
    <row r="137" spans="1:19" ht="16.5" thickBot="1">
      <c r="A137" s="2210" t="s">
        <v>233</v>
      </c>
      <c r="B137" s="2211"/>
      <c r="C137" s="2211"/>
      <c r="D137" s="2211"/>
      <c r="E137" s="2211"/>
      <c r="F137" s="2211"/>
      <c r="G137" s="2211"/>
      <c r="H137" s="2211"/>
      <c r="I137" s="2211"/>
      <c r="J137" s="2212"/>
      <c r="K137" s="2212"/>
      <c r="L137" s="2212"/>
      <c r="M137" s="2212"/>
      <c r="N137" s="2173"/>
      <c r="O137" s="2173"/>
      <c r="P137" s="2173"/>
      <c r="Q137" s="2173"/>
      <c r="R137" s="2173"/>
      <c r="S137" s="2173"/>
    </row>
    <row r="138" spans="2:19" ht="13.5" thickBot="1">
      <c r="B138" s="2816" t="s">
        <v>2</v>
      </c>
      <c r="C138" s="2817"/>
      <c r="D138" s="2817"/>
      <c r="E138" s="2817"/>
      <c r="F138" s="2817"/>
      <c r="G138" s="2817"/>
      <c r="H138" s="2817"/>
      <c r="I138" s="2848"/>
      <c r="J138" s="2818" t="s">
        <v>3</v>
      </c>
      <c r="K138" s="2819"/>
      <c r="L138" s="2819"/>
      <c r="M138" s="2819"/>
      <c r="N138" s="2819"/>
      <c r="O138" s="2819"/>
      <c r="P138" s="2819"/>
      <c r="Q138" s="2819"/>
      <c r="R138" s="2819"/>
      <c r="S138" s="2834"/>
    </row>
    <row r="139" spans="1:19" ht="59.25" customHeight="1" thickBot="1">
      <c r="A139" s="384" t="s">
        <v>119</v>
      </c>
      <c r="B139" s="965" t="s">
        <v>107</v>
      </c>
      <c r="C139" s="1032" t="s">
        <v>191</v>
      </c>
      <c r="D139" s="966" t="s">
        <v>237</v>
      </c>
      <c r="E139" s="389" t="s">
        <v>193</v>
      </c>
      <c r="F139" s="389" t="s">
        <v>194</v>
      </c>
      <c r="G139" s="389" t="s">
        <v>108</v>
      </c>
      <c r="H139" s="389" t="s">
        <v>109</v>
      </c>
      <c r="I139" s="390" t="s">
        <v>110</v>
      </c>
      <c r="J139" s="967" t="s">
        <v>107</v>
      </c>
      <c r="K139" s="968" t="s">
        <v>191</v>
      </c>
      <c r="L139" s="990" t="s">
        <v>238</v>
      </c>
      <c r="M139" s="910" t="s">
        <v>192</v>
      </c>
      <c r="N139" s="910" t="s">
        <v>193</v>
      </c>
      <c r="O139" s="902" t="s">
        <v>398</v>
      </c>
      <c r="P139" s="902" t="s">
        <v>397</v>
      </c>
      <c r="Q139" s="910" t="s">
        <v>108</v>
      </c>
      <c r="R139" s="910" t="s">
        <v>109</v>
      </c>
      <c r="S139" s="911" t="s">
        <v>110</v>
      </c>
    </row>
    <row r="140" spans="1:19" ht="15">
      <c r="A140" s="385" t="s">
        <v>65</v>
      </c>
      <c r="B140" s="396">
        <v>-18712</v>
      </c>
      <c r="C140" s="1788">
        <v>6366</v>
      </c>
      <c r="D140" s="954">
        <v>-25078</v>
      </c>
      <c r="E140" s="315">
        <v>-5399</v>
      </c>
      <c r="F140" s="315">
        <v>-19394</v>
      </c>
      <c r="G140" s="315">
        <v>17</v>
      </c>
      <c r="H140" s="315">
        <v>28</v>
      </c>
      <c r="I140" s="393">
        <v>-330</v>
      </c>
      <c r="J140" s="969">
        <v>10541</v>
      </c>
      <c r="K140" s="987">
        <v>1437</v>
      </c>
      <c r="L140" s="920">
        <v>9104</v>
      </c>
      <c r="M140" s="970">
        <v>-440</v>
      </c>
      <c r="N140" s="970">
        <v>1466</v>
      </c>
      <c r="O140" s="970">
        <v>1032</v>
      </c>
      <c r="P140" s="970">
        <v>7180</v>
      </c>
      <c r="Q140" s="970">
        <v>63</v>
      </c>
      <c r="R140" s="970">
        <v>29</v>
      </c>
      <c r="S140" s="971">
        <v>-226</v>
      </c>
    </row>
    <row r="141" spans="1:19" ht="15">
      <c r="A141" s="972" t="s">
        <v>31</v>
      </c>
      <c r="B141" s="221">
        <v>-1802</v>
      </c>
      <c r="C141" s="1035">
        <v>347</v>
      </c>
      <c r="D141" s="809">
        <v>-2149</v>
      </c>
      <c r="E141" s="28">
        <v>600</v>
      </c>
      <c r="F141" s="28">
        <v>-2763</v>
      </c>
      <c r="G141" s="28">
        <v>-10</v>
      </c>
      <c r="H141" s="28">
        <v>88</v>
      </c>
      <c r="I141" s="222">
        <v>-64</v>
      </c>
      <c r="J141" s="973">
        <v>2604</v>
      </c>
      <c r="K141" s="988">
        <v>764</v>
      </c>
      <c r="L141" s="921">
        <v>1840</v>
      </c>
      <c r="M141" s="691">
        <v>125</v>
      </c>
      <c r="N141" s="691">
        <v>30</v>
      </c>
      <c r="O141" s="691">
        <v>242</v>
      </c>
      <c r="P141" s="691">
        <v>1487</v>
      </c>
      <c r="Q141" s="691">
        <v>1</v>
      </c>
      <c r="R141" s="691">
        <v>20</v>
      </c>
      <c r="S141" s="697">
        <v>-65</v>
      </c>
    </row>
    <row r="142" spans="1:19" ht="15">
      <c r="A142" s="972" t="s">
        <v>16</v>
      </c>
      <c r="B142" s="221">
        <v>-136</v>
      </c>
      <c r="C142" s="1035">
        <v>164</v>
      </c>
      <c r="D142" s="809">
        <v>-300</v>
      </c>
      <c r="E142" s="28">
        <v>-32</v>
      </c>
      <c r="F142" s="28">
        <v>-260</v>
      </c>
      <c r="G142" s="28">
        <v>7</v>
      </c>
      <c r="H142" s="28">
        <v>0</v>
      </c>
      <c r="I142" s="222">
        <v>-15</v>
      </c>
      <c r="J142" s="973">
        <v>3</v>
      </c>
      <c r="K142" s="988">
        <v>-85</v>
      </c>
      <c r="L142" s="921">
        <v>88</v>
      </c>
      <c r="M142" s="691">
        <v>-4</v>
      </c>
      <c r="N142" s="691">
        <v>6</v>
      </c>
      <c r="O142" s="691">
        <v>16</v>
      </c>
      <c r="P142" s="691">
        <v>80</v>
      </c>
      <c r="Q142" s="691">
        <v>-7</v>
      </c>
      <c r="R142" s="691">
        <v>0</v>
      </c>
      <c r="S142" s="697">
        <v>-3</v>
      </c>
    </row>
    <row r="143" spans="1:19" ht="15">
      <c r="A143" s="972" t="s">
        <v>17</v>
      </c>
      <c r="B143" s="221">
        <v>-383</v>
      </c>
      <c r="C143" s="1035">
        <v>130</v>
      </c>
      <c r="D143" s="809">
        <v>-513</v>
      </c>
      <c r="E143" s="28">
        <v>-95</v>
      </c>
      <c r="F143" s="28">
        <v>-427</v>
      </c>
      <c r="G143" s="28">
        <v>19</v>
      </c>
      <c r="H143" s="28">
        <v>0</v>
      </c>
      <c r="I143" s="222">
        <v>-10</v>
      </c>
      <c r="J143" s="973">
        <v>37</v>
      </c>
      <c r="K143" s="988">
        <v>1</v>
      </c>
      <c r="L143" s="921">
        <v>36</v>
      </c>
      <c r="M143" s="691">
        <v>5</v>
      </c>
      <c r="N143" s="691">
        <v>22</v>
      </c>
      <c r="O143" s="691">
        <v>13</v>
      </c>
      <c r="P143" s="691">
        <v>24</v>
      </c>
      <c r="Q143" s="691">
        <v>14</v>
      </c>
      <c r="R143" s="691">
        <v>0</v>
      </c>
      <c r="S143" s="697">
        <v>-42</v>
      </c>
    </row>
    <row r="144" spans="1:19" ht="15">
      <c r="A144" s="972" t="s">
        <v>18</v>
      </c>
      <c r="B144" s="221">
        <v>-390</v>
      </c>
      <c r="C144" s="1035">
        <v>69</v>
      </c>
      <c r="D144" s="809">
        <v>-459</v>
      </c>
      <c r="E144" s="28">
        <v>51</v>
      </c>
      <c r="F144" s="28">
        <v>-535</v>
      </c>
      <c r="G144" s="28">
        <v>3</v>
      </c>
      <c r="H144" s="28">
        <v>0</v>
      </c>
      <c r="I144" s="222">
        <v>22</v>
      </c>
      <c r="J144" s="973">
        <v>297</v>
      </c>
      <c r="K144" s="988">
        <v>21</v>
      </c>
      <c r="L144" s="921">
        <v>276</v>
      </c>
      <c r="M144" s="691">
        <v>42</v>
      </c>
      <c r="N144" s="691">
        <v>22</v>
      </c>
      <c r="O144" s="691">
        <v>18</v>
      </c>
      <c r="P144" s="691">
        <v>157</v>
      </c>
      <c r="Q144" s="691">
        <v>6</v>
      </c>
      <c r="R144" s="691">
        <v>0</v>
      </c>
      <c r="S144" s="697">
        <v>31</v>
      </c>
    </row>
    <row r="145" spans="1:19" ht="15">
      <c r="A145" s="972" t="s">
        <v>19</v>
      </c>
      <c r="B145" s="221">
        <v>-1149</v>
      </c>
      <c r="C145" s="1035">
        <v>188</v>
      </c>
      <c r="D145" s="809">
        <v>-1337</v>
      </c>
      <c r="E145" s="28">
        <v>-205</v>
      </c>
      <c r="F145" s="28">
        <v>-1228</v>
      </c>
      <c r="G145" s="28">
        <v>18</v>
      </c>
      <c r="H145" s="28">
        <v>78</v>
      </c>
      <c r="I145" s="222">
        <v>0</v>
      </c>
      <c r="J145" s="973">
        <v>124</v>
      </c>
      <c r="K145" s="988">
        <v>125</v>
      </c>
      <c r="L145" s="921">
        <v>-1</v>
      </c>
      <c r="M145" s="691">
        <v>-60</v>
      </c>
      <c r="N145" s="691">
        <v>78</v>
      </c>
      <c r="O145" s="691">
        <v>-31</v>
      </c>
      <c r="P145" s="691">
        <v>1</v>
      </c>
      <c r="Q145" s="691">
        <v>4</v>
      </c>
      <c r="R145" s="691">
        <v>7</v>
      </c>
      <c r="S145" s="697">
        <v>0</v>
      </c>
    </row>
    <row r="146" spans="1:19" ht="15">
      <c r="A146" s="972" t="s">
        <v>20</v>
      </c>
      <c r="B146" s="221">
        <v>176</v>
      </c>
      <c r="C146" s="1035">
        <v>-14</v>
      </c>
      <c r="D146" s="809">
        <v>190</v>
      </c>
      <c r="E146" s="28">
        <v>324</v>
      </c>
      <c r="F146" s="28">
        <v>-131</v>
      </c>
      <c r="G146" s="28">
        <v>-2</v>
      </c>
      <c r="H146" s="28">
        <v>0</v>
      </c>
      <c r="I146" s="222">
        <v>-1</v>
      </c>
      <c r="J146" s="973">
        <v>93</v>
      </c>
      <c r="K146" s="988">
        <v>1</v>
      </c>
      <c r="L146" s="921">
        <v>92</v>
      </c>
      <c r="M146" s="691">
        <v>-2</v>
      </c>
      <c r="N146" s="691">
        <v>2</v>
      </c>
      <c r="O146" s="691">
        <v>40</v>
      </c>
      <c r="P146" s="691">
        <v>45</v>
      </c>
      <c r="Q146" s="691">
        <v>1</v>
      </c>
      <c r="R146" s="691">
        <v>0</v>
      </c>
      <c r="S146" s="697">
        <v>6</v>
      </c>
    </row>
    <row r="147" spans="1:19" ht="15">
      <c r="A147" s="385" t="s">
        <v>0</v>
      </c>
      <c r="B147" s="221">
        <v>-727</v>
      </c>
      <c r="C147" s="1035">
        <v>217</v>
      </c>
      <c r="D147" s="809">
        <v>-944</v>
      </c>
      <c r="E147" s="28">
        <v>-101</v>
      </c>
      <c r="F147" s="28">
        <v>-869</v>
      </c>
      <c r="G147" s="28">
        <v>26</v>
      </c>
      <c r="H147" s="28">
        <v>0</v>
      </c>
      <c r="I147" s="222">
        <v>0</v>
      </c>
      <c r="J147" s="973">
        <v>35</v>
      </c>
      <c r="K147" s="988">
        <v>2</v>
      </c>
      <c r="L147" s="921">
        <v>33</v>
      </c>
      <c r="M147" s="691">
        <v>14</v>
      </c>
      <c r="N147" s="691">
        <v>-121</v>
      </c>
      <c r="O147" s="691">
        <v>8</v>
      </c>
      <c r="P147" s="691">
        <v>137</v>
      </c>
      <c r="Q147" s="691">
        <v>-7</v>
      </c>
      <c r="R147" s="691">
        <v>2</v>
      </c>
      <c r="S147" s="697">
        <v>0</v>
      </c>
    </row>
    <row r="148" spans="1:19" ht="15">
      <c r="A148" s="972" t="s">
        <v>21</v>
      </c>
      <c r="B148" s="221">
        <v>-4053</v>
      </c>
      <c r="C148" s="1035">
        <v>75</v>
      </c>
      <c r="D148" s="809">
        <v>-4128</v>
      </c>
      <c r="E148" s="28">
        <v>-1814</v>
      </c>
      <c r="F148" s="28">
        <v>-2249</v>
      </c>
      <c r="G148" s="28">
        <v>-16</v>
      </c>
      <c r="H148" s="28">
        <v>0</v>
      </c>
      <c r="I148" s="222">
        <v>-49</v>
      </c>
      <c r="J148" s="973">
        <v>-11</v>
      </c>
      <c r="K148" s="988">
        <v>8</v>
      </c>
      <c r="L148" s="921">
        <v>-19</v>
      </c>
      <c r="M148" s="691">
        <v>-48</v>
      </c>
      <c r="N148" s="691">
        <v>85</v>
      </c>
      <c r="O148" s="691">
        <v>-16</v>
      </c>
      <c r="P148" s="691">
        <v>23</v>
      </c>
      <c r="Q148" s="691">
        <v>-3</v>
      </c>
      <c r="R148" s="691">
        <v>0</v>
      </c>
      <c r="S148" s="697">
        <v>-60</v>
      </c>
    </row>
    <row r="149" spans="1:19" ht="15">
      <c r="A149" s="972" t="s">
        <v>22</v>
      </c>
      <c r="B149" s="221">
        <v>-1187</v>
      </c>
      <c r="C149" s="1035">
        <v>415</v>
      </c>
      <c r="D149" s="809">
        <v>-1602</v>
      </c>
      <c r="E149" s="28">
        <v>-1111</v>
      </c>
      <c r="F149" s="28">
        <v>-458</v>
      </c>
      <c r="G149" s="28">
        <v>-33</v>
      </c>
      <c r="H149" s="28">
        <v>0</v>
      </c>
      <c r="I149" s="222">
        <v>0</v>
      </c>
      <c r="J149" s="973">
        <v>912</v>
      </c>
      <c r="K149" s="988">
        <v>-479</v>
      </c>
      <c r="L149" s="921">
        <v>1391</v>
      </c>
      <c r="M149" s="691">
        <v>-45</v>
      </c>
      <c r="N149" s="691">
        <v>276</v>
      </c>
      <c r="O149" s="691">
        <v>267</v>
      </c>
      <c r="P149" s="691">
        <v>862</v>
      </c>
      <c r="Q149" s="691">
        <v>31</v>
      </c>
      <c r="R149" s="691">
        <v>0</v>
      </c>
      <c r="S149" s="697">
        <v>0</v>
      </c>
    </row>
    <row r="150" spans="1:19" ht="15">
      <c r="A150" s="974" t="s">
        <v>66</v>
      </c>
      <c r="B150" s="221">
        <v>-6863</v>
      </c>
      <c r="C150" s="1035">
        <v>497</v>
      </c>
      <c r="D150" s="809">
        <v>-7360</v>
      </c>
      <c r="E150" s="28">
        <v>-3091</v>
      </c>
      <c r="F150" s="28">
        <v>-4161</v>
      </c>
      <c r="G150" s="28">
        <v>50</v>
      </c>
      <c r="H150" s="28">
        <v>-158</v>
      </c>
      <c r="I150" s="222">
        <v>0</v>
      </c>
      <c r="J150" s="973">
        <v>2865</v>
      </c>
      <c r="K150" s="988">
        <v>252</v>
      </c>
      <c r="L150" s="921">
        <v>2613</v>
      </c>
      <c r="M150" s="691">
        <v>-275</v>
      </c>
      <c r="N150" s="691">
        <v>1189</v>
      </c>
      <c r="O150" s="691">
        <v>114</v>
      </c>
      <c r="P150" s="691">
        <v>1587</v>
      </c>
      <c r="Q150" s="691">
        <v>-2</v>
      </c>
      <c r="R150" s="691">
        <v>0</v>
      </c>
      <c r="S150" s="697">
        <v>0</v>
      </c>
    </row>
    <row r="151" spans="1:19" ht="15">
      <c r="A151" s="972" t="s">
        <v>24</v>
      </c>
      <c r="B151" s="221">
        <v>-597</v>
      </c>
      <c r="C151" s="1035">
        <v>399</v>
      </c>
      <c r="D151" s="809">
        <v>-996</v>
      </c>
      <c r="E151" s="28">
        <v>-480</v>
      </c>
      <c r="F151" s="28">
        <v>-467</v>
      </c>
      <c r="G151" s="28">
        <v>15</v>
      </c>
      <c r="H151" s="28">
        <v>0</v>
      </c>
      <c r="I151" s="222">
        <v>-64</v>
      </c>
      <c r="J151" s="973">
        <v>-108</v>
      </c>
      <c r="K151" s="988">
        <v>-13</v>
      </c>
      <c r="L151" s="921">
        <v>-95</v>
      </c>
      <c r="M151" s="691">
        <v>-9</v>
      </c>
      <c r="N151" s="691">
        <v>-32</v>
      </c>
      <c r="O151" s="691">
        <v>8</v>
      </c>
      <c r="P151" s="691">
        <v>-6</v>
      </c>
      <c r="Q151" s="691">
        <v>-7</v>
      </c>
      <c r="R151" s="691">
        <v>0</v>
      </c>
      <c r="S151" s="697">
        <v>-49</v>
      </c>
    </row>
    <row r="152" spans="1:19" ht="15">
      <c r="A152" s="972" t="s">
        <v>111</v>
      </c>
      <c r="B152" s="221">
        <v>251</v>
      </c>
      <c r="C152" s="1035">
        <v>1631</v>
      </c>
      <c r="D152" s="809">
        <v>-1380</v>
      </c>
      <c r="E152" s="28">
        <v>-367</v>
      </c>
      <c r="F152" s="28">
        <v>-912</v>
      </c>
      <c r="G152" s="28">
        <v>-101</v>
      </c>
      <c r="H152" s="28">
        <v>0</v>
      </c>
      <c r="I152" s="222">
        <v>0</v>
      </c>
      <c r="J152" s="973">
        <v>1267</v>
      </c>
      <c r="K152" s="988">
        <v>1246</v>
      </c>
      <c r="L152" s="921">
        <v>21</v>
      </c>
      <c r="M152" s="691">
        <v>-26</v>
      </c>
      <c r="N152" s="691">
        <v>73</v>
      </c>
      <c r="O152" s="691">
        <v>-4</v>
      </c>
      <c r="P152" s="691">
        <v>-29</v>
      </c>
      <c r="Q152" s="691">
        <v>7</v>
      </c>
      <c r="R152" s="691">
        <v>0</v>
      </c>
      <c r="S152" s="697">
        <v>0</v>
      </c>
    </row>
    <row r="153" spans="1:19" ht="15">
      <c r="A153" s="972" t="s">
        <v>25</v>
      </c>
      <c r="B153" s="221">
        <v>-2726</v>
      </c>
      <c r="C153" s="1035">
        <v>673</v>
      </c>
      <c r="D153" s="809">
        <v>-3399</v>
      </c>
      <c r="E153" s="28">
        <v>-161</v>
      </c>
      <c r="F153" s="28">
        <v>-3223</v>
      </c>
      <c r="G153" s="28">
        <v>23</v>
      </c>
      <c r="H153" s="28">
        <v>0</v>
      </c>
      <c r="I153" s="222">
        <v>-38</v>
      </c>
      <c r="J153" s="973">
        <v>1546</v>
      </c>
      <c r="K153" s="988">
        <v>-451</v>
      </c>
      <c r="L153" s="921">
        <v>1997</v>
      </c>
      <c r="M153" s="691">
        <v>-59</v>
      </c>
      <c r="N153" s="691">
        <v>-309</v>
      </c>
      <c r="O153" s="691">
        <v>273</v>
      </c>
      <c r="P153" s="691">
        <v>2080</v>
      </c>
      <c r="Q153" s="691">
        <v>42</v>
      </c>
      <c r="R153" s="691">
        <v>0</v>
      </c>
      <c r="S153" s="697">
        <v>-30</v>
      </c>
    </row>
    <row r="154" spans="1:19" ht="15">
      <c r="A154" s="972" t="s">
        <v>26</v>
      </c>
      <c r="B154" s="221">
        <v>-692</v>
      </c>
      <c r="C154" s="1035">
        <v>-23</v>
      </c>
      <c r="D154" s="809">
        <v>-669</v>
      </c>
      <c r="E154" s="28">
        <v>569</v>
      </c>
      <c r="F154" s="28">
        <v>-1205</v>
      </c>
      <c r="G154" s="28">
        <v>-3</v>
      </c>
      <c r="H154" s="28">
        <v>0</v>
      </c>
      <c r="I154" s="222">
        <v>-30</v>
      </c>
      <c r="J154" s="973">
        <v>471</v>
      </c>
      <c r="K154" s="988">
        <v>-110</v>
      </c>
      <c r="L154" s="921">
        <v>581</v>
      </c>
      <c r="M154" s="691">
        <v>-30</v>
      </c>
      <c r="N154" s="691">
        <v>200</v>
      </c>
      <c r="O154" s="691">
        <v>86</v>
      </c>
      <c r="P154" s="691">
        <v>354</v>
      </c>
      <c r="Q154" s="691">
        <v>6</v>
      </c>
      <c r="R154" s="691">
        <v>0</v>
      </c>
      <c r="S154" s="697">
        <v>-35</v>
      </c>
    </row>
    <row r="155" spans="1:19" ht="15">
      <c r="A155" s="972" t="s">
        <v>195</v>
      </c>
      <c r="B155" s="221">
        <v>-222</v>
      </c>
      <c r="C155" s="1035">
        <v>68</v>
      </c>
      <c r="D155" s="809">
        <v>-290</v>
      </c>
      <c r="E155" s="28">
        <v>-50</v>
      </c>
      <c r="F155" s="28">
        <v>-243</v>
      </c>
      <c r="G155" s="28">
        <v>3</v>
      </c>
      <c r="H155" s="28">
        <v>0</v>
      </c>
      <c r="I155" s="222">
        <v>0</v>
      </c>
      <c r="J155" s="973">
        <v>-14</v>
      </c>
      <c r="K155" s="988">
        <v>37</v>
      </c>
      <c r="L155" s="921">
        <v>-51</v>
      </c>
      <c r="M155" s="691">
        <v>-49</v>
      </c>
      <c r="N155" s="691">
        <v>-114</v>
      </c>
      <c r="O155" s="691">
        <v>7</v>
      </c>
      <c r="P155" s="691">
        <v>89</v>
      </c>
      <c r="Q155" s="691">
        <v>3</v>
      </c>
      <c r="R155" s="691">
        <v>0</v>
      </c>
      <c r="S155" s="697">
        <v>13</v>
      </c>
    </row>
    <row r="156" spans="1:19" ht="15">
      <c r="A156" s="972" t="s">
        <v>67</v>
      </c>
      <c r="B156" s="221">
        <v>1635</v>
      </c>
      <c r="C156" s="1035">
        <v>1274</v>
      </c>
      <c r="D156" s="809">
        <v>361</v>
      </c>
      <c r="E156" s="28">
        <v>504</v>
      </c>
      <c r="F156" s="28">
        <v>-95</v>
      </c>
      <c r="G156" s="28">
        <v>6</v>
      </c>
      <c r="H156" s="28">
        <v>20</v>
      </c>
      <c r="I156" s="222">
        <v>-74</v>
      </c>
      <c r="J156" s="973">
        <v>207</v>
      </c>
      <c r="K156" s="988">
        <v>-13</v>
      </c>
      <c r="L156" s="921">
        <v>220</v>
      </c>
      <c r="M156" s="691">
        <v>-28</v>
      </c>
      <c r="N156" s="691">
        <v>38</v>
      </c>
      <c r="O156" s="691">
        <v>23</v>
      </c>
      <c r="P156" s="691">
        <v>205</v>
      </c>
      <c r="Q156" s="691">
        <v>-28</v>
      </c>
      <c r="R156" s="691">
        <v>0</v>
      </c>
      <c r="S156" s="697">
        <v>10</v>
      </c>
    </row>
    <row r="157" spans="1:19" ht="15">
      <c r="A157" s="972" t="s">
        <v>27</v>
      </c>
      <c r="B157" s="221">
        <v>164</v>
      </c>
      <c r="C157" s="1035">
        <v>202</v>
      </c>
      <c r="D157" s="809">
        <v>-38</v>
      </c>
      <c r="E157" s="28">
        <v>68</v>
      </c>
      <c r="F157" s="28">
        <v>-118</v>
      </c>
      <c r="G157" s="28">
        <v>12</v>
      </c>
      <c r="H157" s="28">
        <v>0</v>
      </c>
      <c r="I157" s="222">
        <v>0</v>
      </c>
      <c r="J157" s="973">
        <v>178</v>
      </c>
      <c r="K157" s="988">
        <v>118</v>
      </c>
      <c r="L157" s="921">
        <v>60</v>
      </c>
      <c r="M157" s="691">
        <v>2</v>
      </c>
      <c r="N157" s="691">
        <v>15</v>
      </c>
      <c r="O157" s="691">
        <v>-32</v>
      </c>
      <c r="P157" s="691">
        <v>78</v>
      </c>
      <c r="Q157" s="691">
        <v>2</v>
      </c>
      <c r="R157" s="691">
        <v>0</v>
      </c>
      <c r="S157" s="697">
        <v>-5</v>
      </c>
    </row>
    <row r="158" spans="1:19" ht="15">
      <c r="A158" s="972" t="s">
        <v>28</v>
      </c>
      <c r="B158" s="221">
        <v>-31</v>
      </c>
      <c r="C158" s="1035">
        <v>15</v>
      </c>
      <c r="D158" s="809">
        <v>-46</v>
      </c>
      <c r="E158" s="28">
        <v>6</v>
      </c>
      <c r="F158" s="28">
        <v>-44</v>
      </c>
      <c r="G158" s="28">
        <v>-1</v>
      </c>
      <c r="H158" s="28">
        <v>0</v>
      </c>
      <c r="I158" s="222">
        <v>-7</v>
      </c>
      <c r="J158" s="973">
        <v>13</v>
      </c>
      <c r="K158" s="988">
        <v>-2</v>
      </c>
      <c r="L158" s="921">
        <v>15</v>
      </c>
      <c r="M158" s="691">
        <v>0</v>
      </c>
      <c r="N158" s="691">
        <v>7</v>
      </c>
      <c r="O158" s="691">
        <v>0</v>
      </c>
      <c r="P158" s="691">
        <v>5</v>
      </c>
      <c r="Q158" s="691">
        <v>0</v>
      </c>
      <c r="R158" s="691">
        <v>0</v>
      </c>
      <c r="S158" s="697">
        <v>3</v>
      </c>
    </row>
    <row r="159" spans="1:19" ht="15.75" thickBot="1">
      <c r="A159" s="975" t="s">
        <v>29</v>
      </c>
      <c r="B159" s="976">
        <v>20</v>
      </c>
      <c r="C159" s="1789">
        <v>39</v>
      </c>
      <c r="D159" s="863">
        <v>-19</v>
      </c>
      <c r="E159" s="85">
        <v>-14</v>
      </c>
      <c r="F159" s="85">
        <v>-6</v>
      </c>
      <c r="G159" s="85">
        <v>1</v>
      </c>
      <c r="H159" s="85">
        <v>0</v>
      </c>
      <c r="I159" s="977">
        <v>0</v>
      </c>
      <c r="J159" s="978">
        <v>22</v>
      </c>
      <c r="K159" s="989">
        <v>15</v>
      </c>
      <c r="L159" s="991">
        <v>7</v>
      </c>
      <c r="M159" s="979">
        <v>7</v>
      </c>
      <c r="N159" s="979">
        <v>-1</v>
      </c>
      <c r="O159" s="979">
        <v>0</v>
      </c>
      <c r="P159" s="979">
        <v>1</v>
      </c>
      <c r="Q159" s="979">
        <v>0</v>
      </c>
      <c r="R159" s="979">
        <v>0</v>
      </c>
      <c r="S159" s="980">
        <v>0</v>
      </c>
    </row>
    <row r="160" spans="1:19" s="52" customFormat="1" ht="9" customHeight="1">
      <c r="A160" s="885"/>
      <c r="B160" s="220"/>
      <c r="C160" s="220"/>
      <c r="D160" s="805"/>
      <c r="E160" s="220"/>
      <c r="F160" s="220"/>
      <c r="G160" s="220"/>
      <c r="H160" s="220"/>
      <c r="I160" s="220"/>
      <c r="J160" s="220"/>
      <c r="K160" s="220"/>
      <c r="L160" s="805"/>
      <c r="M160" s="220"/>
      <c r="N160" s="220"/>
      <c r="O160" s="220"/>
      <c r="P160" s="220"/>
      <c r="Q160" s="220"/>
      <c r="R160" s="220"/>
      <c r="S160" s="220"/>
    </row>
    <row r="161" spans="1:19" ht="21.75" customHeight="1">
      <c r="A161" s="2216" t="s">
        <v>239</v>
      </c>
      <c r="B161" s="2217"/>
      <c r="C161" s="2217"/>
      <c r="D161" s="2217"/>
      <c r="E161" s="2217"/>
      <c r="F161" s="2217"/>
      <c r="G161" s="2217"/>
      <c r="H161" s="2217"/>
      <c r="I161" s="2217"/>
      <c r="J161" s="2219"/>
      <c r="K161" s="2173"/>
      <c r="L161" s="2173"/>
      <c r="M161" s="2173"/>
      <c r="N161" s="2173"/>
      <c r="O161" s="2173"/>
      <c r="P161" s="2173"/>
      <c r="Q161" s="2173"/>
      <c r="R161" s="2173"/>
      <c r="S161" s="2173"/>
    </row>
    <row r="162" spans="1:19" ht="16.5" thickBot="1">
      <c r="A162" s="2210" t="s">
        <v>233</v>
      </c>
      <c r="B162" s="2211"/>
      <c r="C162" s="2211"/>
      <c r="D162" s="2211"/>
      <c r="E162" s="2211"/>
      <c r="F162" s="2211"/>
      <c r="G162" s="2211"/>
      <c r="H162" s="2211"/>
      <c r="I162" s="2211"/>
      <c r="J162" s="2212"/>
      <c r="K162" s="2212"/>
      <c r="L162" s="2212"/>
      <c r="M162" s="2212"/>
      <c r="N162" s="2173"/>
      <c r="O162" s="2173"/>
      <c r="P162" s="2173"/>
      <c r="Q162" s="2173"/>
      <c r="R162" s="2173"/>
      <c r="S162" s="2173"/>
    </row>
    <row r="163" spans="2:19" ht="13.5" thickBot="1">
      <c r="B163" s="2816" t="s">
        <v>2</v>
      </c>
      <c r="C163" s="2817"/>
      <c r="D163" s="2817"/>
      <c r="E163" s="2817"/>
      <c r="F163" s="2817"/>
      <c r="G163" s="2817"/>
      <c r="H163" s="2817"/>
      <c r="I163" s="2817"/>
      <c r="J163" s="2818" t="s">
        <v>3</v>
      </c>
      <c r="K163" s="2819"/>
      <c r="L163" s="2819"/>
      <c r="M163" s="2819"/>
      <c r="N163" s="2819"/>
      <c r="O163" s="2819"/>
      <c r="P163" s="2819"/>
      <c r="Q163" s="2819"/>
      <c r="R163" s="2819"/>
      <c r="S163" s="2834"/>
    </row>
    <row r="164" spans="1:19" ht="36.75" thickBot="1">
      <c r="A164" s="384" t="s">
        <v>119</v>
      </c>
      <c r="B164" s="1763" t="s">
        <v>107</v>
      </c>
      <c r="C164" s="1790" t="s">
        <v>191</v>
      </c>
      <c r="D164" s="981" t="s">
        <v>237</v>
      </c>
      <c r="E164" s="387" t="s">
        <v>193</v>
      </c>
      <c r="F164" s="387" t="s">
        <v>194</v>
      </c>
      <c r="G164" s="387" t="s">
        <v>108</v>
      </c>
      <c r="H164" s="387" t="s">
        <v>109</v>
      </c>
      <c r="I164" s="388" t="s">
        <v>110</v>
      </c>
      <c r="J164" s="967" t="s">
        <v>107</v>
      </c>
      <c r="K164" s="992" t="s">
        <v>191</v>
      </c>
      <c r="L164" s="994" t="s">
        <v>238</v>
      </c>
      <c r="M164" s="910" t="s">
        <v>192</v>
      </c>
      <c r="N164" s="910" t="s">
        <v>193</v>
      </c>
      <c r="O164" s="902" t="s">
        <v>398</v>
      </c>
      <c r="P164" s="902" t="s">
        <v>397</v>
      </c>
      <c r="Q164" s="910" t="s">
        <v>108</v>
      </c>
      <c r="R164" s="910" t="s">
        <v>109</v>
      </c>
      <c r="S164" s="911" t="s">
        <v>110</v>
      </c>
    </row>
    <row r="165" spans="1:19" ht="15">
      <c r="A165" s="385" t="s">
        <v>65</v>
      </c>
      <c r="B165" s="396">
        <v>3187</v>
      </c>
      <c r="C165" s="1788">
        <v>4932</v>
      </c>
      <c r="D165" s="982">
        <v>-1745</v>
      </c>
      <c r="E165" s="315">
        <v>2655</v>
      </c>
      <c r="F165" s="315">
        <v>-4154</v>
      </c>
      <c r="G165" s="315">
        <v>68</v>
      </c>
      <c r="H165" s="315">
        <v>-142</v>
      </c>
      <c r="I165" s="393">
        <v>-172</v>
      </c>
      <c r="J165" s="969">
        <v>6275</v>
      </c>
      <c r="K165" s="987">
        <v>964</v>
      </c>
      <c r="L165" s="920">
        <f>J165-K165</f>
        <v>5311</v>
      </c>
      <c r="M165" s="970">
        <v>-372</v>
      </c>
      <c r="N165" s="970">
        <v>1652</v>
      </c>
      <c r="O165" s="970">
        <v>747</v>
      </c>
      <c r="P165" s="970">
        <v>3415</v>
      </c>
      <c r="Q165" s="970">
        <v>31</v>
      </c>
      <c r="R165" s="970">
        <v>37</v>
      </c>
      <c r="S165" s="971">
        <v>-199</v>
      </c>
    </row>
    <row r="166" spans="1:19" ht="15">
      <c r="A166" s="972" t="s">
        <v>31</v>
      </c>
      <c r="B166" s="221">
        <v>1927</v>
      </c>
      <c r="C166" s="1035">
        <v>444</v>
      </c>
      <c r="D166" s="983">
        <v>1483</v>
      </c>
      <c r="E166" s="28">
        <v>428</v>
      </c>
      <c r="F166" s="28">
        <v>1069</v>
      </c>
      <c r="G166" s="28">
        <v>0</v>
      </c>
      <c r="H166" s="28">
        <v>0</v>
      </c>
      <c r="I166" s="222">
        <v>-14</v>
      </c>
      <c r="J166" s="973">
        <v>2043</v>
      </c>
      <c r="K166" s="988">
        <v>682</v>
      </c>
      <c r="L166" s="921">
        <f aca="true" t="shared" si="0" ref="L166:L183">J166-K166</f>
        <v>1361</v>
      </c>
      <c r="M166" s="691">
        <v>44</v>
      </c>
      <c r="N166" s="691">
        <v>-60</v>
      </c>
      <c r="O166" s="691">
        <v>76</v>
      </c>
      <c r="P166" s="691">
        <v>1292</v>
      </c>
      <c r="Q166" s="691">
        <v>2</v>
      </c>
      <c r="R166" s="691">
        <v>30</v>
      </c>
      <c r="S166" s="697">
        <v>-23</v>
      </c>
    </row>
    <row r="167" spans="1:19" ht="15">
      <c r="A167" s="972" t="s">
        <v>16</v>
      </c>
      <c r="B167" s="221">
        <v>589</v>
      </c>
      <c r="C167" s="1035">
        <v>159</v>
      </c>
      <c r="D167" s="983">
        <v>430</v>
      </c>
      <c r="E167" s="28">
        <v>234</v>
      </c>
      <c r="F167" s="28">
        <v>192</v>
      </c>
      <c r="G167" s="28">
        <v>3</v>
      </c>
      <c r="H167" s="28">
        <v>0</v>
      </c>
      <c r="I167" s="222">
        <v>1</v>
      </c>
      <c r="J167" s="973">
        <v>14</v>
      </c>
      <c r="K167" s="988">
        <v>-28</v>
      </c>
      <c r="L167" s="921">
        <f t="shared" si="0"/>
        <v>42</v>
      </c>
      <c r="M167" s="691">
        <v>-10</v>
      </c>
      <c r="N167" s="691">
        <v>-12</v>
      </c>
      <c r="O167" s="691">
        <v>15</v>
      </c>
      <c r="P167" s="691">
        <v>61</v>
      </c>
      <c r="Q167" s="691">
        <v>-7</v>
      </c>
      <c r="R167" s="691">
        <v>0</v>
      </c>
      <c r="S167" s="697">
        <v>-5</v>
      </c>
    </row>
    <row r="168" spans="1:19" ht="15">
      <c r="A168" s="972" t="s">
        <v>17</v>
      </c>
      <c r="B168" s="221">
        <v>-119</v>
      </c>
      <c r="C168" s="1035">
        <v>123</v>
      </c>
      <c r="D168" s="983">
        <v>-242</v>
      </c>
      <c r="E168" s="28">
        <v>-36</v>
      </c>
      <c r="F168" s="28">
        <v>-206</v>
      </c>
      <c r="G168" s="28">
        <v>10</v>
      </c>
      <c r="H168" s="28">
        <v>0</v>
      </c>
      <c r="I168" s="222">
        <v>-10</v>
      </c>
      <c r="J168" s="973">
        <v>16</v>
      </c>
      <c r="K168" s="988">
        <v>-1</v>
      </c>
      <c r="L168" s="921">
        <f t="shared" si="0"/>
        <v>17</v>
      </c>
      <c r="M168" s="691">
        <v>5</v>
      </c>
      <c r="N168" s="691">
        <v>14</v>
      </c>
      <c r="O168" s="691">
        <v>16</v>
      </c>
      <c r="P168" s="691">
        <v>9</v>
      </c>
      <c r="Q168" s="691">
        <v>15</v>
      </c>
      <c r="R168" s="691">
        <v>0</v>
      </c>
      <c r="S168" s="697">
        <v>-42</v>
      </c>
    </row>
    <row r="169" spans="1:19" ht="15">
      <c r="A169" s="972" t="s">
        <v>18</v>
      </c>
      <c r="B169" s="221">
        <v>216</v>
      </c>
      <c r="C169" s="1035">
        <v>75</v>
      </c>
      <c r="D169" s="983">
        <v>141</v>
      </c>
      <c r="E169" s="28">
        <v>61</v>
      </c>
      <c r="F169" s="28">
        <v>55</v>
      </c>
      <c r="G169" s="28">
        <v>3</v>
      </c>
      <c r="H169" s="28">
        <v>0</v>
      </c>
      <c r="I169" s="222">
        <v>22</v>
      </c>
      <c r="J169" s="973">
        <v>231</v>
      </c>
      <c r="K169" s="988">
        <v>32</v>
      </c>
      <c r="L169" s="921">
        <f t="shared" si="0"/>
        <v>199</v>
      </c>
      <c r="M169" s="691">
        <v>47</v>
      </c>
      <c r="N169" s="691">
        <v>-10</v>
      </c>
      <c r="O169" s="691">
        <v>10</v>
      </c>
      <c r="P169" s="691">
        <v>107</v>
      </c>
      <c r="Q169" s="691">
        <v>10</v>
      </c>
      <c r="R169" s="691">
        <v>0</v>
      </c>
      <c r="S169" s="697">
        <v>35</v>
      </c>
    </row>
    <row r="170" spans="1:19" ht="15">
      <c r="A170" s="972" t="s">
        <v>19</v>
      </c>
      <c r="B170" s="221">
        <v>-799</v>
      </c>
      <c r="C170" s="1035">
        <v>231</v>
      </c>
      <c r="D170" s="983">
        <v>-1030</v>
      </c>
      <c r="E170" s="28">
        <v>-372</v>
      </c>
      <c r="F170" s="28">
        <v>-660</v>
      </c>
      <c r="G170" s="28">
        <v>2</v>
      </c>
      <c r="H170" s="28">
        <v>0</v>
      </c>
      <c r="I170" s="222">
        <v>0</v>
      </c>
      <c r="J170" s="973">
        <v>124</v>
      </c>
      <c r="K170" s="988">
        <v>125</v>
      </c>
      <c r="L170" s="921">
        <f t="shared" si="0"/>
        <v>-1</v>
      </c>
      <c r="M170" s="691">
        <v>-60</v>
      </c>
      <c r="N170" s="691">
        <v>78</v>
      </c>
      <c r="O170" s="691">
        <v>-31</v>
      </c>
      <c r="P170" s="691">
        <v>1</v>
      </c>
      <c r="Q170" s="691">
        <v>4</v>
      </c>
      <c r="R170" s="691">
        <v>7</v>
      </c>
      <c r="S170" s="697">
        <v>0</v>
      </c>
    </row>
    <row r="171" spans="1:19" ht="15">
      <c r="A171" s="972" t="s">
        <v>20</v>
      </c>
      <c r="B171" s="221">
        <v>-68</v>
      </c>
      <c r="C171" s="1035">
        <v>-15</v>
      </c>
      <c r="D171" s="983">
        <v>-53</v>
      </c>
      <c r="E171" s="28">
        <v>36</v>
      </c>
      <c r="F171" s="28">
        <v>-84</v>
      </c>
      <c r="G171" s="28">
        <v>-6</v>
      </c>
      <c r="H171" s="28">
        <v>0</v>
      </c>
      <c r="I171" s="222">
        <v>1</v>
      </c>
      <c r="J171" s="973">
        <v>11</v>
      </c>
      <c r="K171" s="988">
        <v>6</v>
      </c>
      <c r="L171" s="921">
        <f t="shared" si="0"/>
        <v>5</v>
      </c>
      <c r="M171" s="691">
        <v>3</v>
      </c>
      <c r="N171" s="691">
        <v>-27</v>
      </c>
      <c r="O171" s="691">
        <v>30</v>
      </c>
      <c r="P171" s="691">
        <v>-4</v>
      </c>
      <c r="Q171" s="691">
        <v>1</v>
      </c>
      <c r="R171" s="691">
        <v>0</v>
      </c>
      <c r="S171" s="697">
        <v>2</v>
      </c>
    </row>
    <row r="172" spans="1:19" ht="15">
      <c r="A172" s="385" t="s">
        <v>0</v>
      </c>
      <c r="B172" s="221">
        <v>578</v>
      </c>
      <c r="C172" s="1035">
        <v>141</v>
      </c>
      <c r="D172" s="983">
        <v>437</v>
      </c>
      <c r="E172" s="28">
        <v>367</v>
      </c>
      <c r="F172" s="28">
        <v>49</v>
      </c>
      <c r="G172" s="28">
        <v>21</v>
      </c>
      <c r="H172" s="28">
        <v>0</v>
      </c>
      <c r="I172" s="222">
        <v>0</v>
      </c>
      <c r="J172" s="973">
        <v>82</v>
      </c>
      <c r="K172" s="988">
        <v>5</v>
      </c>
      <c r="L172" s="921">
        <f t="shared" si="0"/>
        <v>77</v>
      </c>
      <c r="M172" s="691">
        <v>19</v>
      </c>
      <c r="N172" s="691">
        <v>-102</v>
      </c>
      <c r="O172" s="691">
        <v>3</v>
      </c>
      <c r="P172" s="691">
        <v>151</v>
      </c>
      <c r="Q172" s="691">
        <v>6</v>
      </c>
      <c r="R172" s="691">
        <v>0</v>
      </c>
      <c r="S172" s="697">
        <v>0</v>
      </c>
    </row>
    <row r="173" spans="1:19" ht="15">
      <c r="A173" s="972" t="s">
        <v>21</v>
      </c>
      <c r="B173" s="221">
        <v>-539</v>
      </c>
      <c r="C173" s="1035">
        <v>184</v>
      </c>
      <c r="D173" s="983">
        <v>-723</v>
      </c>
      <c r="E173" s="28">
        <v>81</v>
      </c>
      <c r="F173" s="28">
        <v>-746</v>
      </c>
      <c r="G173" s="28">
        <v>-9</v>
      </c>
      <c r="H173" s="28">
        <v>0</v>
      </c>
      <c r="I173" s="222">
        <v>-49</v>
      </c>
      <c r="J173" s="973">
        <v>72</v>
      </c>
      <c r="K173" s="988">
        <v>92</v>
      </c>
      <c r="L173" s="921">
        <f t="shared" si="0"/>
        <v>-20</v>
      </c>
      <c r="M173" s="691">
        <v>-38</v>
      </c>
      <c r="N173" s="691">
        <v>73</v>
      </c>
      <c r="O173" s="691">
        <v>-2</v>
      </c>
      <c r="P173" s="691">
        <v>41</v>
      </c>
      <c r="Q173" s="691">
        <v>-5</v>
      </c>
      <c r="R173" s="691">
        <v>0</v>
      </c>
      <c r="S173" s="697">
        <v>-89</v>
      </c>
    </row>
    <row r="174" spans="1:19" ht="15">
      <c r="A174" s="972" t="s">
        <v>22</v>
      </c>
      <c r="B174" s="221">
        <v>1818</v>
      </c>
      <c r="C174" s="1035">
        <v>989</v>
      </c>
      <c r="D174" s="983">
        <v>829</v>
      </c>
      <c r="E174" s="28">
        <v>267</v>
      </c>
      <c r="F174" s="28">
        <v>574</v>
      </c>
      <c r="G174" s="28">
        <v>-12</v>
      </c>
      <c r="H174" s="28">
        <v>0</v>
      </c>
      <c r="I174" s="222">
        <v>0</v>
      </c>
      <c r="J174" s="973">
        <v>358</v>
      </c>
      <c r="K174" s="988">
        <v>-202</v>
      </c>
      <c r="L174" s="921">
        <f t="shared" si="0"/>
        <v>560</v>
      </c>
      <c r="M174" s="691">
        <v>-113</v>
      </c>
      <c r="N174" s="691">
        <v>229</v>
      </c>
      <c r="O174" s="691">
        <v>267</v>
      </c>
      <c r="P174" s="691">
        <v>178</v>
      </c>
      <c r="Q174" s="691">
        <v>-1</v>
      </c>
      <c r="R174" s="691">
        <v>0</v>
      </c>
      <c r="S174" s="697">
        <v>0</v>
      </c>
    </row>
    <row r="175" spans="1:19" ht="15">
      <c r="A175" s="974" t="s">
        <v>66</v>
      </c>
      <c r="B175" s="221">
        <v>-538</v>
      </c>
      <c r="C175" s="1035">
        <v>506</v>
      </c>
      <c r="D175" s="983">
        <v>-1044</v>
      </c>
      <c r="E175" s="28">
        <v>326</v>
      </c>
      <c r="F175" s="28">
        <v>-1250</v>
      </c>
      <c r="G175" s="28">
        <v>38</v>
      </c>
      <c r="H175" s="28">
        <v>-158</v>
      </c>
      <c r="I175" s="222">
        <v>0</v>
      </c>
      <c r="J175" s="973">
        <v>940</v>
      </c>
      <c r="K175" s="988">
        <v>329</v>
      </c>
      <c r="L175" s="921">
        <f t="shared" si="0"/>
        <v>611</v>
      </c>
      <c r="M175" s="691">
        <v>-226</v>
      </c>
      <c r="N175" s="691">
        <v>935</v>
      </c>
      <c r="O175" s="691">
        <v>194</v>
      </c>
      <c r="P175" s="691">
        <v>-292</v>
      </c>
      <c r="Q175" s="691">
        <v>0</v>
      </c>
      <c r="R175" s="691">
        <v>0</v>
      </c>
      <c r="S175" s="697">
        <v>0</v>
      </c>
    </row>
    <row r="176" spans="1:19" ht="15">
      <c r="A176" s="972" t="s">
        <v>24</v>
      </c>
      <c r="B176" s="221">
        <v>-354</v>
      </c>
      <c r="C176" s="1035">
        <v>-3</v>
      </c>
      <c r="D176" s="983">
        <v>-351</v>
      </c>
      <c r="E176" s="28">
        <v>-278</v>
      </c>
      <c r="F176" s="28">
        <v>-29</v>
      </c>
      <c r="G176" s="28">
        <v>18</v>
      </c>
      <c r="H176" s="28">
        <v>0</v>
      </c>
      <c r="I176" s="222">
        <v>-62</v>
      </c>
      <c r="J176" s="973">
        <v>-113</v>
      </c>
      <c r="K176" s="988">
        <v>-8</v>
      </c>
      <c r="L176" s="921">
        <f t="shared" si="0"/>
        <v>-105</v>
      </c>
      <c r="M176" s="691">
        <v>-2</v>
      </c>
      <c r="N176" s="691">
        <v>-30</v>
      </c>
      <c r="O176" s="691">
        <v>0</v>
      </c>
      <c r="P176" s="691">
        <v>-15</v>
      </c>
      <c r="Q176" s="691">
        <v>-9</v>
      </c>
      <c r="R176" s="691">
        <v>0</v>
      </c>
      <c r="S176" s="697">
        <v>-49</v>
      </c>
    </row>
    <row r="177" spans="1:19" ht="15">
      <c r="A177" s="972" t="s">
        <v>111</v>
      </c>
      <c r="B177" s="221">
        <v>-933</v>
      </c>
      <c r="C177" s="1035">
        <v>-17</v>
      </c>
      <c r="D177" s="983">
        <v>-916</v>
      </c>
      <c r="E177" s="28">
        <v>-247</v>
      </c>
      <c r="F177" s="28">
        <v>-590</v>
      </c>
      <c r="G177" s="28">
        <v>-79</v>
      </c>
      <c r="H177" s="28">
        <v>0</v>
      </c>
      <c r="I177" s="222">
        <v>0</v>
      </c>
      <c r="J177" s="973">
        <v>19</v>
      </c>
      <c r="K177" s="988">
        <v>-4</v>
      </c>
      <c r="L177" s="921">
        <f t="shared" si="0"/>
        <v>23</v>
      </c>
      <c r="M177" s="691">
        <v>-3</v>
      </c>
      <c r="N177" s="691">
        <v>59</v>
      </c>
      <c r="O177" s="691">
        <v>-2</v>
      </c>
      <c r="P177" s="691">
        <v>-37</v>
      </c>
      <c r="Q177" s="691">
        <v>6</v>
      </c>
      <c r="R177" s="691">
        <v>0</v>
      </c>
      <c r="S177" s="697">
        <v>0</v>
      </c>
    </row>
    <row r="178" spans="1:19" ht="15">
      <c r="A178" s="972" t="s">
        <v>25</v>
      </c>
      <c r="B178" s="221">
        <v>-1875</v>
      </c>
      <c r="C178" s="1035">
        <v>733</v>
      </c>
      <c r="D178" s="983">
        <v>-2608</v>
      </c>
      <c r="E178" s="28">
        <v>161</v>
      </c>
      <c r="F178" s="28">
        <v>-2779</v>
      </c>
      <c r="G178" s="28">
        <v>22</v>
      </c>
      <c r="H178" s="28">
        <v>0</v>
      </c>
      <c r="I178" s="222">
        <v>-12</v>
      </c>
      <c r="J178" s="973">
        <v>1435</v>
      </c>
      <c r="K178" s="988">
        <v>-135</v>
      </c>
      <c r="L178" s="921">
        <f t="shared" si="0"/>
        <v>1570</v>
      </c>
      <c r="M178" s="691">
        <v>-2</v>
      </c>
      <c r="N178" s="691">
        <v>9</v>
      </c>
      <c r="O178" s="691">
        <v>151</v>
      </c>
      <c r="P178" s="691">
        <v>1410</v>
      </c>
      <c r="Q178" s="691">
        <v>35</v>
      </c>
      <c r="R178" s="691">
        <v>0</v>
      </c>
      <c r="S178" s="697">
        <v>-33</v>
      </c>
    </row>
    <row r="179" spans="1:19" ht="15">
      <c r="A179" s="972" t="s">
        <v>26</v>
      </c>
      <c r="B179" s="221">
        <v>1080</v>
      </c>
      <c r="C179" s="1035">
        <v>-58</v>
      </c>
      <c r="D179" s="983">
        <v>1138</v>
      </c>
      <c r="E179" s="28">
        <v>966</v>
      </c>
      <c r="F179" s="28">
        <v>144</v>
      </c>
      <c r="G179" s="28">
        <v>37</v>
      </c>
      <c r="H179" s="28">
        <v>0</v>
      </c>
      <c r="I179" s="222">
        <v>-9</v>
      </c>
      <c r="J179" s="973">
        <v>666</v>
      </c>
      <c r="K179" s="988">
        <v>-44</v>
      </c>
      <c r="L179" s="921">
        <f t="shared" si="0"/>
        <v>710</v>
      </c>
      <c r="M179" s="691">
        <v>3</v>
      </c>
      <c r="N179" s="691">
        <v>380</v>
      </c>
      <c r="O179" s="691">
        <v>32</v>
      </c>
      <c r="P179" s="691">
        <v>307</v>
      </c>
      <c r="Q179" s="691">
        <v>5</v>
      </c>
      <c r="R179" s="691">
        <v>0</v>
      </c>
      <c r="S179" s="697">
        <v>-17</v>
      </c>
    </row>
    <row r="180" spans="1:19" ht="15">
      <c r="A180" s="972" t="s">
        <v>195</v>
      </c>
      <c r="B180" s="221">
        <v>94</v>
      </c>
      <c r="C180" s="1035">
        <v>111</v>
      </c>
      <c r="D180" s="983">
        <v>-17</v>
      </c>
      <c r="E180" s="28">
        <v>11</v>
      </c>
      <c r="F180" s="28">
        <v>-30</v>
      </c>
      <c r="G180" s="28">
        <v>2</v>
      </c>
      <c r="H180" s="28">
        <v>0</v>
      </c>
      <c r="I180" s="222">
        <v>0</v>
      </c>
      <c r="J180" s="973">
        <v>73</v>
      </c>
      <c r="K180" s="988">
        <v>38</v>
      </c>
      <c r="L180" s="921">
        <f t="shared" si="0"/>
        <v>35</v>
      </c>
      <c r="M180" s="691">
        <v>-21</v>
      </c>
      <c r="N180" s="691">
        <v>5</v>
      </c>
      <c r="O180" s="691">
        <v>3</v>
      </c>
      <c r="P180" s="691">
        <v>37</v>
      </c>
      <c r="Q180" s="691">
        <v>0</v>
      </c>
      <c r="R180" s="691">
        <v>0</v>
      </c>
      <c r="S180" s="697">
        <v>11</v>
      </c>
    </row>
    <row r="181" spans="1:19" ht="15">
      <c r="A181" s="972" t="s">
        <v>67</v>
      </c>
      <c r="B181" s="221">
        <v>1916</v>
      </c>
      <c r="C181" s="1035">
        <v>1257</v>
      </c>
      <c r="D181" s="983">
        <v>659</v>
      </c>
      <c r="E181" s="28">
        <v>570</v>
      </c>
      <c r="F181" s="28">
        <v>103</v>
      </c>
      <c r="G181" s="28">
        <v>9</v>
      </c>
      <c r="H181" s="28">
        <v>16</v>
      </c>
      <c r="I181" s="222">
        <v>-39</v>
      </c>
      <c r="J181" s="973">
        <v>153</v>
      </c>
      <c r="K181" s="988">
        <v>-11</v>
      </c>
      <c r="L181" s="921">
        <f t="shared" si="0"/>
        <v>164</v>
      </c>
      <c r="M181" s="691">
        <v>-24</v>
      </c>
      <c r="N181" s="691">
        <v>93</v>
      </c>
      <c r="O181" s="691">
        <v>-17</v>
      </c>
      <c r="P181" s="691">
        <v>145</v>
      </c>
      <c r="Q181" s="691">
        <v>-33</v>
      </c>
      <c r="R181" s="691">
        <v>0</v>
      </c>
      <c r="S181" s="697">
        <v>0</v>
      </c>
    </row>
    <row r="182" spans="1:19" ht="15">
      <c r="A182" s="972" t="s">
        <v>27</v>
      </c>
      <c r="B182" s="221">
        <v>134</v>
      </c>
      <c r="C182" s="1035">
        <v>43</v>
      </c>
      <c r="D182" s="983">
        <v>91</v>
      </c>
      <c r="E182" s="28">
        <v>52</v>
      </c>
      <c r="F182" s="28">
        <v>32</v>
      </c>
      <c r="G182" s="28">
        <v>7</v>
      </c>
      <c r="H182" s="28">
        <v>0</v>
      </c>
      <c r="I182" s="222">
        <v>0</v>
      </c>
      <c r="J182" s="973">
        <v>114</v>
      </c>
      <c r="K182" s="988">
        <v>77</v>
      </c>
      <c r="L182" s="921">
        <f t="shared" si="0"/>
        <v>37</v>
      </c>
      <c r="M182" s="691">
        <v>0</v>
      </c>
      <c r="N182" s="691">
        <v>12</v>
      </c>
      <c r="O182" s="691">
        <v>2</v>
      </c>
      <c r="P182" s="691">
        <v>20</v>
      </c>
      <c r="Q182" s="691">
        <v>2</v>
      </c>
      <c r="R182" s="691">
        <v>0</v>
      </c>
      <c r="S182" s="697">
        <v>1</v>
      </c>
    </row>
    <row r="183" spans="1:19" ht="15">
      <c r="A183" s="972" t="s">
        <v>28</v>
      </c>
      <c r="B183" s="221">
        <v>3</v>
      </c>
      <c r="C183" s="1035">
        <v>0</v>
      </c>
      <c r="D183" s="983">
        <v>3</v>
      </c>
      <c r="E183" s="28">
        <v>19</v>
      </c>
      <c r="F183" s="28">
        <v>-15</v>
      </c>
      <c r="G183" s="28">
        <v>0</v>
      </c>
      <c r="H183" s="28">
        <v>0</v>
      </c>
      <c r="I183" s="222">
        <v>-1</v>
      </c>
      <c r="J183" s="973">
        <v>17</v>
      </c>
      <c r="K183" s="988">
        <v>-2</v>
      </c>
      <c r="L183" s="921">
        <f t="shared" si="0"/>
        <v>19</v>
      </c>
      <c r="M183" s="691">
        <v>0</v>
      </c>
      <c r="N183" s="691">
        <v>6</v>
      </c>
      <c r="O183" s="691">
        <v>0</v>
      </c>
      <c r="P183" s="691">
        <v>3</v>
      </c>
      <c r="Q183" s="691">
        <v>0</v>
      </c>
      <c r="R183" s="691">
        <v>0</v>
      </c>
      <c r="S183" s="697">
        <v>10</v>
      </c>
    </row>
    <row r="184" spans="1:19" ht="15.75" thickBot="1">
      <c r="A184" s="975" t="s">
        <v>29</v>
      </c>
      <c r="B184" s="976">
        <v>57</v>
      </c>
      <c r="C184" s="1789">
        <v>29</v>
      </c>
      <c r="D184" s="984">
        <v>28</v>
      </c>
      <c r="E184" s="85">
        <v>9</v>
      </c>
      <c r="F184" s="85">
        <v>17</v>
      </c>
      <c r="G184" s="85">
        <v>2</v>
      </c>
      <c r="H184" s="85">
        <v>0</v>
      </c>
      <c r="I184" s="977">
        <v>0</v>
      </c>
      <c r="J184" s="978">
        <v>20</v>
      </c>
      <c r="K184" s="989">
        <v>13</v>
      </c>
      <c r="L184" s="991">
        <f>J184-K184</f>
        <v>7</v>
      </c>
      <c r="M184" s="979">
        <v>6</v>
      </c>
      <c r="N184" s="979">
        <v>0</v>
      </c>
      <c r="O184" s="979">
        <v>0</v>
      </c>
      <c r="P184" s="979">
        <v>1</v>
      </c>
      <c r="Q184" s="979">
        <v>0</v>
      </c>
      <c r="R184" s="979">
        <v>0</v>
      </c>
      <c r="S184" s="980">
        <v>0</v>
      </c>
    </row>
    <row r="185" ht="6.75" customHeight="1"/>
    <row r="186" spans="1:19" ht="16.5">
      <c r="A186" s="2216" t="s">
        <v>240</v>
      </c>
      <c r="B186" s="2217"/>
      <c r="C186" s="2217"/>
      <c r="D186" s="2217"/>
      <c r="E186" s="2217"/>
      <c r="F186" s="2217"/>
      <c r="G186" s="2217"/>
      <c r="H186" s="2217"/>
      <c r="I186" s="2217"/>
      <c r="J186" s="2219"/>
      <c r="K186" s="2173"/>
      <c r="L186" s="2173"/>
      <c r="M186" s="2173"/>
      <c r="N186" s="2173"/>
      <c r="O186" s="2173"/>
      <c r="P186" s="2173"/>
      <c r="Q186" s="2173"/>
      <c r="R186" s="2173"/>
      <c r="S186" s="2173"/>
    </row>
    <row r="187" spans="1:19" ht="16.5" thickBot="1">
      <c r="A187" s="2210" t="s">
        <v>233</v>
      </c>
      <c r="B187" s="2211"/>
      <c r="C187" s="2211"/>
      <c r="D187" s="2211"/>
      <c r="E187" s="2211"/>
      <c r="F187" s="2211"/>
      <c r="G187" s="2211"/>
      <c r="H187" s="2211"/>
      <c r="I187" s="2211"/>
      <c r="J187" s="2212"/>
      <c r="K187" s="2212"/>
      <c r="L187" s="2212"/>
      <c r="M187" s="2212"/>
      <c r="N187" s="2173"/>
      <c r="O187" s="2173"/>
      <c r="P187" s="2173"/>
      <c r="Q187" s="2173"/>
      <c r="R187" s="2173"/>
      <c r="S187" s="2173"/>
    </row>
    <row r="188" spans="2:19" ht="13.5" thickBot="1">
      <c r="B188" s="2816" t="s">
        <v>2</v>
      </c>
      <c r="C188" s="2817"/>
      <c r="D188" s="2817"/>
      <c r="E188" s="2817"/>
      <c r="F188" s="2817"/>
      <c r="G188" s="2817"/>
      <c r="H188" s="2817"/>
      <c r="I188" s="2817"/>
      <c r="J188" s="2818" t="s">
        <v>3</v>
      </c>
      <c r="K188" s="2819"/>
      <c r="L188" s="2819"/>
      <c r="M188" s="2819"/>
      <c r="N188" s="2819"/>
      <c r="O188" s="2819"/>
      <c r="P188" s="2819"/>
      <c r="Q188" s="2819"/>
      <c r="R188" s="2819"/>
      <c r="S188" s="2834"/>
    </row>
    <row r="189" spans="1:19" ht="36.75" thickBot="1">
      <c r="A189" s="384" t="s">
        <v>119</v>
      </c>
      <c r="B189" s="1790" t="s">
        <v>107</v>
      </c>
      <c r="C189" s="389" t="s">
        <v>191</v>
      </c>
      <c r="D189" s="986" t="s">
        <v>237</v>
      </c>
      <c r="E189" s="389" t="s">
        <v>193</v>
      </c>
      <c r="F189" s="389" t="s">
        <v>194</v>
      </c>
      <c r="G189" s="389" t="s">
        <v>108</v>
      </c>
      <c r="H189" s="389" t="s">
        <v>109</v>
      </c>
      <c r="I189" s="390" t="s">
        <v>110</v>
      </c>
      <c r="J189" s="995" t="s">
        <v>107</v>
      </c>
      <c r="K189" s="902" t="s">
        <v>191</v>
      </c>
      <c r="L189" s="993" t="s">
        <v>238</v>
      </c>
      <c r="M189" s="902" t="s">
        <v>192</v>
      </c>
      <c r="N189" s="902" t="s">
        <v>193</v>
      </c>
      <c r="O189" s="902" t="s">
        <v>398</v>
      </c>
      <c r="P189" s="902" t="s">
        <v>397</v>
      </c>
      <c r="Q189" s="902" t="s">
        <v>108</v>
      </c>
      <c r="R189" s="902" t="s">
        <v>109</v>
      </c>
      <c r="S189" s="903" t="s">
        <v>110</v>
      </c>
    </row>
    <row r="190" spans="1:19" ht="15">
      <c r="A190" s="385" t="s">
        <v>65</v>
      </c>
      <c r="B190" s="396">
        <v>-21899</v>
      </c>
      <c r="C190" s="1788">
        <v>1434</v>
      </c>
      <c r="D190" s="982">
        <v>-23333</v>
      </c>
      <c r="E190" s="315">
        <v>-8054</v>
      </c>
      <c r="F190" s="315">
        <v>-15240</v>
      </c>
      <c r="G190" s="315">
        <v>-51</v>
      </c>
      <c r="H190" s="315">
        <v>170</v>
      </c>
      <c r="I190" s="393">
        <v>-158</v>
      </c>
      <c r="J190" s="996">
        <v>4266</v>
      </c>
      <c r="K190" s="970">
        <v>473</v>
      </c>
      <c r="L190" s="920">
        <v>3793</v>
      </c>
      <c r="M190" s="970">
        <v>-68</v>
      </c>
      <c r="N190" s="970">
        <v>-186</v>
      </c>
      <c r="O190" s="970">
        <v>285</v>
      </c>
      <c r="P190" s="970">
        <v>3765</v>
      </c>
      <c r="Q190" s="970">
        <v>32</v>
      </c>
      <c r="R190" s="970">
        <v>-8</v>
      </c>
      <c r="S190" s="971">
        <v>-27</v>
      </c>
    </row>
    <row r="191" spans="1:19" ht="15">
      <c r="A191" s="972" t="s">
        <v>31</v>
      </c>
      <c r="B191" s="221">
        <v>-3729</v>
      </c>
      <c r="C191" s="1035">
        <v>-97</v>
      </c>
      <c r="D191" s="983">
        <v>-3632</v>
      </c>
      <c r="E191" s="28">
        <v>172</v>
      </c>
      <c r="F191" s="28">
        <v>-3832</v>
      </c>
      <c r="G191" s="28">
        <v>-10</v>
      </c>
      <c r="H191" s="28">
        <v>88</v>
      </c>
      <c r="I191" s="222">
        <v>-50</v>
      </c>
      <c r="J191" s="997">
        <v>561</v>
      </c>
      <c r="K191" s="691">
        <v>82</v>
      </c>
      <c r="L191" s="921">
        <v>479</v>
      </c>
      <c r="M191" s="691">
        <v>81</v>
      </c>
      <c r="N191" s="691">
        <v>90</v>
      </c>
      <c r="O191" s="691">
        <v>166</v>
      </c>
      <c r="P191" s="691">
        <v>195</v>
      </c>
      <c r="Q191" s="691">
        <v>-1</v>
      </c>
      <c r="R191" s="691">
        <v>-10</v>
      </c>
      <c r="S191" s="697">
        <v>-42</v>
      </c>
    </row>
    <row r="192" spans="1:19" ht="15">
      <c r="A192" s="972" t="s">
        <v>16</v>
      </c>
      <c r="B192" s="221">
        <v>-725</v>
      </c>
      <c r="C192" s="1035">
        <v>5</v>
      </c>
      <c r="D192" s="983">
        <v>-730</v>
      </c>
      <c r="E192" s="28">
        <v>-266</v>
      </c>
      <c r="F192" s="28">
        <v>-452</v>
      </c>
      <c r="G192" s="28">
        <v>4</v>
      </c>
      <c r="H192" s="28">
        <v>0</v>
      </c>
      <c r="I192" s="222">
        <v>-16</v>
      </c>
      <c r="J192" s="997">
        <v>-11</v>
      </c>
      <c r="K192" s="691">
        <v>-57</v>
      </c>
      <c r="L192" s="921">
        <v>46</v>
      </c>
      <c r="M192" s="691">
        <v>6</v>
      </c>
      <c r="N192" s="691">
        <v>18</v>
      </c>
      <c r="O192" s="691">
        <v>1</v>
      </c>
      <c r="P192" s="691">
        <v>19</v>
      </c>
      <c r="Q192" s="691">
        <v>0</v>
      </c>
      <c r="R192" s="691">
        <v>0</v>
      </c>
      <c r="S192" s="697">
        <v>2</v>
      </c>
    </row>
    <row r="193" spans="1:19" ht="15">
      <c r="A193" s="972" t="s">
        <v>17</v>
      </c>
      <c r="B193" s="221">
        <v>-264</v>
      </c>
      <c r="C193" s="1035">
        <v>7</v>
      </c>
      <c r="D193" s="983">
        <v>-271</v>
      </c>
      <c r="E193" s="28">
        <v>-59</v>
      </c>
      <c r="F193" s="28">
        <v>-221</v>
      </c>
      <c r="G193" s="28">
        <v>9</v>
      </c>
      <c r="H193" s="28">
        <v>0</v>
      </c>
      <c r="I193" s="222">
        <v>0</v>
      </c>
      <c r="J193" s="997">
        <v>21</v>
      </c>
      <c r="K193" s="691">
        <v>2</v>
      </c>
      <c r="L193" s="921">
        <v>19</v>
      </c>
      <c r="M193" s="691">
        <v>0</v>
      </c>
      <c r="N193" s="691">
        <v>8</v>
      </c>
      <c r="O193" s="691">
        <v>-3</v>
      </c>
      <c r="P193" s="691">
        <v>15</v>
      </c>
      <c r="Q193" s="691">
        <v>-1</v>
      </c>
      <c r="R193" s="691">
        <v>0</v>
      </c>
      <c r="S193" s="697">
        <v>0</v>
      </c>
    </row>
    <row r="194" spans="1:19" ht="15">
      <c r="A194" s="972" t="s">
        <v>18</v>
      </c>
      <c r="B194" s="221">
        <v>-606</v>
      </c>
      <c r="C194" s="1035">
        <v>-6</v>
      </c>
      <c r="D194" s="983">
        <v>-600</v>
      </c>
      <c r="E194" s="28">
        <v>-10</v>
      </c>
      <c r="F194" s="28">
        <v>-590</v>
      </c>
      <c r="G194" s="28">
        <v>0</v>
      </c>
      <c r="H194" s="28">
        <v>0</v>
      </c>
      <c r="I194" s="222">
        <v>0</v>
      </c>
      <c r="J194" s="997">
        <v>66</v>
      </c>
      <c r="K194" s="691">
        <v>-11</v>
      </c>
      <c r="L194" s="921">
        <v>77</v>
      </c>
      <c r="M194" s="691">
        <v>-5</v>
      </c>
      <c r="N194" s="691">
        <v>32</v>
      </c>
      <c r="O194" s="691">
        <v>8</v>
      </c>
      <c r="P194" s="691">
        <v>50</v>
      </c>
      <c r="Q194" s="691">
        <v>-4</v>
      </c>
      <c r="R194" s="691">
        <v>0</v>
      </c>
      <c r="S194" s="697">
        <v>-4</v>
      </c>
    </row>
    <row r="195" spans="1:19" ht="15">
      <c r="A195" s="972" t="s">
        <v>19</v>
      </c>
      <c r="B195" s="221">
        <v>-350</v>
      </c>
      <c r="C195" s="1035">
        <v>-43</v>
      </c>
      <c r="D195" s="983">
        <v>-307</v>
      </c>
      <c r="E195" s="28">
        <v>167</v>
      </c>
      <c r="F195" s="28">
        <v>-568</v>
      </c>
      <c r="G195" s="28">
        <v>16</v>
      </c>
      <c r="H195" s="28">
        <v>78</v>
      </c>
      <c r="I195" s="222">
        <v>0</v>
      </c>
      <c r="J195" s="997">
        <v>0</v>
      </c>
      <c r="K195" s="691">
        <v>0</v>
      </c>
      <c r="L195" s="921">
        <v>0</v>
      </c>
      <c r="M195" s="691">
        <v>0</v>
      </c>
      <c r="N195" s="691">
        <v>0</v>
      </c>
      <c r="O195" s="691">
        <v>0</v>
      </c>
      <c r="P195" s="691">
        <v>0</v>
      </c>
      <c r="Q195" s="691">
        <v>0</v>
      </c>
      <c r="R195" s="691">
        <v>0</v>
      </c>
      <c r="S195" s="697">
        <v>0</v>
      </c>
    </row>
    <row r="196" spans="1:19" ht="15">
      <c r="A196" s="972" t="s">
        <v>20</v>
      </c>
      <c r="B196" s="221">
        <v>244</v>
      </c>
      <c r="C196" s="1035">
        <v>1</v>
      </c>
      <c r="D196" s="983">
        <v>243</v>
      </c>
      <c r="E196" s="28">
        <v>288</v>
      </c>
      <c r="F196" s="28">
        <v>-47</v>
      </c>
      <c r="G196" s="28">
        <v>4</v>
      </c>
      <c r="H196" s="28">
        <v>0</v>
      </c>
      <c r="I196" s="222">
        <v>-2</v>
      </c>
      <c r="J196" s="997">
        <v>82</v>
      </c>
      <c r="K196" s="691">
        <v>-5</v>
      </c>
      <c r="L196" s="921">
        <v>87</v>
      </c>
      <c r="M196" s="691">
        <v>-5</v>
      </c>
      <c r="N196" s="691">
        <v>29</v>
      </c>
      <c r="O196" s="691">
        <v>10</v>
      </c>
      <c r="P196" s="691">
        <v>49</v>
      </c>
      <c r="Q196" s="691">
        <v>0</v>
      </c>
      <c r="R196" s="691">
        <v>0</v>
      </c>
      <c r="S196" s="697">
        <v>4</v>
      </c>
    </row>
    <row r="197" spans="1:19" ht="15">
      <c r="A197" s="385" t="s">
        <v>0</v>
      </c>
      <c r="B197" s="221">
        <v>-1305</v>
      </c>
      <c r="C197" s="1035">
        <v>76</v>
      </c>
      <c r="D197" s="983">
        <v>-1381</v>
      </c>
      <c r="E197" s="28">
        <v>-468</v>
      </c>
      <c r="F197" s="28">
        <v>-918</v>
      </c>
      <c r="G197" s="28">
        <v>5</v>
      </c>
      <c r="H197" s="28">
        <v>0</v>
      </c>
      <c r="I197" s="222">
        <v>0</v>
      </c>
      <c r="J197" s="997">
        <v>-47</v>
      </c>
      <c r="K197" s="691">
        <v>-3</v>
      </c>
      <c r="L197" s="921">
        <v>-44</v>
      </c>
      <c r="M197" s="691">
        <v>-5</v>
      </c>
      <c r="N197" s="691">
        <v>-19</v>
      </c>
      <c r="O197" s="691">
        <v>5</v>
      </c>
      <c r="P197" s="691">
        <v>-14</v>
      </c>
      <c r="Q197" s="691">
        <v>-13</v>
      </c>
      <c r="R197" s="691">
        <v>2</v>
      </c>
      <c r="S197" s="697">
        <v>0</v>
      </c>
    </row>
    <row r="198" spans="1:19" ht="15">
      <c r="A198" s="972" t="s">
        <v>21</v>
      </c>
      <c r="B198" s="221">
        <v>-3514</v>
      </c>
      <c r="C198" s="1035">
        <v>-109</v>
      </c>
      <c r="D198" s="983">
        <v>-3405</v>
      </c>
      <c r="E198" s="28">
        <v>-1895</v>
      </c>
      <c r="F198" s="28">
        <v>-1503</v>
      </c>
      <c r="G198" s="28">
        <v>-7</v>
      </c>
      <c r="H198" s="28">
        <v>0</v>
      </c>
      <c r="I198" s="222">
        <v>0</v>
      </c>
      <c r="J198" s="997">
        <v>-83</v>
      </c>
      <c r="K198" s="691">
        <v>-84</v>
      </c>
      <c r="L198" s="921">
        <v>1</v>
      </c>
      <c r="M198" s="691">
        <v>-10</v>
      </c>
      <c r="N198" s="691">
        <v>12</v>
      </c>
      <c r="O198" s="691">
        <v>-14</v>
      </c>
      <c r="P198" s="691">
        <v>-18</v>
      </c>
      <c r="Q198" s="691">
        <v>2</v>
      </c>
      <c r="R198" s="691">
        <v>0</v>
      </c>
      <c r="S198" s="697">
        <v>29</v>
      </c>
    </row>
    <row r="199" spans="1:19" ht="15">
      <c r="A199" s="972" t="s">
        <v>22</v>
      </c>
      <c r="B199" s="221">
        <v>-3005</v>
      </c>
      <c r="C199" s="1035">
        <v>-574</v>
      </c>
      <c r="D199" s="983">
        <v>-2431</v>
      </c>
      <c r="E199" s="28">
        <v>-1378</v>
      </c>
      <c r="F199" s="28">
        <v>-1032</v>
      </c>
      <c r="G199" s="28">
        <v>-21</v>
      </c>
      <c r="H199" s="28">
        <v>0</v>
      </c>
      <c r="I199" s="222">
        <v>0</v>
      </c>
      <c r="J199" s="997">
        <v>554</v>
      </c>
      <c r="K199" s="691">
        <v>-277</v>
      </c>
      <c r="L199" s="921">
        <v>831</v>
      </c>
      <c r="M199" s="691">
        <v>68</v>
      </c>
      <c r="N199" s="691">
        <v>47</v>
      </c>
      <c r="O199" s="691">
        <v>0</v>
      </c>
      <c r="P199" s="691">
        <v>684</v>
      </c>
      <c r="Q199" s="691">
        <v>32</v>
      </c>
      <c r="R199" s="691">
        <v>0</v>
      </c>
      <c r="S199" s="697">
        <v>0</v>
      </c>
    </row>
    <row r="200" spans="1:19" ht="15">
      <c r="A200" s="974" t="s">
        <v>66</v>
      </c>
      <c r="B200" s="221">
        <v>-6325</v>
      </c>
      <c r="C200" s="1035">
        <v>-9</v>
      </c>
      <c r="D200" s="983">
        <v>-6316</v>
      </c>
      <c r="E200" s="28">
        <v>-3417</v>
      </c>
      <c r="F200" s="28">
        <v>-2911</v>
      </c>
      <c r="G200" s="28">
        <v>12</v>
      </c>
      <c r="H200" s="28">
        <v>0</v>
      </c>
      <c r="I200" s="222">
        <v>0</v>
      </c>
      <c r="J200" s="997">
        <v>1925</v>
      </c>
      <c r="K200" s="691">
        <v>-77</v>
      </c>
      <c r="L200" s="921">
        <v>2002</v>
      </c>
      <c r="M200" s="691">
        <v>-49</v>
      </c>
      <c r="N200" s="691">
        <v>254</v>
      </c>
      <c r="O200" s="691">
        <v>-80</v>
      </c>
      <c r="P200" s="691">
        <v>1879</v>
      </c>
      <c r="Q200" s="691">
        <v>-2</v>
      </c>
      <c r="R200" s="691">
        <v>0</v>
      </c>
      <c r="S200" s="697">
        <v>0</v>
      </c>
    </row>
    <row r="201" spans="1:19" ht="15">
      <c r="A201" s="972" t="s">
        <v>24</v>
      </c>
      <c r="B201" s="221">
        <v>-243</v>
      </c>
      <c r="C201" s="1035">
        <v>402</v>
      </c>
      <c r="D201" s="983">
        <v>-645</v>
      </c>
      <c r="E201" s="28">
        <v>-202</v>
      </c>
      <c r="F201" s="28">
        <v>-438</v>
      </c>
      <c r="G201" s="28">
        <v>-3</v>
      </c>
      <c r="H201" s="28">
        <v>0</v>
      </c>
      <c r="I201" s="222">
        <v>-2</v>
      </c>
      <c r="J201" s="997">
        <v>5</v>
      </c>
      <c r="K201" s="691">
        <v>-5</v>
      </c>
      <c r="L201" s="921">
        <v>10</v>
      </c>
      <c r="M201" s="691">
        <v>-7</v>
      </c>
      <c r="N201" s="691">
        <v>-2</v>
      </c>
      <c r="O201" s="691">
        <v>8</v>
      </c>
      <c r="P201" s="691">
        <v>9</v>
      </c>
      <c r="Q201" s="691">
        <v>2</v>
      </c>
      <c r="R201" s="691">
        <v>0</v>
      </c>
      <c r="S201" s="697">
        <v>0</v>
      </c>
    </row>
    <row r="202" spans="1:19" ht="15">
      <c r="A202" s="972" t="s">
        <v>111</v>
      </c>
      <c r="B202" s="221">
        <v>1184</v>
      </c>
      <c r="C202" s="1035">
        <v>1648</v>
      </c>
      <c r="D202" s="983">
        <v>-464</v>
      </c>
      <c r="E202" s="28">
        <v>-120</v>
      </c>
      <c r="F202" s="28">
        <v>-322</v>
      </c>
      <c r="G202" s="28">
        <v>-22</v>
      </c>
      <c r="H202" s="28">
        <v>0</v>
      </c>
      <c r="I202" s="222">
        <v>0</v>
      </c>
      <c r="J202" s="997">
        <v>1248</v>
      </c>
      <c r="K202" s="691">
        <v>1250</v>
      </c>
      <c r="L202" s="921">
        <v>-2</v>
      </c>
      <c r="M202" s="691">
        <v>-23</v>
      </c>
      <c r="N202" s="691">
        <v>14</v>
      </c>
      <c r="O202" s="691">
        <v>-2</v>
      </c>
      <c r="P202" s="691">
        <v>8</v>
      </c>
      <c r="Q202" s="691">
        <v>1</v>
      </c>
      <c r="R202" s="691">
        <v>0</v>
      </c>
      <c r="S202" s="697">
        <v>0</v>
      </c>
    </row>
    <row r="203" spans="1:19" ht="15">
      <c r="A203" s="972" t="s">
        <v>25</v>
      </c>
      <c r="B203" s="221">
        <v>-851</v>
      </c>
      <c r="C203" s="1035">
        <v>-60</v>
      </c>
      <c r="D203" s="983">
        <v>-791</v>
      </c>
      <c r="E203" s="28">
        <v>-322</v>
      </c>
      <c r="F203" s="28">
        <v>-444</v>
      </c>
      <c r="G203" s="28">
        <v>1</v>
      </c>
      <c r="H203" s="28">
        <v>0</v>
      </c>
      <c r="I203" s="222">
        <v>-26</v>
      </c>
      <c r="J203" s="997">
        <v>111</v>
      </c>
      <c r="K203" s="691">
        <v>-316</v>
      </c>
      <c r="L203" s="921">
        <v>427</v>
      </c>
      <c r="M203" s="691">
        <v>-57</v>
      </c>
      <c r="N203" s="691">
        <v>-318</v>
      </c>
      <c r="O203" s="691">
        <v>122</v>
      </c>
      <c r="P203" s="691">
        <v>670</v>
      </c>
      <c r="Q203" s="691">
        <v>7</v>
      </c>
      <c r="R203" s="691">
        <v>0</v>
      </c>
      <c r="S203" s="697">
        <v>3</v>
      </c>
    </row>
    <row r="204" spans="1:19" ht="15">
      <c r="A204" s="972" t="s">
        <v>26</v>
      </c>
      <c r="B204" s="221">
        <v>-1772</v>
      </c>
      <c r="C204" s="1035">
        <v>35</v>
      </c>
      <c r="D204" s="983">
        <v>-1807</v>
      </c>
      <c r="E204" s="28">
        <v>-397</v>
      </c>
      <c r="F204" s="28">
        <v>-1349</v>
      </c>
      <c r="G204" s="28">
        <v>-40</v>
      </c>
      <c r="H204" s="28">
        <v>0</v>
      </c>
      <c r="I204" s="222">
        <v>-21</v>
      </c>
      <c r="J204" s="997">
        <v>-195</v>
      </c>
      <c r="K204" s="691">
        <v>-66</v>
      </c>
      <c r="L204" s="921">
        <v>-129</v>
      </c>
      <c r="M204" s="691">
        <v>-33</v>
      </c>
      <c r="N204" s="691">
        <v>-180</v>
      </c>
      <c r="O204" s="691">
        <v>54</v>
      </c>
      <c r="P204" s="691">
        <v>47</v>
      </c>
      <c r="Q204" s="691">
        <v>1</v>
      </c>
      <c r="R204" s="691">
        <v>0</v>
      </c>
      <c r="S204" s="697">
        <v>-18</v>
      </c>
    </row>
    <row r="205" spans="1:19" ht="15">
      <c r="A205" s="972" t="s">
        <v>195</v>
      </c>
      <c r="B205" s="221">
        <v>-316</v>
      </c>
      <c r="C205" s="1035">
        <v>-43</v>
      </c>
      <c r="D205" s="983">
        <v>-273</v>
      </c>
      <c r="E205" s="28">
        <v>-61</v>
      </c>
      <c r="F205" s="28">
        <v>-213</v>
      </c>
      <c r="G205" s="28">
        <v>1</v>
      </c>
      <c r="H205" s="28">
        <v>0</v>
      </c>
      <c r="I205" s="222">
        <v>0</v>
      </c>
      <c r="J205" s="997">
        <v>-87</v>
      </c>
      <c r="K205" s="691">
        <v>-1</v>
      </c>
      <c r="L205" s="921">
        <v>-86</v>
      </c>
      <c r="M205" s="691">
        <v>-28</v>
      </c>
      <c r="N205" s="691">
        <v>-119</v>
      </c>
      <c r="O205" s="691">
        <v>4</v>
      </c>
      <c r="P205" s="691">
        <v>52</v>
      </c>
      <c r="Q205" s="691">
        <v>3</v>
      </c>
      <c r="R205" s="691">
        <v>0</v>
      </c>
      <c r="S205" s="697">
        <v>2</v>
      </c>
    </row>
    <row r="206" spans="1:19" ht="15">
      <c r="A206" s="972" t="s">
        <v>67</v>
      </c>
      <c r="B206" s="221">
        <v>-281</v>
      </c>
      <c r="C206" s="1035">
        <v>17</v>
      </c>
      <c r="D206" s="983">
        <v>-298</v>
      </c>
      <c r="E206" s="28">
        <v>-66</v>
      </c>
      <c r="F206" s="28">
        <v>-198</v>
      </c>
      <c r="G206" s="28">
        <v>-3</v>
      </c>
      <c r="H206" s="28">
        <v>4</v>
      </c>
      <c r="I206" s="222">
        <v>-35</v>
      </c>
      <c r="J206" s="997">
        <v>54</v>
      </c>
      <c r="K206" s="691">
        <v>-2</v>
      </c>
      <c r="L206" s="921">
        <v>56</v>
      </c>
      <c r="M206" s="691">
        <v>-4</v>
      </c>
      <c r="N206" s="691">
        <v>-55</v>
      </c>
      <c r="O206" s="691">
        <v>40</v>
      </c>
      <c r="P206" s="691">
        <v>60</v>
      </c>
      <c r="Q206" s="691">
        <v>5</v>
      </c>
      <c r="R206" s="691">
        <v>0</v>
      </c>
      <c r="S206" s="697">
        <v>10</v>
      </c>
    </row>
    <row r="207" spans="1:19" ht="15">
      <c r="A207" s="972" t="s">
        <v>27</v>
      </c>
      <c r="B207" s="221">
        <v>30</v>
      </c>
      <c r="C207" s="1035">
        <v>159</v>
      </c>
      <c r="D207" s="983">
        <v>-129</v>
      </c>
      <c r="E207" s="28">
        <v>16</v>
      </c>
      <c r="F207" s="28">
        <v>-150</v>
      </c>
      <c r="G207" s="28">
        <v>5</v>
      </c>
      <c r="H207" s="28">
        <v>0</v>
      </c>
      <c r="I207" s="222">
        <v>0</v>
      </c>
      <c r="J207" s="997">
        <v>64</v>
      </c>
      <c r="K207" s="691">
        <v>41</v>
      </c>
      <c r="L207" s="921">
        <v>23</v>
      </c>
      <c r="M207" s="691">
        <v>2</v>
      </c>
      <c r="N207" s="691">
        <v>3</v>
      </c>
      <c r="O207" s="691">
        <v>-34</v>
      </c>
      <c r="P207" s="691">
        <v>58</v>
      </c>
      <c r="Q207" s="691">
        <v>0</v>
      </c>
      <c r="R207" s="691">
        <v>0</v>
      </c>
      <c r="S207" s="697">
        <v>-6</v>
      </c>
    </row>
    <row r="208" spans="1:19" ht="15">
      <c r="A208" s="972" t="s">
        <v>28</v>
      </c>
      <c r="B208" s="221">
        <v>-34</v>
      </c>
      <c r="C208" s="1035">
        <v>15</v>
      </c>
      <c r="D208" s="983">
        <v>-49</v>
      </c>
      <c r="E208" s="28">
        <v>-13</v>
      </c>
      <c r="F208" s="28">
        <v>-29</v>
      </c>
      <c r="G208" s="28">
        <v>-1</v>
      </c>
      <c r="H208" s="28">
        <v>0</v>
      </c>
      <c r="I208" s="222">
        <v>-6</v>
      </c>
      <c r="J208" s="997">
        <v>-4</v>
      </c>
      <c r="K208" s="691">
        <v>0</v>
      </c>
      <c r="L208" s="921">
        <v>-4</v>
      </c>
      <c r="M208" s="691">
        <v>0</v>
      </c>
      <c r="N208" s="691">
        <v>1</v>
      </c>
      <c r="O208" s="691">
        <v>0</v>
      </c>
      <c r="P208" s="691">
        <v>2</v>
      </c>
      <c r="Q208" s="691">
        <v>0</v>
      </c>
      <c r="R208" s="691">
        <v>0</v>
      </c>
      <c r="S208" s="697">
        <v>-7</v>
      </c>
    </row>
    <row r="209" spans="1:19" ht="15.75" thickBot="1">
      <c r="A209" s="975" t="s">
        <v>29</v>
      </c>
      <c r="B209" s="976">
        <v>-37</v>
      </c>
      <c r="C209" s="1789">
        <v>10</v>
      </c>
      <c r="D209" s="984">
        <v>-47</v>
      </c>
      <c r="E209" s="85">
        <v>-23</v>
      </c>
      <c r="F209" s="85">
        <v>-23</v>
      </c>
      <c r="G209" s="85">
        <v>-1</v>
      </c>
      <c r="H209" s="85">
        <v>0</v>
      </c>
      <c r="I209" s="977">
        <v>0</v>
      </c>
      <c r="J209" s="998">
        <v>20</v>
      </c>
      <c r="K209" s="979">
        <v>13</v>
      </c>
      <c r="L209" s="991">
        <v>7</v>
      </c>
      <c r="M209" s="979">
        <v>6</v>
      </c>
      <c r="N209" s="979">
        <v>0</v>
      </c>
      <c r="O209" s="979">
        <v>-45</v>
      </c>
      <c r="P209" s="979">
        <v>46</v>
      </c>
      <c r="Q209" s="979">
        <v>0</v>
      </c>
      <c r="R209" s="979">
        <v>0</v>
      </c>
      <c r="S209" s="980">
        <v>0</v>
      </c>
    </row>
    <row r="210" spans="1:19" ht="12.75">
      <c r="A210" s="1826" t="s">
        <v>196</v>
      </c>
      <c r="B210" s="1828"/>
      <c r="C210" s="1828"/>
      <c r="D210" s="1828"/>
      <c r="E210" s="1828"/>
      <c r="F210" s="1828"/>
      <c r="G210" s="1241"/>
      <c r="H210" s="1241"/>
      <c r="I210" s="1241"/>
      <c r="J210" s="1241"/>
      <c r="K210" s="1241"/>
      <c r="L210" s="1241"/>
      <c r="M210" s="1241"/>
      <c r="N210" s="1241"/>
      <c r="O210" s="1241"/>
      <c r="P210" s="1241"/>
      <c r="Q210" s="1241"/>
      <c r="R210" s="1241"/>
      <c r="S210" s="1241"/>
    </row>
    <row r="211" spans="1:19" ht="12.75">
      <c r="A211" s="1826" t="s">
        <v>197</v>
      </c>
      <c r="B211" s="1828"/>
      <c r="C211" s="1828"/>
      <c r="D211" s="1828"/>
      <c r="E211" s="1828"/>
      <c r="F211" s="1828"/>
      <c r="G211" s="1241"/>
      <c r="H211" s="1241"/>
      <c r="I211" s="1241"/>
      <c r="J211" s="1241"/>
      <c r="K211" s="1241"/>
      <c r="L211" s="1241"/>
      <c r="M211" s="1241"/>
      <c r="N211" s="1241"/>
      <c r="O211" s="1241"/>
      <c r="P211" s="1241"/>
      <c r="Q211" s="1241"/>
      <c r="R211" s="1241"/>
      <c r="S211" s="1241"/>
    </row>
    <row r="212" spans="1:19" ht="12.75">
      <c r="A212" s="1826" t="s">
        <v>198</v>
      </c>
      <c r="B212" s="1828"/>
      <c r="C212" s="1828"/>
      <c r="D212" s="1828"/>
      <c r="E212" s="1828"/>
      <c r="F212" s="1828"/>
      <c r="G212" s="1241"/>
      <c r="H212" s="1241"/>
      <c r="I212" s="1241"/>
      <c r="J212" s="1241"/>
      <c r="K212" s="1241"/>
      <c r="L212" s="1241"/>
      <c r="M212" s="1241"/>
      <c r="N212" s="1241"/>
      <c r="O212" s="1241"/>
      <c r="P212" s="1241"/>
      <c r="Q212" s="1241"/>
      <c r="R212" s="1241"/>
      <c r="S212" s="1241"/>
    </row>
    <row r="213" spans="1:19" ht="12.75">
      <c r="A213" s="1828" t="s">
        <v>199</v>
      </c>
      <c r="B213" s="1828"/>
      <c r="C213" s="1828"/>
      <c r="D213" s="1828"/>
      <c r="E213" s="1828"/>
      <c r="F213" s="1828"/>
      <c r="G213" s="1241"/>
      <c r="H213" s="1241"/>
      <c r="I213" s="1241"/>
      <c r="J213" s="1241"/>
      <c r="K213" s="1241"/>
      <c r="L213" s="1241"/>
      <c r="M213" s="1241"/>
      <c r="N213" s="1241"/>
      <c r="O213" s="1241"/>
      <c r="P213" s="1241"/>
      <c r="Q213" s="1241"/>
      <c r="R213" s="1241"/>
      <c r="S213" s="1241"/>
    </row>
    <row r="214" spans="1:19" ht="12.75">
      <c r="A214" s="2221" t="s">
        <v>150</v>
      </c>
      <c r="B214" s="2221"/>
      <c r="C214" s="2222"/>
      <c r="D214" s="2222"/>
      <c r="E214" s="2222"/>
      <c r="F214" s="2222"/>
      <c r="G214" s="2222"/>
      <c r="H214" s="2223"/>
      <c r="I214" s="2223"/>
      <c r="J214" s="2223"/>
      <c r="K214" s="2223"/>
      <c r="L214" s="2223"/>
      <c r="M214" s="2223"/>
      <c r="N214" s="2223"/>
      <c r="O214" s="2223"/>
      <c r="P214" s="2223"/>
      <c r="Q214" s="2223"/>
      <c r="R214" s="2223"/>
      <c r="S214" s="2223"/>
    </row>
    <row r="215" spans="1:19" ht="12.75">
      <c r="A215" s="1242" t="s">
        <v>152</v>
      </c>
      <c r="B215" s="1241"/>
      <c r="C215" s="1241"/>
      <c r="D215" s="1241"/>
      <c r="E215" s="1241"/>
      <c r="F215" s="1241"/>
      <c r="G215" s="1241"/>
      <c r="H215" s="1241"/>
      <c r="I215" s="1241"/>
      <c r="J215" s="1241"/>
      <c r="K215" s="1241"/>
      <c r="L215" s="1241"/>
      <c r="M215" s="1241"/>
      <c r="N215" s="1241"/>
      <c r="O215" s="1241"/>
      <c r="P215" s="1241"/>
      <c r="Q215" s="1241"/>
      <c r="R215" s="1241"/>
      <c r="S215" s="1241"/>
    </row>
  </sheetData>
  <sheetProtection/>
  <mergeCells count="16">
    <mergeCell ref="B108:H108"/>
    <mergeCell ref="I108:Q108"/>
    <mergeCell ref="A58:I58"/>
    <mergeCell ref="I60:Q60"/>
    <mergeCell ref="B84:H84"/>
    <mergeCell ref="I84:Q84"/>
    <mergeCell ref="B4:H4"/>
    <mergeCell ref="I4:Q4"/>
    <mergeCell ref="B28:I28"/>
    <mergeCell ref="J28:S28"/>
    <mergeCell ref="B163:I163"/>
    <mergeCell ref="J163:S163"/>
    <mergeCell ref="B188:I188"/>
    <mergeCell ref="J188:S188"/>
    <mergeCell ref="B138:I138"/>
    <mergeCell ref="J138:S138"/>
  </mergeCells>
  <printOptions/>
  <pageMargins left="0.25" right="0.11" top="0.54" bottom="1" header="0" footer="0"/>
  <pageSetup horizontalDpi="600" verticalDpi="600" orientation="portrait" paperSize="9" scale="42" r:id="rId1"/>
  <rowBreaks count="2" manualBreakCount="2">
    <brk id="55" max="18" man="1"/>
    <brk id="135" max="255" man="1"/>
  </rowBreaks>
</worksheet>
</file>

<file path=xl/worksheets/sheet3.xml><?xml version="1.0" encoding="utf-8"?>
<worksheet xmlns="http://schemas.openxmlformats.org/spreadsheetml/2006/main" xmlns:r="http://schemas.openxmlformats.org/officeDocument/2006/relationships">
  <dimension ref="A1:W447"/>
  <sheetViews>
    <sheetView view="pageBreakPreview" zoomScale="75" zoomScaleSheetLayoutView="75" zoomScalePageLayoutView="0" workbookViewId="0" topLeftCell="A160">
      <selection activeCell="A103" sqref="A103:J103"/>
    </sheetView>
  </sheetViews>
  <sheetFormatPr defaultColWidth="11.421875" defaultRowHeight="12.75"/>
  <cols>
    <col min="1" max="1" width="34.7109375" style="0" customWidth="1"/>
    <col min="2" max="2" width="10.8515625" style="0" bestFit="1" customWidth="1"/>
    <col min="3" max="3" width="14.57421875" style="0" customWidth="1"/>
    <col min="4" max="4" width="13.421875" style="0" customWidth="1"/>
    <col min="5" max="5" width="10.57421875" style="0" customWidth="1"/>
    <col min="6" max="6" width="15.140625" style="0" customWidth="1"/>
    <col min="7" max="7" width="13.421875" style="0" customWidth="1"/>
    <col min="8" max="8" width="10.28125" style="0" bestFit="1" customWidth="1"/>
    <col min="9" max="9" width="15.140625" style="0" bestFit="1" customWidth="1"/>
    <col min="10" max="10" width="13.421875" style="0" bestFit="1" customWidth="1"/>
    <col min="11" max="11" width="9.28125" style="0" bestFit="1" customWidth="1"/>
    <col min="12" max="12" width="10.7109375" style="0" customWidth="1"/>
    <col min="13" max="13" width="8.57421875" style="0" customWidth="1"/>
    <col min="14" max="14" width="12.140625" style="0" customWidth="1"/>
    <col min="15" max="15" width="7.8515625" style="0" customWidth="1"/>
    <col min="16" max="16" width="6.140625" style="0" customWidth="1"/>
    <col min="17" max="17" width="7.28125" style="0" customWidth="1"/>
    <col min="18" max="18" width="7.8515625" style="0" customWidth="1"/>
  </cols>
  <sheetData>
    <row r="1" spans="1:14" s="2168" customFormat="1" ht="19.5">
      <c r="A1" s="2170" t="s">
        <v>116</v>
      </c>
      <c r="B1" s="2170"/>
      <c r="C1" s="2170"/>
      <c r="D1" s="2170"/>
      <c r="E1" s="2170"/>
      <c r="F1" s="2170"/>
      <c r="G1" s="2170"/>
      <c r="H1" s="2170"/>
      <c r="I1" s="2170"/>
      <c r="J1" s="2170"/>
      <c r="K1" s="2171"/>
      <c r="L1" s="2171"/>
      <c r="M1" s="2171"/>
      <c r="N1" s="2171"/>
    </row>
    <row r="2" spans="1:14" s="2169" customFormat="1" ht="19.5">
      <c r="A2" s="2921" t="s">
        <v>117</v>
      </c>
      <c r="B2" s="2922"/>
      <c r="C2" s="2922"/>
      <c r="D2" s="2922"/>
      <c r="E2" s="2922"/>
      <c r="F2" s="2922"/>
      <c r="G2" s="2922"/>
      <c r="H2" s="2922"/>
      <c r="I2" s="2922"/>
      <c r="J2" s="2922"/>
      <c r="K2" s="2172"/>
      <c r="L2" s="2172"/>
      <c r="M2" s="2172"/>
      <c r="N2" s="2172"/>
    </row>
    <row r="3" spans="1:14" ht="15">
      <c r="A3" s="2923" t="s">
        <v>30</v>
      </c>
      <c r="B3" s="2924"/>
      <c r="C3" s="2924"/>
      <c r="D3" s="2924"/>
      <c r="E3" s="2924"/>
      <c r="F3" s="2924"/>
      <c r="G3" s="2924"/>
      <c r="H3" s="2924"/>
      <c r="I3" s="2924"/>
      <c r="J3" s="2924"/>
      <c r="K3" s="2173"/>
      <c r="L3" s="2173"/>
      <c r="M3" s="2173"/>
      <c r="N3" s="2173"/>
    </row>
    <row r="4" spans="1:10" ht="12.75">
      <c r="A4" s="63"/>
      <c r="B4" s="57"/>
      <c r="C4" s="57"/>
      <c r="D4" s="57"/>
      <c r="E4" s="57"/>
      <c r="F4" s="57"/>
      <c r="G4" s="57"/>
      <c r="H4" s="57"/>
      <c r="I4" s="57"/>
      <c r="J4" s="57"/>
    </row>
    <row r="5" spans="1:14" ht="18.75" thickBot="1">
      <c r="A5" s="2925" t="s">
        <v>112</v>
      </c>
      <c r="B5" s="2925"/>
      <c r="C5" s="2925"/>
      <c r="D5" s="2925"/>
      <c r="E5" s="2925"/>
      <c r="F5" s="2925"/>
      <c r="G5" s="2925"/>
      <c r="H5" s="2925"/>
      <c r="I5" s="2925"/>
      <c r="J5" s="2925"/>
      <c r="K5" s="2925"/>
      <c r="L5" s="2925"/>
      <c r="M5" s="2925"/>
      <c r="N5" s="2925"/>
    </row>
    <row r="6" spans="1:14" ht="12.75" customHeight="1">
      <c r="A6" s="2902" t="s">
        <v>119</v>
      </c>
      <c r="B6" s="2926" t="s">
        <v>118</v>
      </c>
      <c r="C6" s="2927"/>
      <c r="D6" s="2927"/>
      <c r="E6" s="2927"/>
      <c r="F6" s="2927"/>
      <c r="G6" s="2927"/>
      <c r="H6" s="2927"/>
      <c r="I6" s="2927"/>
      <c r="J6" s="2928"/>
      <c r="K6" s="2930" t="s">
        <v>71</v>
      </c>
      <c r="L6" s="2931"/>
      <c r="M6" s="2931"/>
      <c r="N6" s="2932"/>
    </row>
    <row r="7" spans="1:14" ht="12.75" customHeight="1">
      <c r="A7" s="2903"/>
      <c r="B7" s="2866" t="s">
        <v>1</v>
      </c>
      <c r="C7" s="2867"/>
      <c r="D7" s="2897"/>
      <c r="E7" s="2881" t="s">
        <v>2</v>
      </c>
      <c r="F7" s="2882"/>
      <c r="G7" s="2883"/>
      <c r="H7" s="2895" t="s">
        <v>3</v>
      </c>
      <c r="I7" s="2885"/>
      <c r="J7" s="2885"/>
      <c r="K7" s="2881" t="s">
        <v>72</v>
      </c>
      <c r="L7" s="2900"/>
      <c r="M7" s="2884" t="s">
        <v>73</v>
      </c>
      <c r="N7" s="2901"/>
    </row>
    <row r="8" spans="1:14" ht="12.75" customHeight="1" thickBot="1">
      <c r="A8" s="2904"/>
      <c r="B8" s="540" t="s">
        <v>6</v>
      </c>
      <c r="C8" s="265" t="s">
        <v>202</v>
      </c>
      <c r="D8" s="266" t="s">
        <v>204</v>
      </c>
      <c r="E8" s="61" t="s">
        <v>6</v>
      </c>
      <c r="F8" s="62" t="s">
        <v>202</v>
      </c>
      <c r="G8" s="64" t="s">
        <v>204</v>
      </c>
      <c r="H8" s="13" t="s">
        <v>6</v>
      </c>
      <c r="I8" s="12" t="s">
        <v>202</v>
      </c>
      <c r="J8" s="12" t="s">
        <v>204</v>
      </c>
      <c r="K8" s="70" t="s">
        <v>74</v>
      </c>
      <c r="L8" s="71" t="s">
        <v>75</v>
      </c>
      <c r="M8" s="43" t="s">
        <v>74</v>
      </c>
      <c r="N8" s="73" t="s">
        <v>75</v>
      </c>
    </row>
    <row r="9" spans="1:14" ht="15">
      <c r="A9" s="249" t="s">
        <v>201</v>
      </c>
      <c r="B9" s="2139">
        <v>536501</v>
      </c>
      <c r="C9" s="2140">
        <v>491005</v>
      </c>
      <c r="D9" s="2141">
        <v>45496</v>
      </c>
      <c r="E9" s="2145">
        <v>395156</v>
      </c>
      <c r="F9" s="2146">
        <v>377299</v>
      </c>
      <c r="G9" s="2147">
        <v>17857</v>
      </c>
      <c r="H9" s="59">
        <v>141345</v>
      </c>
      <c r="I9" s="59">
        <v>113706</v>
      </c>
      <c r="J9" s="59">
        <v>27639</v>
      </c>
      <c r="K9" s="526">
        <v>95.48102521535799</v>
      </c>
      <c r="L9" s="527">
        <v>4.518974784642012</v>
      </c>
      <c r="M9" s="528">
        <v>80.44571792422795</v>
      </c>
      <c r="N9" s="529">
        <v>19.55428207577205</v>
      </c>
    </row>
    <row r="10" spans="1:14" ht="14.25">
      <c r="A10" s="2086" t="s">
        <v>76</v>
      </c>
      <c r="B10" s="2087">
        <v>98391</v>
      </c>
      <c r="C10" s="2088">
        <v>90659</v>
      </c>
      <c r="D10" s="2142">
        <v>7732</v>
      </c>
      <c r="E10" s="2148">
        <v>79643</v>
      </c>
      <c r="F10" s="2089">
        <v>75661</v>
      </c>
      <c r="G10" s="2149">
        <v>3982</v>
      </c>
      <c r="H10" s="2090">
        <v>18748</v>
      </c>
      <c r="I10" s="2090">
        <v>14998</v>
      </c>
      <c r="J10" s="2090">
        <v>3750</v>
      </c>
      <c r="K10" s="65">
        <v>95.00018834046935</v>
      </c>
      <c r="L10" s="66">
        <v>4.99981165953065</v>
      </c>
      <c r="M10" s="72">
        <v>79.99786643908683</v>
      </c>
      <c r="N10" s="74">
        <v>20.002133560913165</v>
      </c>
    </row>
    <row r="11" spans="1:14" ht="14.25">
      <c r="A11" s="2086" t="s">
        <v>16</v>
      </c>
      <c r="B11" s="2087">
        <v>15102</v>
      </c>
      <c r="C11" s="2088">
        <v>13337</v>
      </c>
      <c r="D11" s="2142">
        <v>1765</v>
      </c>
      <c r="E11" s="2148">
        <v>10936</v>
      </c>
      <c r="F11" s="2089">
        <v>10174</v>
      </c>
      <c r="G11" s="2149">
        <v>762</v>
      </c>
      <c r="H11" s="2090">
        <v>4166</v>
      </c>
      <c r="I11" s="2090">
        <v>3163</v>
      </c>
      <c r="J11" s="2090">
        <v>1003</v>
      </c>
      <c r="K11" s="65">
        <v>93.03218727139722</v>
      </c>
      <c r="L11" s="66">
        <v>6.96781272860278</v>
      </c>
      <c r="M11" s="72">
        <v>75.92414786365819</v>
      </c>
      <c r="N11" s="74">
        <v>24.07585213634181</v>
      </c>
    </row>
    <row r="12" spans="1:14" ht="14.25">
      <c r="A12" s="2086" t="s">
        <v>17</v>
      </c>
      <c r="B12" s="2087">
        <v>13004</v>
      </c>
      <c r="C12" s="2088">
        <v>11878</v>
      </c>
      <c r="D12" s="2142">
        <v>1126</v>
      </c>
      <c r="E12" s="2148">
        <v>10277</v>
      </c>
      <c r="F12" s="2089">
        <v>9697</v>
      </c>
      <c r="G12" s="2149">
        <v>580</v>
      </c>
      <c r="H12" s="2090">
        <v>2727</v>
      </c>
      <c r="I12" s="2090">
        <v>2181</v>
      </c>
      <c r="J12" s="2090">
        <v>546</v>
      </c>
      <c r="K12" s="65">
        <v>94.35632966819111</v>
      </c>
      <c r="L12" s="66">
        <v>5.643670331808892</v>
      </c>
      <c r="M12" s="72">
        <v>79.97799779977998</v>
      </c>
      <c r="N12" s="74">
        <v>20.022002200220015</v>
      </c>
    </row>
    <row r="13" spans="1:14" ht="14.25">
      <c r="A13" s="2086" t="s">
        <v>18</v>
      </c>
      <c r="B13" s="2087">
        <v>11146</v>
      </c>
      <c r="C13" s="2088">
        <v>9743</v>
      </c>
      <c r="D13" s="2142">
        <v>1403</v>
      </c>
      <c r="E13" s="2148">
        <v>7741</v>
      </c>
      <c r="F13" s="2089">
        <v>7254</v>
      </c>
      <c r="G13" s="2149">
        <v>487</v>
      </c>
      <c r="H13" s="2090">
        <v>3405</v>
      </c>
      <c r="I13" s="2090">
        <v>2489</v>
      </c>
      <c r="J13" s="2090">
        <v>916</v>
      </c>
      <c r="K13" s="65">
        <v>93.7088231494639</v>
      </c>
      <c r="L13" s="66">
        <v>6.291176850536104</v>
      </c>
      <c r="M13" s="72">
        <v>73.09838472834068</v>
      </c>
      <c r="N13" s="74">
        <v>26.901615271659324</v>
      </c>
    </row>
    <row r="14" spans="1:14" ht="14.25">
      <c r="A14" s="2086" t="s">
        <v>19</v>
      </c>
      <c r="B14" s="2087">
        <v>25226</v>
      </c>
      <c r="C14" s="2088">
        <v>23906</v>
      </c>
      <c r="D14" s="2142">
        <v>1320</v>
      </c>
      <c r="E14" s="2148">
        <v>21484</v>
      </c>
      <c r="F14" s="2089">
        <v>20797</v>
      </c>
      <c r="G14" s="2149">
        <v>687</v>
      </c>
      <c r="H14" s="2090">
        <v>3742</v>
      </c>
      <c r="I14" s="2090">
        <v>3109</v>
      </c>
      <c r="J14" s="2090">
        <v>633</v>
      </c>
      <c r="K14" s="65">
        <v>96.80227145782908</v>
      </c>
      <c r="L14" s="66">
        <v>3.197728542170921</v>
      </c>
      <c r="M14" s="72">
        <v>83.08391234633886</v>
      </c>
      <c r="N14" s="74">
        <v>16.916087653661137</v>
      </c>
    </row>
    <row r="15" spans="1:14" ht="14.25">
      <c r="A15" s="2086" t="s">
        <v>20</v>
      </c>
      <c r="B15" s="2087">
        <v>7049</v>
      </c>
      <c r="C15" s="2088">
        <v>6249</v>
      </c>
      <c r="D15" s="2142">
        <v>800</v>
      </c>
      <c r="E15" s="2148">
        <v>5093</v>
      </c>
      <c r="F15" s="2089">
        <v>4824</v>
      </c>
      <c r="G15" s="2149">
        <v>269</v>
      </c>
      <c r="H15" s="2090">
        <v>1956</v>
      </c>
      <c r="I15" s="2090">
        <v>1425</v>
      </c>
      <c r="J15" s="2090">
        <v>531</v>
      </c>
      <c r="K15" s="65">
        <v>94.71824072256038</v>
      </c>
      <c r="L15" s="66">
        <v>5.281759277439619</v>
      </c>
      <c r="M15" s="72">
        <v>72.85276073619632</v>
      </c>
      <c r="N15" s="74">
        <v>27.147239263803684</v>
      </c>
    </row>
    <row r="16" spans="1:14" s="6" customFormat="1" ht="15">
      <c r="A16" s="249" t="s">
        <v>0</v>
      </c>
      <c r="B16" s="2091">
        <v>32722</v>
      </c>
      <c r="C16" s="2092">
        <v>28641</v>
      </c>
      <c r="D16" s="2143">
        <v>4081</v>
      </c>
      <c r="E16" s="2150">
        <v>24667</v>
      </c>
      <c r="F16" s="2093">
        <v>22971</v>
      </c>
      <c r="G16" s="2151">
        <v>1696</v>
      </c>
      <c r="H16" s="2094">
        <v>8055</v>
      </c>
      <c r="I16" s="2094">
        <v>5670</v>
      </c>
      <c r="J16" s="2094">
        <v>2385</v>
      </c>
      <c r="K16" s="2119">
        <v>93.1244172376049</v>
      </c>
      <c r="L16" s="823">
        <v>6.875582762395098</v>
      </c>
      <c r="M16" s="2186">
        <v>70.39106145251397</v>
      </c>
      <c r="N16" s="2121">
        <v>29.608938547486034</v>
      </c>
    </row>
    <row r="17" spans="1:14" ht="14.25">
      <c r="A17" s="2086" t="s">
        <v>21</v>
      </c>
      <c r="B17" s="2087">
        <v>23995</v>
      </c>
      <c r="C17" s="2088">
        <v>21837</v>
      </c>
      <c r="D17" s="2142">
        <v>2158</v>
      </c>
      <c r="E17" s="2148">
        <v>20422</v>
      </c>
      <c r="F17" s="2089">
        <v>19193</v>
      </c>
      <c r="G17" s="2149">
        <v>1229</v>
      </c>
      <c r="H17" s="2090">
        <v>3573</v>
      </c>
      <c r="I17" s="2090">
        <v>2644</v>
      </c>
      <c r="J17" s="2090">
        <v>929</v>
      </c>
      <c r="K17" s="65">
        <v>93.9819802174126</v>
      </c>
      <c r="L17" s="66">
        <v>6.018019782587402</v>
      </c>
      <c r="M17" s="72">
        <v>73.99944024629163</v>
      </c>
      <c r="N17" s="74">
        <v>26.000559753708373</v>
      </c>
    </row>
    <row r="18" spans="1:14" ht="14.25">
      <c r="A18" s="2086" t="s">
        <v>22</v>
      </c>
      <c r="B18" s="2087">
        <v>81355</v>
      </c>
      <c r="C18" s="2088">
        <v>74813</v>
      </c>
      <c r="D18" s="2142">
        <v>6542</v>
      </c>
      <c r="E18" s="2148">
        <v>49552</v>
      </c>
      <c r="F18" s="2089">
        <v>48716</v>
      </c>
      <c r="G18" s="2149">
        <v>836</v>
      </c>
      <c r="H18" s="2090">
        <v>31803</v>
      </c>
      <c r="I18" s="2090">
        <v>26097</v>
      </c>
      <c r="J18" s="2090">
        <v>5706</v>
      </c>
      <c r="K18" s="65">
        <v>98.31288343558282</v>
      </c>
      <c r="L18" s="66">
        <v>1.687116564417181</v>
      </c>
      <c r="M18" s="72">
        <v>82.05829638713328</v>
      </c>
      <c r="N18" s="74">
        <v>17.941703612866718</v>
      </c>
    </row>
    <row r="19" spans="1:14" ht="14.25">
      <c r="A19" s="2086" t="s">
        <v>32</v>
      </c>
      <c r="B19" s="2087">
        <v>55695</v>
      </c>
      <c r="C19" s="2088">
        <v>50065</v>
      </c>
      <c r="D19" s="2142">
        <v>5630</v>
      </c>
      <c r="E19" s="2148">
        <v>42269</v>
      </c>
      <c r="F19" s="2089">
        <v>39644</v>
      </c>
      <c r="G19" s="2149">
        <v>2625</v>
      </c>
      <c r="H19" s="2090">
        <v>13426</v>
      </c>
      <c r="I19" s="2090">
        <v>10421</v>
      </c>
      <c r="J19" s="2090">
        <v>3005</v>
      </c>
      <c r="K19" s="65">
        <v>93.78977501242045</v>
      </c>
      <c r="L19" s="66">
        <v>6.210224987579551</v>
      </c>
      <c r="M19" s="72">
        <v>77.6180545210785</v>
      </c>
      <c r="N19" s="74">
        <v>22.381945478921494</v>
      </c>
    </row>
    <row r="20" spans="1:14" ht="14.25">
      <c r="A20" s="2086" t="s">
        <v>24</v>
      </c>
      <c r="B20" s="2087">
        <v>15309</v>
      </c>
      <c r="C20" s="2088">
        <v>14165</v>
      </c>
      <c r="D20" s="2142">
        <v>1144</v>
      </c>
      <c r="E20" s="2148">
        <v>13057</v>
      </c>
      <c r="F20" s="2089">
        <v>12477</v>
      </c>
      <c r="G20" s="2149">
        <v>580</v>
      </c>
      <c r="H20" s="2090">
        <v>2252</v>
      </c>
      <c r="I20" s="2090">
        <v>1688</v>
      </c>
      <c r="J20" s="2090">
        <v>564</v>
      </c>
      <c r="K20" s="65">
        <v>95.55793827065942</v>
      </c>
      <c r="L20" s="66">
        <v>4.44206172934058</v>
      </c>
      <c r="M20" s="72">
        <v>74.95559502664298</v>
      </c>
      <c r="N20" s="74">
        <v>25.044404973357018</v>
      </c>
    </row>
    <row r="21" spans="1:14" ht="14.25">
      <c r="A21" s="2086" t="s">
        <v>33</v>
      </c>
      <c r="B21" s="2087">
        <v>36357</v>
      </c>
      <c r="C21" s="2088">
        <v>34732</v>
      </c>
      <c r="D21" s="2142">
        <v>1625</v>
      </c>
      <c r="E21" s="2148">
        <v>29468</v>
      </c>
      <c r="F21" s="2089">
        <v>28938</v>
      </c>
      <c r="G21" s="2149">
        <v>530</v>
      </c>
      <c r="H21" s="2090">
        <v>6889</v>
      </c>
      <c r="I21" s="2090">
        <v>5794</v>
      </c>
      <c r="J21" s="2090">
        <v>1095</v>
      </c>
      <c r="K21" s="65">
        <v>98.20143884892086</v>
      </c>
      <c r="L21" s="66">
        <v>1.7985611510791415</v>
      </c>
      <c r="M21" s="72">
        <v>84.10509507911162</v>
      </c>
      <c r="N21" s="74">
        <v>15.89490492088838</v>
      </c>
    </row>
    <row r="22" spans="1:14" ht="14.25">
      <c r="A22" s="2086" t="s">
        <v>25</v>
      </c>
      <c r="B22" s="2087">
        <v>64009</v>
      </c>
      <c r="C22" s="2088">
        <v>58199</v>
      </c>
      <c r="D22" s="2142">
        <v>5810</v>
      </c>
      <c r="E22" s="2148">
        <v>41141</v>
      </c>
      <c r="F22" s="2089">
        <v>39367</v>
      </c>
      <c r="G22" s="2149">
        <v>1774</v>
      </c>
      <c r="H22" s="2090">
        <v>22868</v>
      </c>
      <c r="I22" s="2090">
        <v>18832</v>
      </c>
      <c r="J22" s="2090">
        <v>4036</v>
      </c>
      <c r="K22" s="65">
        <v>95.68799980554678</v>
      </c>
      <c r="L22" s="66">
        <v>4.312000194453219</v>
      </c>
      <c r="M22" s="72">
        <v>82.35088333041806</v>
      </c>
      <c r="N22" s="74">
        <v>17.649116669581943</v>
      </c>
    </row>
    <row r="23" spans="1:14" ht="14.25">
      <c r="A23" s="2086" t="s">
        <v>26</v>
      </c>
      <c r="B23" s="2087">
        <v>16398</v>
      </c>
      <c r="C23" s="2088">
        <v>15086</v>
      </c>
      <c r="D23" s="2142">
        <v>1312</v>
      </c>
      <c r="E23" s="2148">
        <v>13296</v>
      </c>
      <c r="F23" s="2089">
        <v>12527</v>
      </c>
      <c r="G23" s="2149">
        <v>769</v>
      </c>
      <c r="H23" s="2090">
        <v>3102</v>
      </c>
      <c r="I23" s="2090">
        <v>2559</v>
      </c>
      <c r="J23" s="2090">
        <v>543</v>
      </c>
      <c r="K23" s="65">
        <v>94.21630565583634</v>
      </c>
      <c r="L23" s="66">
        <v>5.7836943441636635</v>
      </c>
      <c r="M23" s="72">
        <v>82.49516441005802</v>
      </c>
      <c r="N23" s="74">
        <v>17.504835589941976</v>
      </c>
    </row>
    <row r="24" spans="1:14" ht="14.25">
      <c r="A24" s="2086" t="s">
        <v>34</v>
      </c>
      <c r="B24" s="2087">
        <v>7519</v>
      </c>
      <c r="C24" s="2088">
        <v>6444</v>
      </c>
      <c r="D24" s="2142">
        <v>1075</v>
      </c>
      <c r="E24" s="2148">
        <v>5296</v>
      </c>
      <c r="F24" s="2089">
        <v>4780</v>
      </c>
      <c r="G24" s="2149">
        <v>516</v>
      </c>
      <c r="H24" s="2090">
        <v>2223</v>
      </c>
      <c r="I24" s="2090">
        <v>1664</v>
      </c>
      <c r="J24" s="2090">
        <v>559</v>
      </c>
      <c r="K24" s="65">
        <v>90.25679758308156</v>
      </c>
      <c r="L24" s="66">
        <v>9.743202416918436</v>
      </c>
      <c r="M24" s="72">
        <v>74.85380116959064</v>
      </c>
      <c r="N24" s="74">
        <v>25.14619883040936</v>
      </c>
    </row>
    <row r="25" spans="1:14" ht="14.25">
      <c r="A25" s="2086" t="s">
        <v>35</v>
      </c>
      <c r="B25" s="2087">
        <v>27843</v>
      </c>
      <c r="C25" s="2088">
        <v>26426</v>
      </c>
      <c r="D25" s="2142">
        <v>1417</v>
      </c>
      <c r="E25" s="2148">
        <v>16634</v>
      </c>
      <c r="F25" s="2089">
        <v>16378</v>
      </c>
      <c r="G25" s="2149">
        <v>256</v>
      </c>
      <c r="H25" s="2090">
        <v>11209</v>
      </c>
      <c r="I25" s="2090">
        <v>10048</v>
      </c>
      <c r="J25" s="2090">
        <v>1161</v>
      </c>
      <c r="K25" s="65">
        <v>98.46098352771432</v>
      </c>
      <c r="L25" s="66">
        <v>1.539016472285681</v>
      </c>
      <c r="M25" s="72">
        <v>89.64225176197698</v>
      </c>
      <c r="N25" s="74">
        <v>10.35774823802302</v>
      </c>
    </row>
    <row r="26" spans="1:14" ht="14.25">
      <c r="A26" s="2086" t="s">
        <v>27</v>
      </c>
      <c r="B26" s="2087">
        <v>3309</v>
      </c>
      <c r="C26" s="2088">
        <v>2889</v>
      </c>
      <c r="D26" s="2142">
        <v>420</v>
      </c>
      <c r="E26" s="2148">
        <v>2450</v>
      </c>
      <c r="F26" s="2089">
        <v>2257</v>
      </c>
      <c r="G26" s="2149">
        <v>193</v>
      </c>
      <c r="H26" s="2090">
        <v>859</v>
      </c>
      <c r="I26" s="2090">
        <v>632</v>
      </c>
      <c r="J26" s="2090">
        <v>227</v>
      </c>
      <c r="K26" s="65">
        <v>92.12244897959184</v>
      </c>
      <c r="L26" s="66">
        <v>7.877551020408163</v>
      </c>
      <c r="M26" s="72">
        <v>73.57392316647264</v>
      </c>
      <c r="N26" s="74">
        <v>26.42607683352736</v>
      </c>
    </row>
    <row r="27" spans="1:14" ht="14.25">
      <c r="A27" s="2086" t="s">
        <v>28</v>
      </c>
      <c r="B27" s="2087">
        <v>1066</v>
      </c>
      <c r="C27" s="2088">
        <v>986</v>
      </c>
      <c r="D27" s="2142">
        <v>80</v>
      </c>
      <c r="E27" s="2148">
        <v>870</v>
      </c>
      <c r="F27" s="2089">
        <v>829</v>
      </c>
      <c r="G27" s="2149">
        <v>41</v>
      </c>
      <c r="H27" s="2090">
        <v>196</v>
      </c>
      <c r="I27" s="2090">
        <v>157</v>
      </c>
      <c r="J27" s="2090">
        <v>39</v>
      </c>
      <c r="K27" s="65">
        <v>95.28735632183908</v>
      </c>
      <c r="L27" s="66">
        <v>4.712643678160916</v>
      </c>
      <c r="M27" s="72">
        <v>80.10204081632654</v>
      </c>
      <c r="N27" s="74">
        <v>19.897959183673464</v>
      </c>
    </row>
    <row r="28" spans="1:14" s="58" customFormat="1" ht="15" thickBot="1">
      <c r="A28" s="2095" t="s">
        <v>29</v>
      </c>
      <c r="B28" s="2096">
        <v>1006</v>
      </c>
      <c r="C28" s="2097">
        <v>950</v>
      </c>
      <c r="D28" s="2144">
        <v>56</v>
      </c>
      <c r="E28" s="2152">
        <v>860</v>
      </c>
      <c r="F28" s="2098">
        <v>815</v>
      </c>
      <c r="G28" s="2153">
        <v>45</v>
      </c>
      <c r="H28" s="2099">
        <v>146</v>
      </c>
      <c r="I28" s="2099">
        <v>135</v>
      </c>
      <c r="J28" s="2099">
        <v>11</v>
      </c>
      <c r="K28" s="2100">
        <v>94.76744186046511</v>
      </c>
      <c r="L28" s="2101">
        <v>5.232558139534888</v>
      </c>
      <c r="M28" s="2102">
        <v>92.46575342465754</v>
      </c>
      <c r="N28" s="129">
        <v>7.534246575342465</v>
      </c>
    </row>
    <row r="29" spans="1:10" ht="12.75">
      <c r="A29" s="60" t="s">
        <v>78</v>
      </c>
      <c r="B29" s="47"/>
      <c r="C29" s="47"/>
      <c r="D29" s="47"/>
      <c r="E29" s="47"/>
      <c r="F29" s="47"/>
      <c r="G29" s="47"/>
      <c r="H29" s="47"/>
      <c r="I29" s="47"/>
      <c r="J29" s="47"/>
    </row>
    <row r="30" spans="1:14" ht="18.75" thickBot="1">
      <c r="A30" s="2929" t="s">
        <v>60</v>
      </c>
      <c r="B30" s="2925"/>
      <c r="C30" s="2925"/>
      <c r="D30" s="2925"/>
      <c r="E30" s="2925"/>
      <c r="F30" s="2925"/>
      <c r="G30" s="2925"/>
      <c r="H30" s="2925"/>
      <c r="I30" s="2925"/>
      <c r="J30" s="2925"/>
      <c r="K30" s="2925"/>
      <c r="L30" s="2925"/>
      <c r="M30" s="2925"/>
      <c r="N30" s="2925"/>
    </row>
    <row r="31" spans="1:14" s="7" customFormat="1" ht="12.75">
      <c r="A31" s="2902" t="s">
        <v>119</v>
      </c>
      <c r="B31" s="2926" t="s">
        <v>118</v>
      </c>
      <c r="C31" s="2927"/>
      <c r="D31" s="2927"/>
      <c r="E31" s="2927"/>
      <c r="F31" s="2927"/>
      <c r="G31" s="2927"/>
      <c r="H31" s="2927"/>
      <c r="I31" s="2927"/>
      <c r="J31" s="2928"/>
      <c r="K31" s="2930" t="s">
        <v>71</v>
      </c>
      <c r="L31" s="2931"/>
      <c r="M31" s="2931"/>
      <c r="N31" s="2932"/>
    </row>
    <row r="32" spans="1:14" ht="12.75">
      <c r="A32" s="2903"/>
      <c r="B32" s="2866" t="s">
        <v>1</v>
      </c>
      <c r="C32" s="2867"/>
      <c r="D32" s="2897"/>
      <c r="E32" s="2881" t="s">
        <v>2</v>
      </c>
      <c r="F32" s="2882"/>
      <c r="G32" s="2883"/>
      <c r="H32" s="2895" t="s">
        <v>3</v>
      </c>
      <c r="I32" s="2885"/>
      <c r="J32" s="2885"/>
      <c r="K32" s="2881" t="s">
        <v>72</v>
      </c>
      <c r="L32" s="2900"/>
      <c r="M32" s="2884" t="s">
        <v>73</v>
      </c>
      <c r="N32" s="2901"/>
    </row>
    <row r="33" spans="1:14" ht="15.75" customHeight="1" thickBot="1">
      <c r="A33" s="2904"/>
      <c r="B33" s="540" t="s">
        <v>6</v>
      </c>
      <c r="C33" s="265" t="s">
        <v>202</v>
      </c>
      <c r="D33" s="266" t="s">
        <v>204</v>
      </c>
      <c r="E33" s="61" t="s">
        <v>6</v>
      </c>
      <c r="F33" s="62" t="s">
        <v>202</v>
      </c>
      <c r="G33" s="64" t="s">
        <v>204</v>
      </c>
      <c r="H33" s="13" t="s">
        <v>6</v>
      </c>
      <c r="I33" s="12" t="s">
        <v>202</v>
      </c>
      <c r="J33" s="12" t="s">
        <v>204</v>
      </c>
      <c r="K33" s="61" t="s">
        <v>74</v>
      </c>
      <c r="L33" s="64" t="s">
        <v>75</v>
      </c>
      <c r="M33" s="12" t="s">
        <v>74</v>
      </c>
      <c r="N33" s="14" t="s">
        <v>75</v>
      </c>
    </row>
    <row r="34" spans="1:14" ht="15">
      <c r="A34" s="249" t="s">
        <v>201</v>
      </c>
      <c r="B34" s="541">
        <v>673505</v>
      </c>
      <c r="C34" s="267">
        <v>470709</v>
      </c>
      <c r="D34" s="268">
        <v>57754</v>
      </c>
      <c r="E34" s="34">
        <v>491329</v>
      </c>
      <c r="F34" s="35">
        <v>364404</v>
      </c>
      <c r="G34" s="36">
        <v>25189</v>
      </c>
      <c r="H34" s="15">
        <v>182176</v>
      </c>
      <c r="I34" s="16">
        <v>106305</v>
      </c>
      <c r="J34" s="16">
        <v>32565</v>
      </c>
      <c r="K34" s="526">
        <v>93.53453475806803</v>
      </c>
      <c r="L34" s="527">
        <v>6.465465241931966</v>
      </c>
      <c r="M34" s="2108">
        <v>76.550010801469</v>
      </c>
      <c r="N34" s="529">
        <v>23.449989198531</v>
      </c>
    </row>
    <row r="35" spans="1:14" ht="14.25">
      <c r="A35" s="2086" t="s">
        <v>31</v>
      </c>
      <c r="B35" s="2103">
        <v>124455</v>
      </c>
      <c r="C35" s="2104">
        <v>114085</v>
      </c>
      <c r="D35" s="2105">
        <v>10370</v>
      </c>
      <c r="E35" s="2106">
        <v>97968</v>
      </c>
      <c r="F35" s="1359">
        <v>93550</v>
      </c>
      <c r="G35" s="2107">
        <v>4418</v>
      </c>
      <c r="H35" s="2109">
        <v>26487</v>
      </c>
      <c r="I35" s="2110">
        <v>20535</v>
      </c>
      <c r="J35" s="2110">
        <v>5952</v>
      </c>
      <c r="K35" s="2111">
        <v>95.49036420055528</v>
      </c>
      <c r="L35" s="2112">
        <v>4.509635799444723</v>
      </c>
      <c r="M35" s="124">
        <v>77.52859893532677</v>
      </c>
      <c r="N35" s="126">
        <v>22.47140106467323</v>
      </c>
    </row>
    <row r="36" spans="1:14" ht="14.25">
      <c r="A36" s="2086" t="s">
        <v>16</v>
      </c>
      <c r="B36" s="2103">
        <v>18968</v>
      </c>
      <c r="C36" s="2104">
        <v>16318</v>
      </c>
      <c r="D36" s="2105">
        <v>2650</v>
      </c>
      <c r="E36" s="2106">
        <v>13824</v>
      </c>
      <c r="F36" s="1359">
        <v>12568</v>
      </c>
      <c r="G36" s="2107">
        <v>1256</v>
      </c>
      <c r="H36" s="2109">
        <v>5144</v>
      </c>
      <c r="I36" s="2110">
        <v>3750</v>
      </c>
      <c r="J36" s="2110">
        <v>1394</v>
      </c>
      <c r="K36" s="2111">
        <v>90.91435185185185</v>
      </c>
      <c r="L36" s="2112">
        <v>9.085648148148152</v>
      </c>
      <c r="M36" s="124">
        <v>72.900466562986</v>
      </c>
      <c r="N36" s="126">
        <v>27.099533437014003</v>
      </c>
    </row>
    <row r="37" spans="1:14" ht="14.25">
      <c r="A37" s="2086" t="s">
        <v>17</v>
      </c>
      <c r="B37" s="2103">
        <v>13611</v>
      </c>
      <c r="C37" s="2104">
        <v>11803</v>
      </c>
      <c r="D37" s="2105">
        <v>1808</v>
      </c>
      <c r="E37" s="2106">
        <v>10736</v>
      </c>
      <c r="F37" s="1359">
        <v>9740</v>
      </c>
      <c r="G37" s="2107">
        <v>996</v>
      </c>
      <c r="H37" s="2109">
        <v>2875</v>
      </c>
      <c r="I37" s="2110">
        <v>2063</v>
      </c>
      <c r="J37" s="2110">
        <v>812</v>
      </c>
      <c r="K37" s="2111">
        <v>90.72280178837556</v>
      </c>
      <c r="L37" s="2112">
        <v>9.277198211624437</v>
      </c>
      <c r="M37" s="124">
        <v>71.75652173913043</v>
      </c>
      <c r="N37" s="126">
        <v>28.243478260869566</v>
      </c>
    </row>
    <row r="38" spans="1:14" ht="14.25">
      <c r="A38" s="2086" t="s">
        <v>18</v>
      </c>
      <c r="B38" s="2103">
        <v>15793</v>
      </c>
      <c r="C38" s="2104">
        <v>14193</v>
      </c>
      <c r="D38" s="2105">
        <v>1600</v>
      </c>
      <c r="E38" s="2106">
        <v>11251</v>
      </c>
      <c r="F38" s="1359">
        <v>10574</v>
      </c>
      <c r="G38" s="2107">
        <v>677</v>
      </c>
      <c r="H38" s="2109">
        <v>4542</v>
      </c>
      <c r="I38" s="2110">
        <v>3619</v>
      </c>
      <c r="J38" s="2110">
        <v>923</v>
      </c>
      <c r="K38" s="2111">
        <v>93.98275708825882</v>
      </c>
      <c r="L38" s="2112">
        <v>6.017242911741178</v>
      </c>
      <c r="M38" s="124">
        <v>79.67855570233377</v>
      </c>
      <c r="N38" s="126">
        <v>20.321444297666233</v>
      </c>
    </row>
    <row r="39" spans="1:14" ht="14.25">
      <c r="A39" s="2086" t="s">
        <v>19</v>
      </c>
      <c r="B39" s="2103">
        <v>28060</v>
      </c>
      <c r="C39" s="2104">
        <v>25851</v>
      </c>
      <c r="D39" s="2105">
        <v>2209</v>
      </c>
      <c r="E39" s="2106">
        <v>23008</v>
      </c>
      <c r="F39" s="1359">
        <v>22044</v>
      </c>
      <c r="G39" s="2107">
        <v>964</v>
      </c>
      <c r="H39" s="2109">
        <v>5052</v>
      </c>
      <c r="I39" s="2110">
        <v>3807</v>
      </c>
      <c r="J39" s="2110">
        <v>1245</v>
      </c>
      <c r="K39" s="2111">
        <v>95.81015299026426</v>
      </c>
      <c r="L39" s="2112">
        <v>4.189847009735743</v>
      </c>
      <c r="M39" s="124">
        <v>75.3562945368171</v>
      </c>
      <c r="N39" s="126">
        <v>24.643705463182897</v>
      </c>
    </row>
    <row r="40" spans="1:14" ht="14.25">
      <c r="A40" s="2086" t="s">
        <v>20</v>
      </c>
      <c r="B40" s="2103">
        <v>8505</v>
      </c>
      <c r="C40" s="2104">
        <v>7375</v>
      </c>
      <c r="D40" s="2105">
        <v>1130</v>
      </c>
      <c r="E40" s="2106">
        <v>6353</v>
      </c>
      <c r="F40" s="1359">
        <v>5723</v>
      </c>
      <c r="G40" s="2107">
        <v>630</v>
      </c>
      <c r="H40" s="2109">
        <v>2152</v>
      </c>
      <c r="I40" s="2110">
        <v>1652</v>
      </c>
      <c r="J40" s="2110">
        <v>500</v>
      </c>
      <c r="K40" s="2111">
        <v>90.0834251534708</v>
      </c>
      <c r="L40" s="2112">
        <v>9.916574846529201</v>
      </c>
      <c r="M40" s="124">
        <v>76.76579925650557</v>
      </c>
      <c r="N40" s="126">
        <v>23.234200743494426</v>
      </c>
    </row>
    <row r="41" spans="1:14" ht="15">
      <c r="A41" s="249" t="s">
        <v>0</v>
      </c>
      <c r="B41" s="2113">
        <v>35335</v>
      </c>
      <c r="C41" s="962">
        <v>30467</v>
      </c>
      <c r="D41" s="2114">
        <v>4868</v>
      </c>
      <c r="E41" s="2115">
        <v>26423</v>
      </c>
      <c r="F41" s="892">
        <v>24191</v>
      </c>
      <c r="G41" s="2116">
        <v>2232</v>
      </c>
      <c r="H41" s="2117">
        <v>8912</v>
      </c>
      <c r="I41" s="2118">
        <v>6276</v>
      </c>
      <c r="J41" s="2118">
        <v>2636</v>
      </c>
      <c r="K41" s="2119">
        <v>91.55281383643039</v>
      </c>
      <c r="L41" s="823">
        <v>8.447186163569611</v>
      </c>
      <c r="M41" s="2120">
        <v>70.42190305206464</v>
      </c>
      <c r="N41" s="2121">
        <v>29.578096947935364</v>
      </c>
    </row>
    <row r="42" spans="1:14" s="58" customFormat="1" ht="14.25">
      <c r="A42" s="2086" t="s">
        <v>21</v>
      </c>
      <c r="B42" s="2103">
        <v>35348</v>
      </c>
      <c r="C42" s="2104">
        <v>31551</v>
      </c>
      <c r="D42" s="2105">
        <v>3797</v>
      </c>
      <c r="E42" s="2106">
        <v>30452</v>
      </c>
      <c r="F42" s="1359">
        <v>27914</v>
      </c>
      <c r="G42" s="2107">
        <v>2538</v>
      </c>
      <c r="H42" s="2109">
        <v>4896</v>
      </c>
      <c r="I42" s="2110">
        <v>3637</v>
      </c>
      <c r="J42" s="2110">
        <v>1259</v>
      </c>
      <c r="K42" s="2111">
        <v>91.66557204781296</v>
      </c>
      <c r="L42" s="2112">
        <v>8.334427952187042</v>
      </c>
      <c r="M42" s="124">
        <v>74.28513071895425</v>
      </c>
      <c r="N42" s="126">
        <v>25.71486928104575</v>
      </c>
    </row>
    <row r="43" spans="1:14" s="58" customFormat="1" ht="14.25">
      <c r="A43" s="2086" t="s">
        <v>22</v>
      </c>
      <c r="B43" s="2103">
        <v>107263</v>
      </c>
      <c r="C43" s="2104" t="s">
        <v>23</v>
      </c>
      <c r="D43" s="2105" t="s">
        <v>23</v>
      </c>
      <c r="E43" s="2106">
        <v>71732</v>
      </c>
      <c r="F43" s="1359" t="s">
        <v>23</v>
      </c>
      <c r="G43" s="2107" t="s">
        <v>23</v>
      </c>
      <c r="H43" s="2109">
        <v>35531</v>
      </c>
      <c r="I43" s="2110" t="s">
        <v>23</v>
      </c>
      <c r="J43" s="2110" t="s">
        <v>23</v>
      </c>
      <c r="K43" s="2111"/>
      <c r="L43" s="2112"/>
      <c r="M43" s="124"/>
      <c r="N43" s="126"/>
    </row>
    <row r="44" spans="1:14" s="58" customFormat="1" ht="14.25">
      <c r="A44" s="2086" t="s">
        <v>32</v>
      </c>
      <c r="B44" s="2103">
        <v>70126</v>
      </c>
      <c r="C44" s="2104">
        <v>63491</v>
      </c>
      <c r="D44" s="2105">
        <v>6635</v>
      </c>
      <c r="E44" s="2106">
        <v>52854</v>
      </c>
      <c r="F44" s="1359">
        <v>50658</v>
      </c>
      <c r="G44" s="2107">
        <v>2196</v>
      </c>
      <c r="H44" s="2109">
        <v>17272</v>
      </c>
      <c r="I44" s="2110">
        <v>12833</v>
      </c>
      <c r="J44" s="2110">
        <v>4439</v>
      </c>
      <c r="K44" s="2111">
        <v>95.8451583607674</v>
      </c>
      <c r="L44" s="2112">
        <v>4.1548416392326</v>
      </c>
      <c r="M44" s="124">
        <v>74.29944418712367</v>
      </c>
      <c r="N44" s="126">
        <v>25.70055581287633</v>
      </c>
    </row>
    <row r="45" spans="1:14" s="58" customFormat="1" ht="14.25">
      <c r="A45" s="2086" t="s">
        <v>24</v>
      </c>
      <c r="B45" s="2103">
        <v>17095</v>
      </c>
      <c r="C45" s="2104">
        <v>15519</v>
      </c>
      <c r="D45" s="2105">
        <v>1576</v>
      </c>
      <c r="E45" s="2106">
        <v>14537</v>
      </c>
      <c r="F45" s="1359">
        <v>13568</v>
      </c>
      <c r="G45" s="2107">
        <v>969</v>
      </c>
      <c r="H45" s="2109">
        <v>2558</v>
      </c>
      <c r="I45" s="2110">
        <v>1951</v>
      </c>
      <c r="J45" s="2110">
        <v>607</v>
      </c>
      <c r="K45" s="2111">
        <v>93.33425053312237</v>
      </c>
      <c r="L45" s="2112">
        <v>6.665749466877628</v>
      </c>
      <c r="M45" s="124">
        <v>76.27052384675528</v>
      </c>
      <c r="N45" s="126">
        <v>23.72947615324472</v>
      </c>
    </row>
    <row r="46" spans="1:14" s="58" customFormat="1" ht="14.25">
      <c r="A46" s="2086" t="s">
        <v>33</v>
      </c>
      <c r="B46" s="2103">
        <v>37779</v>
      </c>
      <c r="C46" s="2104">
        <v>35485</v>
      </c>
      <c r="D46" s="2105">
        <v>2294</v>
      </c>
      <c r="E46" s="2106">
        <v>30004</v>
      </c>
      <c r="F46" s="1359">
        <v>29762</v>
      </c>
      <c r="G46" s="2107">
        <v>242</v>
      </c>
      <c r="H46" s="2109">
        <v>7775</v>
      </c>
      <c r="I46" s="2110">
        <v>5723</v>
      </c>
      <c r="J46" s="2110">
        <v>2052</v>
      </c>
      <c r="K46" s="2111">
        <v>99.19344087455006</v>
      </c>
      <c r="L46" s="2112">
        <v>0.8065591254499367</v>
      </c>
      <c r="M46" s="124">
        <v>73.60771704180064</v>
      </c>
      <c r="N46" s="126">
        <v>26.39228295819936</v>
      </c>
    </row>
    <row r="47" spans="1:14" s="58" customFormat="1" ht="14.25">
      <c r="A47" s="2086" t="s">
        <v>25</v>
      </c>
      <c r="B47" s="2103">
        <v>88279</v>
      </c>
      <c r="C47" s="2104">
        <v>77886</v>
      </c>
      <c r="D47" s="2105">
        <v>10393</v>
      </c>
      <c r="E47" s="2106">
        <v>51052</v>
      </c>
      <c r="F47" s="1359">
        <v>47154</v>
      </c>
      <c r="G47" s="2107">
        <v>3898</v>
      </c>
      <c r="H47" s="2109">
        <v>37227</v>
      </c>
      <c r="I47" s="2110">
        <v>30732</v>
      </c>
      <c r="J47" s="2110">
        <v>6495</v>
      </c>
      <c r="K47" s="2111">
        <v>92.36464781007601</v>
      </c>
      <c r="L47" s="2112">
        <v>7.635352189923992</v>
      </c>
      <c r="M47" s="124">
        <v>82.55298573615924</v>
      </c>
      <c r="N47" s="126">
        <v>17.447014263840757</v>
      </c>
    </row>
    <row r="48" spans="1:14" s="58" customFormat="1" ht="14.25">
      <c r="A48" s="2086" t="s">
        <v>26</v>
      </c>
      <c r="B48" s="2103">
        <v>24232</v>
      </c>
      <c r="C48" s="2104">
        <v>21519</v>
      </c>
      <c r="D48" s="2105">
        <v>2713</v>
      </c>
      <c r="E48" s="2106">
        <v>19187</v>
      </c>
      <c r="F48" s="1359">
        <v>17460</v>
      </c>
      <c r="G48" s="2107">
        <v>1727</v>
      </c>
      <c r="H48" s="2109">
        <v>5045</v>
      </c>
      <c r="I48" s="2110">
        <v>4059</v>
      </c>
      <c r="J48" s="2110">
        <v>986</v>
      </c>
      <c r="K48" s="2111">
        <v>90.99911398342628</v>
      </c>
      <c r="L48" s="2112">
        <v>9.000886016573716</v>
      </c>
      <c r="M48" s="124">
        <v>80.45589692765114</v>
      </c>
      <c r="N48" s="126">
        <v>19.54410307234886</v>
      </c>
    </row>
    <row r="49" spans="1:14" s="58" customFormat="1" ht="14.25">
      <c r="A49" s="2086" t="s">
        <v>34</v>
      </c>
      <c r="B49" s="2103">
        <v>10107</v>
      </c>
      <c r="C49" s="2104">
        <v>9185</v>
      </c>
      <c r="D49" s="2105">
        <v>922</v>
      </c>
      <c r="E49" s="2106">
        <v>7308</v>
      </c>
      <c r="F49" s="1359">
        <v>7011</v>
      </c>
      <c r="G49" s="2107">
        <v>297</v>
      </c>
      <c r="H49" s="2109">
        <v>2799</v>
      </c>
      <c r="I49" s="2110">
        <v>2174</v>
      </c>
      <c r="J49" s="2110">
        <v>625</v>
      </c>
      <c r="K49" s="2111">
        <v>95.93596059113301</v>
      </c>
      <c r="L49" s="2112">
        <v>4.064039408866989</v>
      </c>
      <c r="M49" s="124">
        <v>77.67059664165774</v>
      </c>
      <c r="N49" s="126">
        <v>22.32940335834226</v>
      </c>
    </row>
    <row r="50" spans="1:14" s="58" customFormat="1" ht="14.25">
      <c r="A50" s="2086" t="s">
        <v>35</v>
      </c>
      <c r="B50" s="2103">
        <v>31454</v>
      </c>
      <c r="C50" s="2104">
        <v>25039</v>
      </c>
      <c r="D50" s="2105">
        <v>6415</v>
      </c>
      <c r="E50" s="2106">
        <v>19132</v>
      </c>
      <c r="F50" s="1359">
        <v>17075</v>
      </c>
      <c r="G50" s="2107">
        <v>2057</v>
      </c>
      <c r="H50" s="2109">
        <v>12322</v>
      </c>
      <c r="I50" s="2110">
        <v>7964</v>
      </c>
      <c r="J50" s="2110">
        <v>4358</v>
      </c>
      <c r="K50" s="2111">
        <v>89.24837967802634</v>
      </c>
      <c r="L50" s="2112">
        <v>10.751620321973661</v>
      </c>
      <c r="M50" s="124">
        <v>64.63236487583184</v>
      </c>
      <c r="N50" s="126">
        <v>35.36763512416816</v>
      </c>
    </row>
    <row r="51" spans="1:14" s="58" customFormat="1" ht="14.25">
      <c r="A51" s="2086" t="s">
        <v>27</v>
      </c>
      <c r="B51" s="2103">
        <v>4238</v>
      </c>
      <c r="C51" s="2104">
        <v>3715</v>
      </c>
      <c r="D51" s="2105">
        <v>523</v>
      </c>
      <c r="E51" s="2106">
        <v>3101</v>
      </c>
      <c r="F51" s="1359">
        <v>2846</v>
      </c>
      <c r="G51" s="2107">
        <v>255</v>
      </c>
      <c r="H51" s="2109">
        <v>1137</v>
      </c>
      <c r="I51" s="2110">
        <v>869</v>
      </c>
      <c r="J51" s="2110">
        <v>268</v>
      </c>
      <c r="K51" s="2111">
        <v>91.77684617865205</v>
      </c>
      <c r="L51" s="2112">
        <v>8.22315382134795</v>
      </c>
      <c r="M51" s="124">
        <v>76.42919964819701</v>
      </c>
      <c r="N51" s="126">
        <v>23.570800351802987</v>
      </c>
    </row>
    <row r="52" spans="1:14" s="58" customFormat="1" ht="14.25">
      <c r="A52" s="2086" t="s">
        <v>28</v>
      </c>
      <c r="B52" s="2103">
        <v>1468</v>
      </c>
      <c r="C52" s="2104">
        <v>1402</v>
      </c>
      <c r="D52" s="2105">
        <v>66</v>
      </c>
      <c r="E52" s="2106">
        <v>1208</v>
      </c>
      <c r="F52" s="1359">
        <v>1190</v>
      </c>
      <c r="G52" s="2107">
        <v>18</v>
      </c>
      <c r="H52" s="2109">
        <v>260</v>
      </c>
      <c r="I52" s="2110">
        <v>212</v>
      </c>
      <c r="J52" s="2110">
        <v>48</v>
      </c>
      <c r="K52" s="2111">
        <v>98.50993377483444</v>
      </c>
      <c r="L52" s="2112">
        <v>1.4900662251655632</v>
      </c>
      <c r="M52" s="124">
        <v>81.53846153846153</v>
      </c>
      <c r="N52" s="126">
        <v>18.461538461538467</v>
      </c>
    </row>
    <row r="53" spans="1:14" s="58" customFormat="1" ht="15" thickBot="1">
      <c r="A53" s="2095" t="s">
        <v>29</v>
      </c>
      <c r="B53" s="2122">
        <v>1389</v>
      </c>
      <c r="C53" s="2123">
        <v>1310</v>
      </c>
      <c r="D53" s="2124">
        <v>79</v>
      </c>
      <c r="E53" s="2125">
        <v>1199</v>
      </c>
      <c r="F53" s="1376">
        <v>1138</v>
      </c>
      <c r="G53" s="2126">
        <v>61</v>
      </c>
      <c r="H53" s="2127">
        <v>190</v>
      </c>
      <c r="I53" s="2128">
        <v>172</v>
      </c>
      <c r="J53" s="2128">
        <v>18</v>
      </c>
      <c r="K53" s="2100">
        <v>94.91242702251877</v>
      </c>
      <c r="L53" s="2101">
        <v>5.08757297748123</v>
      </c>
      <c r="M53" s="2129">
        <v>90.52631578947368</v>
      </c>
      <c r="N53" s="129">
        <v>9.473684210526315</v>
      </c>
    </row>
    <row r="54" spans="1:14" ht="12.75">
      <c r="A54" s="2939" t="s">
        <v>120</v>
      </c>
      <c r="B54" s="2939"/>
      <c r="C54" s="2939"/>
      <c r="D54" s="2939"/>
      <c r="E54" s="2939"/>
      <c r="F54" s="2939"/>
      <c r="G54" s="2939"/>
      <c r="H54" s="2939"/>
      <c r="I54" s="2939"/>
      <c r="J54" s="2939"/>
      <c r="K54" s="2167"/>
      <c r="L54" s="2167"/>
      <c r="M54" s="2167"/>
      <c r="N54" s="2167"/>
    </row>
    <row r="55" spans="1:14" ht="12.75">
      <c r="A55" s="1239" t="s">
        <v>150</v>
      </c>
      <c r="B55" s="1239"/>
      <c r="C55" s="1240"/>
      <c r="D55" s="1240"/>
      <c r="E55" s="1240"/>
      <c r="F55" s="1240"/>
      <c r="G55" s="1240"/>
      <c r="H55" s="1240"/>
      <c r="I55" s="2165"/>
      <c r="J55" s="2165"/>
      <c r="K55" s="2167"/>
      <c r="L55" s="2167"/>
      <c r="M55" s="2167"/>
      <c r="N55" s="2167"/>
    </row>
    <row r="56" spans="1:14" ht="12.75">
      <c r="A56" s="2166" t="s">
        <v>152</v>
      </c>
      <c r="B56" s="1240"/>
      <c r="C56" s="1240"/>
      <c r="D56" s="1241"/>
      <c r="E56" s="1241"/>
      <c r="F56" s="1241"/>
      <c r="G56" s="1241"/>
      <c r="H56" s="1241"/>
      <c r="I56" s="2161"/>
      <c r="J56" s="2161"/>
      <c r="K56" s="2167"/>
      <c r="L56" s="2167"/>
      <c r="M56" s="2167"/>
      <c r="N56" s="2167"/>
    </row>
    <row r="57" spans="1:10" ht="12.75">
      <c r="A57" s="60"/>
      <c r="B57" s="47"/>
      <c r="C57" s="47"/>
      <c r="D57" s="47"/>
      <c r="E57" s="47"/>
      <c r="F57" s="47"/>
      <c r="G57" s="47"/>
      <c r="H57" s="47"/>
      <c r="I57" s="47"/>
      <c r="J57" s="47"/>
    </row>
    <row r="58" spans="1:10" ht="18">
      <c r="A58" s="2934" t="s">
        <v>390</v>
      </c>
      <c r="B58" s="2935"/>
      <c r="C58" s="2935"/>
      <c r="D58" s="2935"/>
      <c r="E58" s="2935"/>
      <c r="F58" s="2935"/>
      <c r="G58" s="2935"/>
      <c r="H58" s="2935"/>
      <c r="I58" s="2935"/>
      <c r="J58" s="2936"/>
    </row>
    <row r="59" spans="1:10" ht="21" thickBot="1">
      <c r="A59" s="2940" t="s">
        <v>117</v>
      </c>
      <c r="B59" s="2941"/>
      <c r="C59" s="2941"/>
      <c r="D59" s="2941"/>
      <c r="E59" s="2941"/>
      <c r="F59" s="2941"/>
      <c r="G59" s="2941"/>
      <c r="H59" s="2941"/>
      <c r="I59" s="2941"/>
      <c r="J59" s="2942"/>
    </row>
    <row r="60" spans="1:10" ht="13.5" thickBot="1">
      <c r="A60" s="2912" t="s">
        <v>119</v>
      </c>
      <c r="B60" s="2908" t="s">
        <v>118</v>
      </c>
      <c r="C60" s="2909"/>
      <c r="D60" s="2909"/>
      <c r="E60" s="2909"/>
      <c r="F60" s="2909"/>
      <c r="G60" s="2909"/>
      <c r="H60" s="2909"/>
      <c r="I60" s="2909"/>
      <c r="J60" s="2910"/>
    </row>
    <row r="61" spans="1:10" ht="12.75">
      <c r="A61" s="2913"/>
      <c r="B61" s="2891" t="s">
        <v>1</v>
      </c>
      <c r="C61" s="2937"/>
      <c r="D61" s="2938"/>
      <c r="E61" s="2870" t="s">
        <v>2</v>
      </c>
      <c r="F61" s="2919"/>
      <c r="G61" s="2920"/>
      <c r="H61" s="2852" t="s">
        <v>3</v>
      </c>
      <c r="I61" s="2852"/>
      <c r="J61" s="2911"/>
    </row>
    <row r="62" spans="1:10" ht="13.5" thickBot="1">
      <c r="A62" s="2914"/>
      <c r="B62" s="540" t="s">
        <v>6</v>
      </c>
      <c r="C62" s="265" t="s">
        <v>202</v>
      </c>
      <c r="D62" s="266" t="s">
        <v>204</v>
      </c>
      <c r="E62" s="61" t="s">
        <v>6</v>
      </c>
      <c r="F62" s="62" t="s">
        <v>202</v>
      </c>
      <c r="G62" s="64" t="s">
        <v>204</v>
      </c>
      <c r="H62" s="12" t="s">
        <v>6</v>
      </c>
      <c r="I62" s="12" t="s">
        <v>202</v>
      </c>
      <c r="J62" s="2801" t="s">
        <v>204</v>
      </c>
    </row>
    <row r="63" spans="1:23" ht="15">
      <c r="A63" s="2802" t="s">
        <v>201</v>
      </c>
      <c r="B63" s="219">
        <v>137004</v>
      </c>
      <c r="C63" s="220">
        <v>90002</v>
      </c>
      <c r="D63" s="288">
        <v>21094</v>
      </c>
      <c r="E63" s="27">
        <v>96173</v>
      </c>
      <c r="F63" s="28">
        <v>65583</v>
      </c>
      <c r="G63" s="29">
        <v>8410</v>
      </c>
      <c r="H63" s="19">
        <v>40831</v>
      </c>
      <c r="I63" s="19">
        <v>24419</v>
      </c>
      <c r="J63" s="20">
        <v>12684</v>
      </c>
      <c r="K63" s="52"/>
      <c r="L63" s="805"/>
      <c r="M63" s="805"/>
      <c r="N63" s="805"/>
      <c r="O63" s="805"/>
      <c r="P63" s="805"/>
      <c r="Q63" s="805"/>
      <c r="R63" s="805"/>
      <c r="S63" s="805"/>
      <c r="T63" s="805"/>
      <c r="U63" s="805"/>
      <c r="V63" s="2471"/>
      <c r="W63" s="52"/>
    </row>
    <row r="64" spans="1:10" s="58" customFormat="1" ht="14.25">
      <c r="A64" s="2803"/>
      <c r="B64" s="2804">
        <v>25.536578682984747</v>
      </c>
      <c r="C64" s="2805">
        <v>21.625115331385516</v>
      </c>
      <c r="D64" s="2806">
        <v>54.15104995635878</v>
      </c>
      <c r="E64" s="2807">
        <v>24.337982973812874</v>
      </c>
      <c r="F64" s="2808">
        <v>19.959340562354107</v>
      </c>
      <c r="G64" s="2809">
        <v>49.40955290523471</v>
      </c>
      <c r="H64" s="2810">
        <v>28.88747391135166</v>
      </c>
      <c r="I64" s="2810">
        <v>27.8727071419603</v>
      </c>
      <c r="J64" s="2811">
        <v>57.83066611954589</v>
      </c>
    </row>
    <row r="65" spans="1:10" ht="15">
      <c r="A65" s="252" t="s">
        <v>31</v>
      </c>
      <c r="B65" s="219">
        <v>26064</v>
      </c>
      <c r="C65" s="220">
        <v>23426</v>
      </c>
      <c r="D65" s="288">
        <v>2638</v>
      </c>
      <c r="E65" s="27">
        <v>18325</v>
      </c>
      <c r="F65" s="28">
        <v>17889</v>
      </c>
      <c r="G65" s="29">
        <v>436</v>
      </c>
      <c r="H65" s="19">
        <v>7739</v>
      </c>
      <c r="I65" s="19">
        <v>5537</v>
      </c>
      <c r="J65" s="87">
        <v>2202</v>
      </c>
    </row>
    <row r="66" spans="1:10" ht="15">
      <c r="A66" s="252"/>
      <c r="B66" s="2133">
        <v>26.49022776473458</v>
      </c>
      <c r="C66" s="2131">
        <v>25.839684973361717</v>
      </c>
      <c r="D66" s="2154">
        <v>34.11795137092602</v>
      </c>
      <c r="E66" s="2156">
        <v>23.008927338246927</v>
      </c>
      <c r="F66" s="1540">
        <v>23.643620887907904</v>
      </c>
      <c r="G66" s="2157">
        <v>10.949271722752385</v>
      </c>
      <c r="H66" s="2132">
        <v>41.27906976744186</v>
      </c>
      <c r="I66" s="2132">
        <v>36.91825576743566</v>
      </c>
      <c r="J66" s="2134">
        <v>58.72</v>
      </c>
    </row>
    <row r="67" spans="1:10" ht="15">
      <c r="A67" s="252" t="s">
        <v>16</v>
      </c>
      <c r="B67" s="219">
        <v>3866</v>
      </c>
      <c r="C67" s="220">
        <v>2981</v>
      </c>
      <c r="D67" s="288">
        <v>885</v>
      </c>
      <c r="E67" s="27">
        <v>2888</v>
      </c>
      <c r="F67" s="28">
        <v>2394</v>
      </c>
      <c r="G67" s="29">
        <v>494</v>
      </c>
      <c r="H67" s="19">
        <v>978</v>
      </c>
      <c r="I67" s="19">
        <v>587</v>
      </c>
      <c r="J67" s="87">
        <v>391</v>
      </c>
    </row>
    <row r="68" spans="1:10" ht="15">
      <c r="A68" s="252"/>
      <c r="B68" s="2133">
        <v>25.59925837637399</v>
      </c>
      <c r="C68" s="2131">
        <v>22.3513533778211</v>
      </c>
      <c r="D68" s="2154">
        <v>50.141643059490086</v>
      </c>
      <c r="E68" s="2156">
        <v>26.408193123628383</v>
      </c>
      <c r="F68" s="1540">
        <v>23.53056811480244</v>
      </c>
      <c r="G68" s="2157">
        <v>64.82939632545931</v>
      </c>
      <c r="H68" s="2132">
        <v>23.475756120979355</v>
      </c>
      <c r="I68" s="2132">
        <v>18.558330698703763</v>
      </c>
      <c r="J68" s="2134">
        <v>38.983050847457626</v>
      </c>
    </row>
    <row r="69" spans="1:10" ht="15">
      <c r="A69" s="252" t="s">
        <v>17</v>
      </c>
      <c r="B69" s="219">
        <v>607</v>
      </c>
      <c r="C69" s="220">
        <v>-75</v>
      </c>
      <c r="D69" s="288">
        <v>682</v>
      </c>
      <c r="E69" s="27">
        <v>459</v>
      </c>
      <c r="F69" s="28">
        <v>43</v>
      </c>
      <c r="G69" s="29">
        <v>416</v>
      </c>
      <c r="H69" s="19">
        <v>148</v>
      </c>
      <c r="I69" s="19">
        <v>-118</v>
      </c>
      <c r="J69" s="87">
        <v>266</v>
      </c>
    </row>
    <row r="70" spans="1:10" ht="15">
      <c r="A70" s="252"/>
      <c r="B70" s="2133">
        <v>4.667794524761612</v>
      </c>
      <c r="C70" s="2131">
        <v>-0.6314194308806196</v>
      </c>
      <c r="D70" s="2154">
        <v>60.56838365896981</v>
      </c>
      <c r="E70" s="2156">
        <v>4.466283935000487</v>
      </c>
      <c r="F70" s="1540">
        <v>0.4434361142621429</v>
      </c>
      <c r="G70" s="2157">
        <v>71.72413793103448</v>
      </c>
      <c r="H70" s="2132">
        <v>5.427209387605427</v>
      </c>
      <c r="I70" s="2132">
        <v>-5.4103622191655205</v>
      </c>
      <c r="J70" s="2134">
        <v>48.717948717948715</v>
      </c>
    </row>
    <row r="71" spans="1:10" ht="15">
      <c r="A71" s="252" t="s">
        <v>18</v>
      </c>
      <c r="B71" s="219">
        <v>4647</v>
      </c>
      <c r="C71" s="220">
        <v>4450</v>
      </c>
      <c r="D71" s="288">
        <v>197</v>
      </c>
      <c r="E71" s="27">
        <v>3510</v>
      </c>
      <c r="F71" s="28">
        <v>3320</v>
      </c>
      <c r="G71" s="29">
        <v>190</v>
      </c>
      <c r="H71" s="19">
        <v>1137</v>
      </c>
      <c r="I71" s="19">
        <v>1130</v>
      </c>
      <c r="J71" s="87">
        <v>7</v>
      </c>
    </row>
    <row r="72" spans="1:10" ht="15">
      <c r="A72" s="252"/>
      <c r="B72" s="2133">
        <v>41.69208684729948</v>
      </c>
      <c r="C72" s="2131">
        <v>45.673817099456016</v>
      </c>
      <c r="D72" s="2154">
        <v>14.041339985744832</v>
      </c>
      <c r="E72" s="2156">
        <v>45.34297894328898</v>
      </c>
      <c r="F72" s="1540">
        <v>45.76785221946512</v>
      </c>
      <c r="G72" s="2157">
        <v>39.01437371663244</v>
      </c>
      <c r="H72" s="2132">
        <v>33.392070484581495</v>
      </c>
      <c r="I72" s="2132">
        <v>45.39975893933307</v>
      </c>
      <c r="J72" s="2134">
        <v>0.7641921397379913</v>
      </c>
    </row>
    <row r="73" spans="1:10" ht="15">
      <c r="A73" s="252" t="s">
        <v>19</v>
      </c>
      <c r="B73" s="219">
        <v>2834</v>
      </c>
      <c r="C73" s="220">
        <v>1945</v>
      </c>
      <c r="D73" s="288">
        <v>889</v>
      </c>
      <c r="E73" s="27">
        <v>1524</v>
      </c>
      <c r="F73" s="28">
        <v>1247</v>
      </c>
      <c r="G73" s="29">
        <v>277</v>
      </c>
      <c r="H73" s="19">
        <v>1310</v>
      </c>
      <c r="I73" s="19">
        <v>698</v>
      </c>
      <c r="J73" s="87">
        <v>612</v>
      </c>
    </row>
    <row r="74" spans="1:10" ht="15">
      <c r="A74" s="252"/>
      <c r="B74" s="2133">
        <v>11.234440656465551</v>
      </c>
      <c r="C74" s="2131">
        <v>8.136032795114197</v>
      </c>
      <c r="D74" s="2154">
        <v>67.34848484848484</v>
      </c>
      <c r="E74" s="2156">
        <v>7.093651089182647</v>
      </c>
      <c r="F74" s="1540">
        <v>5.9960571236236</v>
      </c>
      <c r="G74" s="2157">
        <v>40.32023289665211</v>
      </c>
      <c r="H74" s="2132">
        <v>35.00801710315339</v>
      </c>
      <c r="I74" s="2132">
        <v>22.450948858153748</v>
      </c>
      <c r="J74" s="2134">
        <v>96.6824644549763</v>
      </c>
    </row>
    <row r="75" spans="1:10" ht="15">
      <c r="A75" s="252" t="s">
        <v>20</v>
      </c>
      <c r="B75" s="219">
        <v>1456</v>
      </c>
      <c r="C75" s="220">
        <v>1126</v>
      </c>
      <c r="D75" s="288">
        <v>330</v>
      </c>
      <c r="E75" s="27">
        <v>1260</v>
      </c>
      <c r="F75" s="28">
        <v>899</v>
      </c>
      <c r="G75" s="29">
        <v>361</v>
      </c>
      <c r="H75" s="19">
        <v>196</v>
      </c>
      <c r="I75" s="19">
        <v>227</v>
      </c>
      <c r="J75" s="87">
        <v>-31</v>
      </c>
    </row>
    <row r="76" spans="1:10" ht="15">
      <c r="A76" s="252"/>
      <c r="B76" s="2133">
        <v>20.655412115193645</v>
      </c>
      <c r="C76" s="2131">
        <v>18.018883021283404</v>
      </c>
      <c r="D76" s="2154">
        <v>41.25</v>
      </c>
      <c r="E76" s="2156">
        <v>24.739838994698605</v>
      </c>
      <c r="F76" s="1540">
        <v>18.63598673300166</v>
      </c>
      <c r="G76" s="2157">
        <v>134.2007434944238</v>
      </c>
      <c r="H76" s="2132">
        <v>10.020449897750511</v>
      </c>
      <c r="I76" s="2132">
        <v>15.929824561403509</v>
      </c>
      <c r="J76" s="2134">
        <v>-5.83804143126177</v>
      </c>
    </row>
    <row r="77" spans="1:10" s="3" customFormat="1" ht="15.75">
      <c r="A77" s="253" t="s">
        <v>0</v>
      </c>
      <c r="B77" s="304">
        <v>2613</v>
      </c>
      <c r="C77" s="289">
        <v>1826</v>
      </c>
      <c r="D77" s="290">
        <v>787</v>
      </c>
      <c r="E77" s="30">
        <v>1756</v>
      </c>
      <c r="F77" s="31">
        <v>1220</v>
      </c>
      <c r="G77" s="32">
        <v>536</v>
      </c>
      <c r="H77" s="21">
        <v>857</v>
      </c>
      <c r="I77" s="21">
        <v>606</v>
      </c>
      <c r="J77" s="88">
        <v>251</v>
      </c>
    </row>
    <row r="78" spans="1:10" s="3" customFormat="1" ht="15.75">
      <c r="A78" s="253"/>
      <c r="B78" s="772">
        <v>7.985453211906362</v>
      </c>
      <c r="C78" s="773">
        <v>6.375475716630006</v>
      </c>
      <c r="D78" s="774">
        <v>19.28448909580985</v>
      </c>
      <c r="E78" s="824">
        <v>7.118822718611911</v>
      </c>
      <c r="F78" s="825">
        <v>5.311044360280354</v>
      </c>
      <c r="G78" s="777">
        <v>31.60377358490566</v>
      </c>
      <c r="H78" s="778">
        <v>10.63935443823712</v>
      </c>
      <c r="I78" s="778">
        <v>10.687830687830688</v>
      </c>
      <c r="J78" s="792">
        <v>10.524109014675052</v>
      </c>
    </row>
    <row r="79" spans="1:10" ht="15">
      <c r="A79" s="252" t="s">
        <v>21</v>
      </c>
      <c r="B79" s="219">
        <v>11353</v>
      </c>
      <c r="C79" s="220">
        <v>9714</v>
      </c>
      <c r="D79" s="288">
        <v>1639</v>
      </c>
      <c r="E79" s="27">
        <v>10030</v>
      </c>
      <c r="F79" s="28">
        <v>8721</v>
      </c>
      <c r="G79" s="29">
        <v>1309</v>
      </c>
      <c r="H79" s="19">
        <v>1323</v>
      </c>
      <c r="I79" s="19">
        <v>993</v>
      </c>
      <c r="J79" s="87">
        <v>330</v>
      </c>
    </row>
    <row r="80" spans="1:10" ht="15">
      <c r="A80" s="252"/>
      <c r="B80" s="2133">
        <v>47.31402375494895</v>
      </c>
      <c r="C80" s="2131">
        <v>44.48413243577414</v>
      </c>
      <c r="D80" s="2154">
        <v>75.94995366079704</v>
      </c>
      <c r="E80" s="2156">
        <v>49.11370091078249</v>
      </c>
      <c r="F80" s="1540">
        <v>45.43844109831709</v>
      </c>
      <c r="G80" s="2157">
        <v>106.50935720097641</v>
      </c>
      <c r="H80" s="2132">
        <v>37.02770780856423</v>
      </c>
      <c r="I80" s="2132">
        <v>37.556732223903175</v>
      </c>
      <c r="J80" s="2134">
        <v>35.522066738428414</v>
      </c>
    </row>
    <row r="81" spans="1:10" ht="15">
      <c r="A81" s="252" t="s">
        <v>22</v>
      </c>
      <c r="B81" s="219">
        <v>25908</v>
      </c>
      <c r="C81" s="220"/>
      <c r="D81" s="288"/>
      <c r="E81" s="27">
        <v>22180</v>
      </c>
      <c r="F81" s="28"/>
      <c r="G81" s="29"/>
      <c r="H81" s="19">
        <v>3728</v>
      </c>
      <c r="I81" s="19"/>
      <c r="J81" s="87"/>
    </row>
    <row r="82" spans="1:10" ht="15">
      <c r="A82" s="252"/>
      <c r="B82" s="2133">
        <v>31.845614897670703</v>
      </c>
      <c r="C82" s="2131">
        <v>0</v>
      </c>
      <c r="D82" s="2154">
        <v>0</v>
      </c>
      <c r="E82" s="2156">
        <v>44.761059089441396</v>
      </c>
      <c r="F82" s="1540">
        <v>0</v>
      </c>
      <c r="G82" s="2157">
        <v>0</v>
      </c>
      <c r="H82" s="2132">
        <v>11.722164575668963</v>
      </c>
      <c r="I82" s="2132">
        <v>0</v>
      </c>
      <c r="J82" s="2134">
        <v>0</v>
      </c>
    </row>
    <row r="83" spans="1:10" ht="15">
      <c r="A83" s="252" t="s">
        <v>32</v>
      </c>
      <c r="B83" s="219">
        <v>14431</v>
      </c>
      <c r="C83" s="220">
        <v>13426</v>
      </c>
      <c r="D83" s="288">
        <v>1005</v>
      </c>
      <c r="E83" s="27">
        <v>10585</v>
      </c>
      <c r="F83" s="28">
        <v>11014</v>
      </c>
      <c r="G83" s="29">
        <v>-429</v>
      </c>
      <c r="H83" s="19">
        <v>3846</v>
      </c>
      <c r="I83" s="19">
        <v>2412</v>
      </c>
      <c r="J83" s="87">
        <v>1434</v>
      </c>
    </row>
    <row r="84" spans="1:10" ht="15">
      <c r="A84" s="252"/>
      <c r="B84" s="2133">
        <v>25.910763982404166</v>
      </c>
      <c r="C84" s="2131">
        <v>26.817137720962748</v>
      </c>
      <c r="D84" s="2154">
        <v>17.850799289520427</v>
      </c>
      <c r="E84" s="2156">
        <v>25.041992949916015</v>
      </c>
      <c r="F84" s="1540">
        <v>27.782262132983554</v>
      </c>
      <c r="G84" s="2157">
        <v>-16.34285714285714</v>
      </c>
      <c r="H84" s="2132">
        <v>28.645910919112172</v>
      </c>
      <c r="I84" s="2132">
        <v>23.145571442280012</v>
      </c>
      <c r="J84" s="2134">
        <v>47.72046589018303</v>
      </c>
    </row>
    <row r="85" spans="1:10" ht="15">
      <c r="A85" s="252" t="s">
        <v>24</v>
      </c>
      <c r="B85" s="219">
        <v>1786</v>
      </c>
      <c r="C85" s="220">
        <v>1354</v>
      </c>
      <c r="D85" s="288">
        <v>432</v>
      </c>
      <c r="E85" s="27">
        <v>1480</v>
      </c>
      <c r="F85" s="28">
        <v>1091</v>
      </c>
      <c r="G85" s="29">
        <v>389</v>
      </c>
      <c r="H85" s="19">
        <v>306</v>
      </c>
      <c r="I85" s="19">
        <v>263</v>
      </c>
      <c r="J85" s="87">
        <v>43</v>
      </c>
    </row>
    <row r="86" spans="1:10" ht="15">
      <c r="A86" s="252"/>
      <c r="B86" s="2133">
        <v>11.66634006140179</v>
      </c>
      <c r="C86" s="2131">
        <v>9.55877162019061</v>
      </c>
      <c r="D86" s="2154">
        <v>37.76223776223776</v>
      </c>
      <c r="E86" s="2156">
        <v>11.334916136938041</v>
      </c>
      <c r="F86" s="1540">
        <v>8.744089123988138</v>
      </c>
      <c r="G86" s="2157">
        <v>67.06896551724138</v>
      </c>
      <c r="H86" s="2132">
        <v>13.587921847246891</v>
      </c>
      <c r="I86" s="2132">
        <v>15.580568720379146</v>
      </c>
      <c r="J86" s="2134">
        <v>7.624113475177305</v>
      </c>
    </row>
    <row r="87" spans="1:10" ht="15">
      <c r="A87" s="252" t="s">
        <v>33</v>
      </c>
      <c r="B87" s="219">
        <v>1422</v>
      </c>
      <c r="C87" s="220">
        <v>753</v>
      </c>
      <c r="D87" s="288">
        <v>669</v>
      </c>
      <c r="E87" s="27">
        <v>536</v>
      </c>
      <c r="F87" s="28">
        <v>824</v>
      </c>
      <c r="G87" s="29">
        <v>-288</v>
      </c>
      <c r="H87" s="19">
        <v>886</v>
      </c>
      <c r="I87" s="19">
        <v>-71</v>
      </c>
      <c r="J87" s="87">
        <v>957</v>
      </c>
    </row>
    <row r="88" spans="1:10" ht="15">
      <c r="A88" s="252"/>
      <c r="B88" s="2133">
        <v>3.9112137965178646</v>
      </c>
      <c r="C88" s="2131">
        <v>2.168029482897616</v>
      </c>
      <c r="D88" s="2154">
        <v>41.16923076923077</v>
      </c>
      <c r="E88" s="2156">
        <v>1.8189222207139948</v>
      </c>
      <c r="F88" s="1540">
        <v>2.8474669984103946</v>
      </c>
      <c r="G88" s="2157">
        <v>-54.339622641509436</v>
      </c>
      <c r="H88" s="2132">
        <v>12.861082885759908</v>
      </c>
      <c r="I88" s="2132">
        <v>-1.2254055919917155</v>
      </c>
      <c r="J88" s="2134">
        <v>87.3972602739726</v>
      </c>
    </row>
    <row r="89" spans="1:10" ht="15">
      <c r="A89" s="252" t="s">
        <v>25</v>
      </c>
      <c r="B89" s="219">
        <v>24270</v>
      </c>
      <c r="C89" s="220">
        <v>19687</v>
      </c>
      <c r="D89" s="288">
        <v>4583</v>
      </c>
      <c r="E89" s="27">
        <v>9911</v>
      </c>
      <c r="F89" s="28">
        <v>7787</v>
      </c>
      <c r="G89" s="29">
        <v>2124</v>
      </c>
      <c r="H89" s="19">
        <v>14359</v>
      </c>
      <c r="I89" s="19">
        <v>11900</v>
      </c>
      <c r="J89" s="87">
        <v>2459</v>
      </c>
    </row>
    <row r="90" spans="1:10" ht="15">
      <c r="A90" s="252"/>
      <c r="B90" s="2133">
        <v>37.916542986142574</v>
      </c>
      <c r="C90" s="2131">
        <v>33.827041701747454</v>
      </c>
      <c r="D90" s="2154">
        <v>78.88123924268503</v>
      </c>
      <c r="E90" s="2156">
        <v>24.090323521547848</v>
      </c>
      <c r="F90" s="1540">
        <v>19.780526837198668</v>
      </c>
      <c r="G90" s="2157">
        <v>119.72942502818489</v>
      </c>
      <c r="H90" s="2132">
        <v>62.790799370299105</v>
      </c>
      <c r="I90" s="2132">
        <v>63.19031435853866</v>
      </c>
      <c r="J90" s="2134">
        <v>60.926660059464815</v>
      </c>
    </row>
    <row r="91" spans="1:10" ht="15">
      <c r="A91" s="252" t="s">
        <v>26</v>
      </c>
      <c r="B91" s="219">
        <v>7834</v>
      </c>
      <c r="C91" s="220">
        <v>6433</v>
      </c>
      <c r="D91" s="288">
        <v>1401</v>
      </c>
      <c r="E91" s="27">
        <v>5891</v>
      </c>
      <c r="F91" s="28">
        <v>4933</v>
      </c>
      <c r="G91" s="29">
        <v>958</v>
      </c>
      <c r="H91" s="19">
        <v>1943</v>
      </c>
      <c r="I91" s="19">
        <v>1500</v>
      </c>
      <c r="J91" s="87">
        <v>443</v>
      </c>
    </row>
    <row r="92" spans="1:10" ht="15">
      <c r="A92" s="252"/>
      <c r="B92" s="2133">
        <v>47.774118794974996</v>
      </c>
      <c r="C92" s="2131">
        <v>42.64218480710593</v>
      </c>
      <c r="D92" s="2154">
        <v>106.78353658536585</v>
      </c>
      <c r="E92" s="2156">
        <v>44.30655836341757</v>
      </c>
      <c r="F92" s="1540">
        <v>39.3789414863894</v>
      </c>
      <c r="G92" s="2157">
        <v>124.57737321196359</v>
      </c>
      <c r="H92" s="2132">
        <v>62.637008381689235</v>
      </c>
      <c r="I92" s="2132">
        <v>58.61664712778429</v>
      </c>
      <c r="J92" s="2134">
        <v>81.58379373848987</v>
      </c>
    </row>
    <row r="93" spans="1:10" ht="15">
      <c r="A93" s="252" t="s">
        <v>34</v>
      </c>
      <c r="B93" s="219">
        <v>2588</v>
      </c>
      <c r="C93" s="220">
        <v>2741</v>
      </c>
      <c r="D93" s="288">
        <v>-153</v>
      </c>
      <c r="E93" s="27">
        <v>2012</v>
      </c>
      <c r="F93" s="28">
        <v>2231</v>
      </c>
      <c r="G93" s="29">
        <v>-219</v>
      </c>
      <c r="H93" s="19">
        <v>576</v>
      </c>
      <c r="I93" s="19">
        <v>510</v>
      </c>
      <c r="J93" s="87">
        <v>66</v>
      </c>
    </row>
    <row r="94" spans="1:10" ht="15">
      <c r="A94" s="252"/>
      <c r="B94" s="2133">
        <v>34.419470674291794</v>
      </c>
      <c r="C94" s="2131">
        <v>42.5356921166977</v>
      </c>
      <c r="D94" s="2154">
        <v>-14.232558139534884</v>
      </c>
      <c r="E94" s="2156">
        <v>37.99093655589124</v>
      </c>
      <c r="F94" s="1540">
        <v>46.67364016736402</v>
      </c>
      <c r="G94" s="2157">
        <v>-42.44186046511628</v>
      </c>
      <c r="H94" s="2132">
        <v>25.910931174089068</v>
      </c>
      <c r="I94" s="2132">
        <v>30.64903846153846</v>
      </c>
      <c r="J94" s="2134">
        <v>11.806797853309481</v>
      </c>
    </row>
    <row r="95" spans="1:10" ht="15">
      <c r="A95" s="252" t="s">
        <v>35</v>
      </c>
      <c r="B95" s="219">
        <v>3611</v>
      </c>
      <c r="C95" s="220">
        <v>-1387</v>
      </c>
      <c r="D95" s="288">
        <v>4998</v>
      </c>
      <c r="E95" s="27">
        <v>2498</v>
      </c>
      <c r="F95" s="28">
        <v>697</v>
      </c>
      <c r="G95" s="29">
        <v>1801</v>
      </c>
      <c r="H95" s="19">
        <v>1113</v>
      </c>
      <c r="I95" s="19">
        <v>-2084</v>
      </c>
      <c r="J95" s="87">
        <v>3197</v>
      </c>
    </row>
    <row r="96" spans="1:10" ht="15">
      <c r="A96" s="252"/>
      <c r="B96" s="2133">
        <v>12.969148439464139</v>
      </c>
      <c r="C96" s="2131">
        <v>-5.248618784530387</v>
      </c>
      <c r="D96" s="2154">
        <v>352.71700776287935</v>
      </c>
      <c r="E96" s="2156">
        <v>15.017434170975111</v>
      </c>
      <c r="F96" s="1540">
        <v>4.255708877762853</v>
      </c>
      <c r="G96" s="2157">
        <v>703.515625</v>
      </c>
      <c r="H96" s="2132">
        <v>9.929520920688732</v>
      </c>
      <c r="I96" s="2132">
        <v>-20.74044585987261</v>
      </c>
      <c r="J96" s="2134">
        <v>275.36606373815675</v>
      </c>
    </row>
    <row r="97" spans="1:10" ht="15">
      <c r="A97" s="252" t="s">
        <v>27</v>
      </c>
      <c r="B97" s="219">
        <v>929</v>
      </c>
      <c r="C97" s="220">
        <v>826</v>
      </c>
      <c r="D97" s="288">
        <v>103</v>
      </c>
      <c r="E97" s="27">
        <v>651</v>
      </c>
      <c r="F97" s="28">
        <v>589</v>
      </c>
      <c r="G97" s="29">
        <v>62</v>
      </c>
      <c r="H97" s="19">
        <v>278</v>
      </c>
      <c r="I97" s="19">
        <v>237</v>
      </c>
      <c r="J97" s="87">
        <v>41</v>
      </c>
    </row>
    <row r="98" spans="1:10" ht="15">
      <c r="A98" s="252"/>
      <c r="B98" s="2133">
        <v>28.074947113931703</v>
      </c>
      <c r="C98" s="2131">
        <v>28.59120803046037</v>
      </c>
      <c r="D98" s="2154">
        <v>24.523809523809526</v>
      </c>
      <c r="E98" s="2156">
        <v>26.571428571428573</v>
      </c>
      <c r="F98" s="1540">
        <v>26.09658839167036</v>
      </c>
      <c r="G98" s="2157">
        <v>32.12435233160622</v>
      </c>
      <c r="H98" s="2132">
        <v>32.36321303841677</v>
      </c>
      <c r="I98" s="2132">
        <v>37.5</v>
      </c>
      <c r="J98" s="2134">
        <v>18.061674008810574</v>
      </c>
    </row>
    <row r="99" spans="1:10" ht="15">
      <c r="A99" s="252" t="s">
        <v>28</v>
      </c>
      <c r="B99" s="219">
        <v>402</v>
      </c>
      <c r="C99" s="220">
        <v>416</v>
      </c>
      <c r="D99" s="288">
        <v>-14</v>
      </c>
      <c r="E99" s="27">
        <v>338</v>
      </c>
      <c r="F99" s="28">
        <v>361</v>
      </c>
      <c r="G99" s="29">
        <v>-23</v>
      </c>
      <c r="H99" s="19">
        <v>64</v>
      </c>
      <c r="I99" s="19">
        <v>55</v>
      </c>
      <c r="J99" s="87">
        <v>9</v>
      </c>
    </row>
    <row r="100" spans="1:10" ht="15">
      <c r="A100" s="252"/>
      <c r="B100" s="2133">
        <v>37.711069418386494</v>
      </c>
      <c r="C100" s="2131">
        <v>42.190669371196755</v>
      </c>
      <c r="D100" s="2154">
        <v>-17.5</v>
      </c>
      <c r="E100" s="2156">
        <v>38.85057471264368</v>
      </c>
      <c r="F100" s="1540">
        <v>43.54644149577805</v>
      </c>
      <c r="G100" s="2157">
        <v>-56.09756097560975</v>
      </c>
      <c r="H100" s="2132">
        <v>32.6530612244898</v>
      </c>
      <c r="I100" s="2132">
        <v>35.031847133757964</v>
      </c>
      <c r="J100" s="2134">
        <v>23.076923076923077</v>
      </c>
    </row>
    <row r="101" spans="1:10" ht="15">
      <c r="A101" s="252" t="s">
        <v>29</v>
      </c>
      <c r="B101" s="219">
        <v>383</v>
      </c>
      <c r="C101" s="220">
        <v>360</v>
      </c>
      <c r="D101" s="288">
        <v>23</v>
      </c>
      <c r="E101" s="27">
        <v>339</v>
      </c>
      <c r="F101" s="28">
        <v>323</v>
      </c>
      <c r="G101" s="29">
        <v>16</v>
      </c>
      <c r="H101" s="19">
        <v>44</v>
      </c>
      <c r="I101" s="19">
        <v>37</v>
      </c>
      <c r="J101" s="87">
        <v>7</v>
      </c>
    </row>
    <row r="102" spans="1:10" ht="15.75" thickBot="1">
      <c r="A102" s="555"/>
      <c r="B102" s="2135">
        <v>38.07157057654076</v>
      </c>
      <c r="C102" s="2136">
        <v>37.89473684210526</v>
      </c>
      <c r="D102" s="2155">
        <v>41.07142857142857</v>
      </c>
      <c r="E102" s="2158">
        <v>39.41860465116279</v>
      </c>
      <c r="F102" s="1541">
        <v>39.6319018404908</v>
      </c>
      <c r="G102" s="2159">
        <v>35.55555555555556</v>
      </c>
      <c r="H102" s="2137">
        <v>30.136986301369863</v>
      </c>
      <c r="I102" s="2137">
        <v>27.40740740740741</v>
      </c>
      <c r="J102" s="2138">
        <v>63.63636363636363</v>
      </c>
    </row>
    <row r="103" spans="1:10" s="58" customFormat="1" ht="12.75">
      <c r="A103" s="2160" t="s">
        <v>113</v>
      </c>
      <c r="B103" s="2161"/>
      <c r="C103" s="2161"/>
      <c r="D103" s="2161"/>
      <c r="E103" s="2162"/>
      <c r="F103" s="2163"/>
      <c r="G103" s="2164"/>
      <c r="H103" s="2161"/>
      <c r="I103" s="2161"/>
      <c r="J103" s="2161"/>
    </row>
    <row r="104" spans="1:10" s="58" customFormat="1" ht="12.75">
      <c r="A104" s="2160" t="s">
        <v>114</v>
      </c>
      <c r="B104" s="2161"/>
      <c r="C104" s="2161"/>
      <c r="D104" s="2161"/>
      <c r="E104" s="2162"/>
      <c r="F104" s="2161"/>
      <c r="G104" s="2161"/>
      <c r="H104" s="2161"/>
      <c r="I104" s="2161"/>
      <c r="J104" s="2161"/>
    </row>
    <row r="105" spans="1:10" ht="12.75">
      <c r="A105" s="1239" t="s">
        <v>150</v>
      </c>
      <c r="B105" s="1239"/>
      <c r="C105" s="1240"/>
      <c r="D105" s="1240"/>
      <c r="E105" s="1240"/>
      <c r="F105" s="1240"/>
      <c r="G105" s="1240"/>
      <c r="H105" s="1240"/>
      <c r="I105" s="2165"/>
      <c r="J105" s="2165"/>
    </row>
    <row r="106" spans="1:10" s="58" customFormat="1" ht="12.75">
      <c r="A106" s="2166" t="s">
        <v>152</v>
      </c>
      <c r="B106" s="1240"/>
      <c r="C106" s="1240"/>
      <c r="D106" s="1241"/>
      <c r="E106" s="1241"/>
      <c r="F106" s="1241"/>
      <c r="G106" s="1241"/>
      <c r="H106" s="1241"/>
      <c r="I106" s="2161"/>
      <c r="J106" s="2161"/>
    </row>
    <row r="107" spans="1:14" s="866" customFormat="1" ht="19.5">
      <c r="A107" s="2170" t="s">
        <v>115</v>
      </c>
      <c r="B107" s="2170"/>
      <c r="C107" s="2170"/>
      <c r="D107" s="2170"/>
      <c r="E107" s="2170"/>
      <c r="F107" s="2170"/>
      <c r="G107" s="2170"/>
      <c r="H107" s="2170"/>
      <c r="I107" s="2170"/>
      <c r="J107" s="2170"/>
      <c r="K107" s="2172"/>
      <c r="L107" s="2172"/>
      <c r="M107" s="2172"/>
      <c r="N107" s="2172"/>
    </row>
    <row r="108" spans="1:14" s="866" customFormat="1" ht="19.5">
      <c r="A108" s="2921" t="s">
        <v>61</v>
      </c>
      <c r="B108" s="2922"/>
      <c r="C108" s="2922"/>
      <c r="D108" s="2922"/>
      <c r="E108" s="2922"/>
      <c r="F108" s="2922"/>
      <c r="G108" s="2922"/>
      <c r="H108" s="2922"/>
      <c r="I108" s="2922"/>
      <c r="J108" s="2922"/>
      <c r="K108" s="2172"/>
      <c r="L108" s="2172"/>
      <c r="M108" s="2172"/>
      <c r="N108" s="2172"/>
    </row>
    <row r="109" spans="1:14" ht="15">
      <c r="A109" s="2923" t="s">
        <v>30</v>
      </c>
      <c r="B109" s="2924"/>
      <c r="C109" s="2924"/>
      <c r="D109" s="2924"/>
      <c r="E109" s="2924"/>
      <c r="F109" s="2924"/>
      <c r="G109" s="2924"/>
      <c r="H109" s="2924"/>
      <c r="I109" s="2924"/>
      <c r="J109" s="2924"/>
      <c r="K109" s="2173"/>
      <c r="L109" s="2173"/>
      <c r="M109" s="2173"/>
      <c r="N109" s="2173"/>
    </row>
    <row r="110" spans="1:21" s="82" customFormat="1" ht="18.75" thickBot="1">
      <c r="A110" s="2906" t="s">
        <v>153</v>
      </c>
      <c r="B110" s="2907"/>
      <c r="C110" s="2907"/>
      <c r="D110" s="2907"/>
      <c r="E110" s="2907"/>
      <c r="F110" s="2907"/>
      <c r="G110" s="2907"/>
      <c r="H110" s="2907"/>
      <c r="I110" s="2907"/>
      <c r="J110" s="2907"/>
      <c r="K110" s="83"/>
      <c r="L110" s="83"/>
      <c r="M110" s="83"/>
      <c r="N110" s="83"/>
      <c r="O110" s="83"/>
      <c r="P110" s="83"/>
      <c r="Q110" s="83"/>
      <c r="R110" s="83"/>
      <c r="S110" s="83"/>
      <c r="T110" s="83"/>
      <c r="U110" s="83"/>
    </row>
    <row r="111" spans="1:10" ht="15.75">
      <c r="A111" s="2902" t="s">
        <v>119</v>
      </c>
      <c r="B111" s="2861" t="s">
        <v>154</v>
      </c>
      <c r="C111" s="2862"/>
      <c r="D111" s="2862"/>
      <c r="E111" s="2862"/>
      <c r="F111" s="2862"/>
      <c r="G111" s="2862"/>
      <c r="H111" s="2862"/>
      <c r="I111" s="2862"/>
      <c r="J111" s="2863"/>
    </row>
    <row r="112" spans="1:10" ht="12.75">
      <c r="A112" s="2903"/>
      <c r="B112" s="2866" t="s">
        <v>1</v>
      </c>
      <c r="C112" s="2867"/>
      <c r="D112" s="2897"/>
      <c r="E112" s="2881" t="s">
        <v>2</v>
      </c>
      <c r="F112" s="2882"/>
      <c r="G112" s="2883"/>
      <c r="H112" s="2895" t="s">
        <v>3</v>
      </c>
      <c r="I112" s="2885"/>
      <c r="J112" s="2886"/>
    </row>
    <row r="113" spans="1:10" ht="13.5" thickBot="1">
      <c r="A113" s="2904"/>
      <c r="B113" s="540" t="s">
        <v>6</v>
      </c>
      <c r="C113" s="265" t="s">
        <v>202</v>
      </c>
      <c r="D113" s="266" t="s">
        <v>204</v>
      </c>
      <c r="E113" s="61" t="s">
        <v>6</v>
      </c>
      <c r="F113" s="62" t="s">
        <v>202</v>
      </c>
      <c r="G113" s="64" t="s">
        <v>204</v>
      </c>
      <c r="H113" s="13" t="s">
        <v>6</v>
      </c>
      <c r="I113" s="12" t="s">
        <v>202</v>
      </c>
      <c r="J113" s="14" t="s">
        <v>204</v>
      </c>
    </row>
    <row r="114" spans="1:10" ht="15">
      <c r="A114" s="249" t="s">
        <v>201</v>
      </c>
      <c r="B114" s="542">
        <v>683509</v>
      </c>
      <c r="C114" s="269">
        <v>476711</v>
      </c>
      <c r="D114" s="269">
        <v>60456</v>
      </c>
      <c r="E114" s="101">
        <v>496800</v>
      </c>
      <c r="F114" s="102">
        <v>367430</v>
      </c>
      <c r="G114" s="103">
        <v>26444</v>
      </c>
      <c r="H114" s="98">
        <v>186709</v>
      </c>
      <c r="I114" s="98">
        <v>109281</v>
      </c>
      <c r="J114" s="109">
        <v>34012</v>
      </c>
    </row>
    <row r="115" spans="1:10" ht="15">
      <c r="A115" s="249" t="s">
        <v>31</v>
      </c>
      <c r="B115" s="543">
        <v>128008</v>
      </c>
      <c r="C115" s="270">
        <v>117859</v>
      </c>
      <c r="D115" s="270">
        <v>10149</v>
      </c>
      <c r="E115" s="104">
        <v>99914</v>
      </c>
      <c r="F115" s="105">
        <v>95556</v>
      </c>
      <c r="G115" s="106">
        <v>4358</v>
      </c>
      <c r="H115" s="99">
        <v>28094</v>
      </c>
      <c r="I115" s="99">
        <v>22303</v>
      </c>
      <c r="J115" s="110">
        <v>5791</v>
      </c>
    </row>
    <row r="116" spans="1:10" ht="15">
      <c r="A116" s="249" t="s">
        <v>16</v>
      </c>
      <c r="B116" s="543">
        <v>19212</v>
      </c>
      <c r="C116" s="270">
        <v>16577</v>
      </c>
      <c r="D116" s="270">
        <v>2635</v>
      </c>
      <c r="E116" s="104">
        <v>14090</v>
      </c>
      <c r="F116" s="105">
        <v>12792</v>
      </c>
      <c r="G116" s="106">
        <v>1298</v>
      </c>
      <c r="H116" s="99">
        <v>5122</v>
      </c>
      <c r="I116" s="99">
        <v>3785</v>
      </c>
      <c r="J116" s="110">
        <v>1337</v>
      </c>
    </row>
    <row r="117" spans="1:10" ht="15">
      <c r="A117" s="249" t="s">
        <v>17</v>
      </c>
      <c r="B117" s="543">
        <v>13299</v>
      </c>
      <c r="C117" s="270">
        <v>11513</v>
      </c>
      <c r="D117" s="270">
        <v>1786</v>
      </c>
      <c r="E117" s="104">
        <v>10464</v>
      </c>
      <c r="F117" s="105">
        <v>9444</v>
      </c>
      <c r="G117" s="106">
        <v>1020</v>
      </c>
      <c r="H117" s="99">
        <v>2835</v>
      </c>
      <c r="I117" s="99">
        <v>2069</v>
      </c>
      <c r="J117" s="111">
        <v>766</v>
      </c>
    </row>
    <row r="118" spans="1:10" ht="15">
      <c r="A118" s="249" t="s">
        <v>18</v>
      </c>
      <c r="B118" s="543">
        <v>16110</v>
      </c>
      <c r="C118" s="270">
        <v>14363</v>
      </c>
      <c r="D118" s="270">
        <v>1747</v>
      </c>
      <c r="E118" s="104">
        <v>11301</v>
      </c>
      <c r="F118" s="105">
        <v>10529</v>
      </c>
      <c r="G118" s="107">
        <v>772</v>
      </c>
      <c r="H118" s="99">
        <v>4809</v>
      </c>
      <c r="I118" s="99">
        <v>3834</v>
      </c>
      <c r="J118" s="111">
        <v>975</v>
      </c>
    </row>
    <row r="119" spans="1:10" ht="15">
      <c r="A119" s="249" t="s">
        <v>19</v>
      </c>
      <c r="B119" s="543">
        <v>27670</v>
      </c>
      <c r="C119" s="270">
        <v>25504</v>
      </c>
      <c r="D119" s="270">
        <v>2166</v>
      </c>
      <c r="E119" s="104">
        <v>22525</v>
      </c>
      <c r="F119" s="105">
        <v>21616</v>
      </c>
      <c r="G119" s="107">
        <v>909</v>
      </c>
      <c r="H119" s="99">
        <v>5145</v>
      </c>
      <c r="I119" s="99">
        <v>3888</v>
      </c>
      <c r="J119" s="110">
        <v>1257</v>
      </c>
    </row>
    <row r="120" spans="1:10" ht="15">
      <c r="A120" s="249" t="s">
        <v>20</v>
      </c>
      <c r="B120" s="543">
        <v>8638</v>
      </c>
      <c r="C120" s="270">
        <v>7419</v>
      </c>
      <c r="D120" s="270">
        <v>1219</v>
      </c>
      <c r="E120" s="104">
        <v>6465</v>
      </c>
      <c r="F120" s="105">
        <v>5834</v>
      </c>
      <c r="G120" s="107">
        <v>631</v>
      </c>
      <c r="H120" s="99">
        <v>2173</v>
      </c>
      <c r="I120" s="99">
        <v>1585</v>
      </c>
      <c r="J120" s="111">
        <v>588</v>
      </c>
    </row>
    <row r="121" spans="1:10" ht="15.75">
      <c r="A121" s="250" t="s">
        <v>0</v>
      </c>
      <c r="B121" s="543">
        <v>35853</v>
      </c>
      <c r="C121" s="270">
        <v>30679</v>
      </c>
      <c r="D121" s="270">
        <v>5174</v>
      </c>
      <c r="E121" s="104">
        <v>26896</v>
      </c>
      <c r="F121" s="105">
        <v>24401</v>
      </c>
      <c r="G121" s="106">
        <v>2495</v>
      </c>
      <c r="H121" s="99">
        <v>8957</v>
      </c>
      <c r="I121" s="99">
        <v>6278</v>
      </c>
      <c r="J121" s="110">
        <v>2679</v>
      </c>
    </row>
    <row r="122" spans="1:10" ht="15">
      <c r="A122" s="249" t="s">
        <v>21</v>
      </c>
      <c r="B122" s="543">
        <v>35821</v>
      </c>
      <c r="C122" s="270">
        <v>32040</v>
      </c>
      <c r="D122" s="270">
        <v>3781</v>
      </c>
      <c r="E122" s="104">
        <v>30814</v>
      </c>
      <c r="F122" s="105">
        <v>28223</v>
      </c>
      <c r="G122" s="106">
        <v>2591</v>
      </c>
      <c r="H122" s="99">
        <v>5007</v>
      </c>
      <c r="I122" s="99">
        <v>3817</v>
      </c>
      <c r="J122" s="110">
        <v>1190</v>
      </c>
    </row>
    <row r="123" spans="1:10" ht="15">
      <c r="A123" s="249" t="s">
        <v>22</v>
      </c>
      <c r="B123" s="543">
        <v>108825</v>
      </c>
      <c r="C123" s="271" t="s">
        <v>23</v>
      </c>
      <c r="D123" s="271" t="s">
        <v>23</v>
      </c>
      <c r="E123" s="104">
        <v>73196</v>
      </c>
      <c r="F123" s="108" t="s">
        <v>23</v>
      </c>
      <c r="G123" s="107" t="s">
        <v>23</v>
      </c>
      <c r="H123" s="99">
        <v>35629</v>
      </c>
      <c r="I123" s="100" t="s">
        <v>23</v>
      </c>
      <c r="J123" s="111" t="s">
        <v>23</v>
      </c>
    </row>
    <row r="124" spans="1:10" ht="15">
      <c r="A124" s="249" t="s">
        <v>32</v>
      </c>
      <c r="B124" s="543">
        <v>70684</v>
      </c>
      <c r="C124" s="270">
        <v>63178</v>
      </c>
      <c r="D124" s="270">
        <v>7506</v>
      </c>
      <c r="E124" s="104">
        <v>52364</v>
      </c>
      <c r="F124" s="105">
        <v>49867</v>
      </c>
      <c r="G124" s="106">
        <v>2497</v>
      </c>
      <c r="H124" s="99">
        <v>18320</v>
      </c>
      <c r="I124" s="99">
        <v>13311</v>
      </c>
      <c r="J124" s="110">
        <v>5009</v>
      </c>
    </row>
    <row r="125" spans="1:10" ht="15">
      <c r="A125" s="249" t="s">
        <v>24</v>
      </c>
      <c r="B125" s="543">
        <v>16923</v>
      </c>
      <c r="C125" s="270">
        <v>15278</v>
      </c>
      <c r="D125" s="270">
        <v>1645</v>
      </c>
      <c r="E125" s="104">
        <v>14407</v>
      </c>
      <c r="F125" s="105">
        <v>13418</v>
      </c>
      <c r="G125" s="107">
        <v>989</v>
      </c>
      <c r="H125" s="99">
        <v>2516</v>
      </c>
      <c r="I125" s="99">
        <v>1860</v>
      </c>
      <c r="J125" s="111">
        <v>656</v>
      </c>
    </row>
    <row r="126" spans="1:10" ht="15">
      <c r="A126" s="249" t="s">
        <v>33</v>
      </c>
      <c r="B126" s="543">
        <v>37517</v>
      </c>
      <c r="C126" s="270">
        <v>35182</v>
      </c>
      <c r="D126" s="270">
        <v>2335</v>
      </c>
      <c r="E126" s="104">
        <v>29730</v>
      </c>
      <c r="F126" s="105">
        <v>29486</v>
      </c>
      <c r="G126" s="107">
        <v>244</v>
      </c>
      <c r="H126" s="99">
        <v>7787</v>
      </c>
      <c r="I126" s="99">
        <v>5696</v>
      </c>
      <c r="J126" s="110">
        <v>2091</v>
      </c>
    </row>
    <row r="127" spans="1:10" ht="15">
      <c r="A127" s="249" t="s">
        <v>25</v>
      </c>
      <c r="B127" s="543">
        <v>88485</v>
      </c>
      <c r="C127" s="270">
        <v>77605</v>
      </c>
      <c r="D127" s="270">
        <v>10880</v>
      </c>
      <c r="E127" s="104">
        <v>50451</v>
      </c>
      <c r="F127" s="105">
        <v>46304</v>
      </c>
      <c r="G127" s="106">
        <v>4147</v>
      </c>
      <c r="H127" s="99">
        <v>38034</v>
      </c>
      <c r="I127" s="99">
        <v>31301</v>
      </c>
      <c r="J127" s="110">
        <v>6733</v>
      </c>
    </row>
    <row r="128" spans="1:10" ht="15">
      <c r="A128" s="249" t="s">
        <v>26</v>
      </c>
      <c r="B128" s="543">
        <v>26102</v>
      </c>
      <c r="C128" s="270">
        <v>22923</v>
      </c>
      <c r="D128" s="270">
        <v>3179</v>
      </c>
      <c r="E128" s="104">
        <v>20491</v>
      </c>
      <c r="F128" s="105">
        <v>18556</v>
      </c>
      <c r="G128" s="106">
        <v>1935</v>
      </c>
      <c r="H128" s="99">
        <v>5611</v>
      </c>
      <c r="I128" s="99">
        <v>4367</v>
      </c>
      <c r="J128" s="110">
        <v>1244</v>
      </c>
    </row>
    <row r="129" spans="1:10" ht="15">
      <c r="A129" s="249" t="s">
        <v>34</v>
      </c>
      <c r="B129" s="543">
        <v>10293</v>
      </c>
      <c r="C129" s="270">
        <v>9368</v>
      </c>
      <c r="D129" s="271">
        <v>925</v>
      </c>
      <c r="E129" s="104">
        <v>7519</v>
      </c>
      <c r="F129" s="105">
        <v>7204</v>
      </c>
      <c r="G129" s="107">
        <v>315</v>
      </c>
      <c r="H129" s="99">
        <v>2774</v>
      </c>
      <c r="I129" s="99">
        <v>2164</v>
      </c>
      <c r="J129" s="111">
        <v>610</v>
      </c>
    </row>
    <row r="130" spans="1:10" ht="15">
      <c r="A130" s="249" t="s">
        <v>35</v>
      </c>
      <c r="B130" s="543">
        <v>32864</v>
      </c>
      <c r="C130" s="270">
        <v>25891</v>
      </c>
      <c r="D130" s="270">
        <v>6973</v>
      </c>
      <c r="E130" s="104">
        <v>20617</v>
      </c>
      <c r="F130" s="105">
        <v>18449</v>
      </c>
      <c r="G130" s="106">
        <v>2168</v>
      </c>
      <c r="H130" s="99">
        <v>12247</v>
      </c>
      <c r="I130" s="99">
        <v>7442</v>
      </c>
      <c r="J130" s="110">
        <v>4805</v>
      </c>
    </row>
    <row r="131" spans="1:10" ht="15">
      <c r="A131" s="249" t="s">
        <v>27</v>
      </c>
      <c r="B131" s="543">
        <v>4333</v>
      </c>
      <c r="C131" s="270">
        <v>3793</v>
      </c>
      <c r="D131" s="271">
        <v>540</v>
      </c>
      <c r="E131" s="104">
        <v>3143</v>
      </c>
      <c r="F131" s="105">
        <v>2882</v>
      </c>
      <c r="G131" s="107">
        <v>261</v>
      </c>
      <c r="H131" s="99">
        <v>1190</v>
      </c>
      <c r="I131" s="100">
        <v>911</v>
      </c>
      <c r="J131" s="111">
        <v>279</v>
      </c>
    </row>
    <row r="132" spans="1:10" ht="15">
      <c r="A132" s="249" t="s">
        <v>28</v>
      </c>
      <c r="B132" s="543">
        <v>1471</v>
      </c>
      <c r="C132" s="270">
        <v>1387</v>
      </c>
      <c r="D132" s="271">
        <v>84</v>
      </c>
      <c r="E132" s="104">
        <v>1196</v>
      </c>
      <c r="F132" s="105">
        <v>1182</v>
      </c>
      <c r="G132" s="107">
        <v>14</v>
      </c>
      <c r="H132" s="100">
        <v>275</v>
      </c>
      <c r="I132" s="100">
        <v>205</v>
      </c>
      <c r="J132" s="111">
        <v>70</v>
      </c>
    </row>
    <row r="133" spans="1:10" ht="15.75" thickBot="1">
      <c r="A133" s="251" t="s">
        <v>29</v>
      </c>
      <c r="B133" s="544">
        <v>1401</v>
      </c>
      <c r="C133" s="272">
        <v>1334</v>
      </c>
      <c r="D133" s="273">
        <v>67</v>
      </c>
      <c r="E133" s="112">
        <v>1217</v>
      </c>
      <c r="F133" s="113">
        <v>1173</v>
      </c>
      <c r="G133" s="114">
        <v>44</v>
      </c>
      <c r="H133" s="115">
        <v>184</v>
      </c>
      <c r="I133" s="115">
        <v>161</v>
      </c>
      <c r="J133" s="116">
        <v>23</v>
      </c>
    </row>
    <row r="134" spans="1:10" ht="18.75" thickBot="1">
      <c r="A134" s="2906" t="s">
        <v>55</v>
      </c>
      <c r="B134" s="2933"/>
      <c r="C134" s="2933"/>
      <c r="D134" s="2933"/>
      <c r="E134" s="2933"/>
      <c r="F134" s="2933"/>
      <c r="G134" s="2933"/>
      <c r="H134" s="2933"/>
      <c r="I134" s="2933"/>
      <c r="J134" s="2933"/>
    </row>
    <row r="135" spans="1:14" ht="16.5" thickBot="1">
      <c r="A135" s="2902" t="s">
        <v>119</v>
      </c>
      <c r="B135" s="2856" t="s">
        <v>154</v>
      </c>
      <c r="C135" s="2856"/>
      <c r="D135" s="2856"/>
      <c r="E135" s="2856"/>
      <c r="F135" s="2856"/>
      <c r="G135" s="2856"/>
      <c r="H135" s="2856"/>
      <c r="I135" s="2856"/>
      <c r="J135" s="2856"/>
      <c r="K135" s="2967" t="s">
        <v>71</v>
      </c>
      <c r="L135" s="2931"/>
      <c r="M135" s="2931"/>
      <c r="N135" s="2932"/>
    </row>
    <row r="136" spans="1:14" ht="12.75" customHeight="1">
      <c r="A136" s="2903"/>
      <c r="B136" s="2891" t="s">
        <v>1</v>
      </c>
      <c r="C136" s="2892"/>
      <c r="D136" s="2893"/>
      <c r="E136" s="2870" t="s">
        <v>2</v>
      </c>
      <c r="F136" s="2871"/>
      <c r="G136" s="2872"/>
      <c r="H136" s="2894" t="s">
        <v>3</v>
      </c>
      <c r="I136" s="2853"/>
      <c r="J136" s="2854"/>
      <c r="K136" s="2968" t="s">
        <v>72</v>
      </c>
      <c r="L136" s="2900"/>
      <c r="M136" s="2969" t="s">
        <v>73</v>
      </c>
      <c r="N136" s="2970"/>
    </row>
    <row r="137" spans="1:14" ht="12.75" customHeight="1" thickBot="1">
      <c r="A137" s="2904"/>
      <c r="B137" s="540" t="s">
        <v>6</v>
      </c>
      <c r="C137" s="265" t="s">
        <v>202</v>
      </c>
      <c r="D137" s="266" t="s">
        <v>204</v>
      </c>
      <c r="E137" s="61" t="s">
        <v>6</v>
      </c>
      <c r="F137" s="62" t="s">
        <v>202</v>
      </c>
      <c r="G137" s="64" t="s">
        <v>204</v>
      </c>
      <c r="H137" s="13" t="s">
        <v>6</v>
      </c>
      <c r="I137" s="12" t="s">
        <v>202</v>
      </c>
      <c r="J137" s="14" t="s">
        <v>204</v>
      </c>
      <c r="K137" s="2174" t="s">
        <v>74</v>
      </c>
      <c r="L137" s="64" t="s">
        <v>75</v>
      </c>
      <c r="M137" s="12" t="s">
        <v>74</v>
      </c>
      <c r="N137" s="14" t="s">
        <v>75</v>
      </c>
    </row>
    <row r="138" spans="1:14" ht="15">
      <c r="A138" s="249" t="s">
        <v>201</v>
      </c>
      <c r="B138" s="2178">
        <v>682967</v>
      </c>
      <c r="C138" s="275">
        <v>473390</v>
      </c>
      <c r="D138" s="276">
        <v>63273</v>
      </c>
      <c r="E138" s="24">
        <v>494516</v>
      </c>
      <c r="F138" s="25">
        <v>364419</v>
      </c>
      <c r="G138" s="25">
        <v>27476</v>
      </c>
      <c r="H138" s="274">
        <v>188451</v>
      </c>
      <c r="I138" s="275">
        <v>108971</v>
      </c>
      <c r="J138" s="2179">
        <v>35797</v>
      </c>
      <c r="K138" s="2176">
        <f>F138*100/(F138+G138)</f>
        <v>92.98893836359228</v>
      </c>
      <c r="L138" s="120">
        <v>7</v>
      </c>
      <c r="M138" s="123">
        <v>76.550010801469</v>
      </c>
      <c r="N138" s="125">
        <v>23.449989198531</v>
      </c>
    </row>
    <row r="139" spans="1:14" ht="15">
      <c r="A139" s="257" t="s">
        <v>31</v>
      </c>
      <c r="B139" s="2180">
        <v>128425</v>
      </c>
      <c r="C139" s="278">
        <v>117760</v>
      </c>
      <c r="D139" s="279">
        <v>10665</v>
      </c>
      <c r="E139" s="27">
        <v>99895</v>
      </c>
      <c r="F139" s="28">
        <v>95347</v>
      </c>
      <c r="G139" s="28">
        <v>4548</v>
      </c>
      <c r="H139" s="277">
        <v>28530</v>
      </c>
      <c r="I139" s="278">
        <v>22413</v>
      </c>
      <c r="J139" s="2181">
        <v>6117</v>
      </c>
      <c r="K139" s="2175">
        <f>F139*100/E139</f>
        <v>95.44721958055959</v>
      </c>
      <c r="L139" s="66">
        <f>100-K139</f>
        <v>4.55278041944041</v>
      </c>
      <c r="M139" s="68">
        <v>77.52859893532677</v>
      </c>
      <c r="N139" s="74">
        <v>22.47140106467323</v>
      </c>
    </row>
    <row r="140" spans="1:14" ht="15">
      <c r="A140" s="257" t="s">
        <v>16</v>
      </c>
      <c r="B140" s="2180">
        <v>19571</v>
      </c>
      <c r="C140" s="278">
        <v>16878</v>
      </c>
      <c r="D140" s="279">
        <v>2693</v>
      </c>
      <c r="E140" s="27">
        <v>14413</v>
      </c>
      <c r="F140" s="28">
        <v>13015</v>
      </c>
      <c r="G140" s="28">
        <v>1398</v>
      </c>
      <c r="H140" s="277">
        <v>5158</v>
      </c>
      <c r="I140" s="278">
        <v>3863</v>
      </c>
      <c r="J140" s="2181">
        <v>1295</v>
      </c>
      <c r="K140" s="2175">
        <f>F140*100/E140</f>
        <v>90.30042322902935</v>
      </c>
      <c r="L140" s="66">
        <f aca="true" t="shared" si="0" ref="L140:L157">100-K140</f>
        <v>9.699576770970651</v>
      </c>
      <c r="M140" s="68">
        <v>72.900466562986</v>
      </c>
      <c r="N140" s="74">
        <v>27.099533437014003</v>
      </c>
    </row>
    <row r="141" spans="1:14" ht="15">
      <c r="A141" s="257" t="s">
        <v>17</v>
      </c>
      <c r="B141" s="2180">
        <v>13508</v>
      </c>
      <c r="C141" s="278">
        <v>11494</v>
      </c>
      <c r="D141" s="279">
        <v>2014</v>
      </c>
      <c r="E141" s="27">
        <v>10617</v>
      </c>
      <c r="F141" s="28">
        <v>9451</v>
      </c>
      <c r="G141" s="28">
        <v>1166</v>
      </c>
      <c r="H141" s="277">
        <v>2891</v>
      </c>
      <c r="I141" s="278">
        <v>2043</v>
      </c>
      <c r="J141" s="2181">
        <v>848</v>
      </c>
      <c r="K141" s="2175">
        <f>F141*100/E141</f>
        <v>89.01761326175003</v>
      </c>
      <c r="L141" s="66">
        <f t="shared" si="0"/>
        <v>10.982386738249971</v>
      </c>
      <c r="M141" s="68">
        <v>71.75652173913043</v>
      </c>
      <c r="N141" s="74">
        <v>28.243478260869566</v>
      </c>
    </row>
    <row r="142" spans="1:14" ht="15">
      <c r="A142" s="257" t="s">
        <v>18</v>
      </c>
      <c r="B142" s="2180">
        <v>16240</v>
      </c>
      <c r="C142" s="278">
        <v>14390</v>
      </c>
      <c r="D142" s="279">
        <v>1850</v>
      </c>
      <c r="E142" s="27">
        <v>11467</v>
      </c>
      <c r="F142" s="28">
        <v>10655</v>
      </c>
      <c r="G142" s="28">
        <v>812</v>
      </c>
      <c r="H142" s="277">
        <v>4773</v>
      </c>
      <c r="I142" s="278">
        <v>3735</v>
      </c>
      <c r="J142" s="2181">
        <v>1038</v>
      </c>
      <c r="K142" s="2175">
        <f>F142*100/E142</f>
        <v>92.91881049969477</v>
      </c>
      <c r="L142" s="66">
        <f t="shared" si="0"/>
        <v>7.0811895003052285</v>
      </c>
      <c r="M142" s="68">
        <v>79.67855570233377</v>
      </c>
      <c r="N142" s="74">
        <v>20.321444297666233</v>
      </c>
    </row>
    <row r="143" spans="1:14" ht="15">
      <c r="A143" s="257" t="s">
        <v>19</v>
      </c>
      <c r="B143" s="2180">
        <v>27385</v>
      </c>
      <c r="C143" s="278">
        <v>25192</v>
      </c>
      <c r="D143" s="279">
        <v>2193</v>
      </c>
      <c r="E143" s="27">
        <v>22209</v>
      </c>
      <c r="F143" s="28">
        <v>21308</v>
      </c>
      <c r="G143" s="28">
        <v>901</v>
      </c>
      <c r="H143" s="277">
        <v>5176</v>
      </c>
      <c r="I143" s="278">
        <v>3884</v>
      </c>
      <c r="J143" s="2181">
        <v>1292</v>
      </c>
      <c r="K143" s="2175">
        <f aca="true" t="shared" si="1" ref="K143:K157">F143*100/E143</f>
        <v>95.94308613625107</v>
      </c>
      <c r="L143" s="66">
        <f t="shared" si="0"/>
        <v>4.056913863748932</v>
      </c>
      <c r="M143" s="68">
        <v>75.3562945368171</v>
      </c>
      <c r="N143" s="74">
        <v>24.643705463182897</v>
      </c>
    </row>
    <row r="144" spans="1:14" ht="15">
      <c r="A144" s="257" t="s">
        <v>20</v>
      </c>
      <c r="B144" s="2180">
        <v>8448</v>
      </c>
      <c r="C144" s="278">
        <v>7187</v>
      </c>
      <c r="D144" s="279">
        <v>1261</v>
      </c>
      <c r="E144" s="27">
        <v>6285</v>
      </c>
      <c r="F144" s="28">
        <v>5602</v>
      </c>
      <c r="G144" s="28">
        <v>683</v>
      </c>
      <c r="H144" s="277">
        <v>2163</v>
      </c>
      <c r="I144" s="278">
        <v>1585</v>
      </c>
      <c r="J144" s="2181">
        <v>578</v>
      </c>
      <c r="K144" s="2175">
        <f t="shared" si="1"/>
        <v>89.13285600636436</v>
      </c>
      <c r="L144" s="66">
        <f t="shared" si="0"/>
        <v>10.867143993635636</v>
      </c>
      <c r="M144" s="68">
        <v>76.76579925650557</v>
      </c>
      <c r="N144" s="74">
        <v>23.234200743494426</v>
      </c>
    </row>
    <row r="145" spans="1:14" ht="15.75">
      <c r="A145" s="258" t="s">
        <v>0</v>
      </c>
      <c r="B145" s="2182">
        <v>35995</v>
      </c>
      <c r="C145" s="281">
        <v>30776</v>
      </c>
      <c r="D145" s="282">
        <v>5219</v>
      </c>
      <c r="E145" s="30">
        <v>27001</v>
      </c>
      <c r="F145" s="31">
        <v>24448</v>
      </c>
      <c r="G145" s="31">
        <v>2553</v>
      </c>
      <c r="H145" s="280">
        <v>8994</v>
      </c>
      <c r="I145" s="281">
        <v>6328</v>
      </c>
      <c r="J145" s="2183">
        <v>2666</v>
      </c>
      <c r="K145" s="2176">
        <f t="shared" si="1"/>
        <v>90.54479463723565</v>
      </c>
      <c r="L145" s="120">
        <f t="shared" si="0"/>
        <v>9.455205362764346</v>
      </c>
      <c r="M145" s="69">
        <v>70.42190305206464</v>
      </c>
      <c r="N145" s="77">
        <v>29.578096947935364</v>
      </c>
    </row>
    <row r="146" spans="1:14" ht="15">
      <c r="A146" s="257" t="s">
        <v>21</v>
      </c>
      <c r="B146" s="2180">
        <v>34881</v>
      </c>
      <c r="C146" s="278">
        <v>30994</v>
      </c>
      <c r="D146" s="279">
        <v>3887</v>
      </c>
      <c r="E146" s="27">
        <v>29913</v>
      </c>
      <c r="F146" s="28">
        <v>27371</v>
      </c>
      <c r="G146" s="28">
        <v>2542</v>
      </c>
      <c r="H146" s="277">
        <v>4968</v>
      </c>
      <c r="I146" s="278">
        <v>3623</v>
      </c>
      <c r="J146" s="2181">
        <v>1345</v>
      </c>
      <c r="K146" s="2175">
        <f t="shared" si="1"/>
        <v>91.50202253200949</v>
      </c>
      <c r="L146" s="66">
        <f t="shared" si="0"/>
        <v>8.49797746799051</v>
      </c>
      <c r="M146" s="68">
        <v>74.28513071895425</v>
      </c>
      <c r="N146" s="74">
        <v>25.71486928104575</v>
      </c>
    </row>
    <row r="147" spans="1:14" ht="15">
      <c r="A147" s="257" t="s">
        <v>22</v>
      </c>
      <c r="B147" s="2180">
        <v>109439</v>
      </c>
      <c r="C147" s="278" t="s">
        <v>23</v>
      </c>
      <c r="D147" s="279" t="s">
        <v>23</v>
      </c>
      <c r="E147" s="27">
        <v>73550</v>
      </c>
      <c r="F147" s="28" t="s">
        <v>23</v>
      </c>
      <c r="G147" s="28" t="s">
        <v>23</v>
      </c>
      <c r="H147" s="277">
        <v>35889</v>
      </c>
      <c r="I147" s="278" t="s">
        <v>23</v>
      </c>
      <c r="J147" s="2181" t="s">
        <v>23</v>
      </c>
      <c r="K147" s="2175"/>
      <c r="L147" s="66"/>
      <c r="M147" s="68"/>
      <c r="N147" s="74"/>
    </row>
    <row r="148" spans="1:14" ht="15">
      <c r="A148" s="257" t="s">
        <v>32</v>
      </c>
      <c r="B148" s="2180">
        <v>70528</v>
      </c>
      <c r="C148" s="278">
        <v>62537</v>
      </c>
      <c r="D148" s="279">
        <v>7991</v>
      </c>
      <c r="E148" s="27">
        <v>52316</v>
      </c>
      <c r="F148" s="28">
        <v>49905</v>
      </c>
      <c r="G148" s="28">
        <v>2411</v>
      </c>
      <c r="H148" s="277">
        <v>18212</v>
      </c>
      <c r="I148" s="278">
        <v>12632</v>
      </c>
      <c r="J148" s="2181">
        <v>5580</v>
      </c>
      <c r="K148" s="2175">
        <f t="shared" si="1"/>
        <v>95.39146723755638</v>
      </c>
      <c r="L148" s="66">
        <f t="shared" si="0"/>
        <v>4.608532762443616</v>
      </c>
      <c r="M148" s="68">
        <v>74.29944418712367</v>
      </c>
      <c r="N148" s="74">
        <v>25.70055581287633</v>
      </c>
    </row>
    <row r="149" spans="1:14" ht="15">
      <c r="A149" s="257" t="s">
        <v>24</v>
      </c>
      <c r="B149" s="2180">
        <v>16628</v>
      </c>
      <c r="C149" s="278">
        <v>15014</v>
      </c>
      <c r="D149" s="279">
        <v>1614</v>
      </c>
      <c r="E149" s="27">
        <v>14183</v>
      </c>
      <c r="F149" s="28">
        <v>13403</v>
      </c>
      <c r="G149" s="28">
        <v>780</v>
      </c>
      <c r="H149" s="277">
        <v>2445</v>
      </c>
      <c r="I149" s="278">
        <v>1611</v>
      </c>
      <c r="J149" s="2181">
        <v>834</v>
      </c>
      <c r="K149" s="2175">
        <f t="shared" si="1"/>
        <v>94.50045829514207</v>
      </c>
      <c r="L149" s="66">
        <f t="shared" si="0"/>
        <v>5.499541704857933</v>
      </c>
      <c r="M149" s="68">
        <v>76.27052384675528</v>
      </c>
      <c r="N149" s="74">
        <v>23.72947615324472</v>
      </c>
    </row>
    <row r="150" spans="1:14" ht="15">
      <c r="A150" s="257" t="s">
        <v>33</v>
      </c>
      <c r="B150" s="2180">
        <v>36865</v>
      </c>
      <c r="C150" s="278">
        <v>34473</v>
      </c>
      <c r="D150" s="279">
        <v>2392</v>
      </c>
      <c r="E150" s="27">
        <v>29071</v>
      </c>
      <c r="F150" s="28">
        <v>28851</v>
      </c>
      <c r="G150" s="28">
        <v>220</v>
      </c>
      <c r="H150" s="277">
        <v>7794</v>
      </c>
      <c r="I150" s="278">
        <v>5622</v>
      </c>
      <c r="J150" s="2181">
        <v>2172</v>
      </c>
      <c r="K150" s="2175">
        <f t="shared" si="1"/>
        <v>99.24323208695951</v>
      </c>
      <c r="L150" s="66">
        <f t="shared" si="0"/>
        <v>0.7567679130404912</v>
      </c>
      <c r="M150" s="68">
        <v>73.60771704180064</v>
      </c>
      <c r="N150" s="74">
        <v>26.39228295819936</v>
      </c>
    </row>
    <row r="151" spans="1:14" ht="15">
      <c r="A151" s="257" t="s">
        <v>25</v>
      </c>
      <c r="B151" s="2180">
        <v>87839</v>
      </c>
      <c r="C151" s="278">
        <v>76541</v>
      </c>
      <c r="D151" s="279">
        <v>11298</v>
      </c>
      <c r="E151" s="27">
        <v>49177</v>
      </c>
      <c r="F151" s="28">
        <v>44735</v>
      </c>
      <c r="G151" s="28">
        <v>4442</v>
      </c>
      <c r="H151" s="277">
        <v>38662</v>
      </c>
      <c r="I151" s="278">
        <v>31806</v>
      </c>
      <c r="J151" s="2181">
        <v>6856</v>
      </c>
      <c r="K151" s="2175">
        <f t="shared" si="1"/>
        <v>90.96732212213027</v>
      </c>
      <c r="L151" s="66">
        <f t="shared" si="0"/>
        <v>9.03267787786973</v>
      </c>
      <c r="M151" s="68">
        <v>82.55298573615924</v>
      </c>
      <c r="N151" s="74">
        <v>17.447014263840757</v>
      </c>
    </row>
    <row r="152" spans="1:14" ht="15">
      <c r="A152" s="257" t="s">
        <v>26</v>
      </c>
      <c r="B152" s="2180">
        <v>25978</v>
      </c>
      <c r="C152" s="278">
        <v>22761</v>
      </c>
      <c r="D152" s="279">
        <v>3217</v>
      </c>
      <c r="E152" s="27">
        <v>20267</v>
      </c>
      <c r="F152" s="28">
        <v>18378</v>
      </c>
      <c r="G152" s="28">
        <v>1889</v>
      </c>
      <c r="H152" s="277">
        <v>5711</v>
      </c>
      <c r="I152" s="278">
        <v>4383</v>
      </c>
      <c r="J152" s="2181">
        <v>1328</v>
      </c>
      <c r="K152" s="2175">
        <f t="shared" si="1"/>
        <v>90.67942961464449</v>
      </c>
      <c r="L152" s="66">
        <f t="shared" si="0"/>
        <v>9.32057038535551</v>
      </c>
      <c r="M152" s="68">
        <v>80.45589692765114</v>
      </c>
      <c r="N152" s="74">
        <v>19.54410307234886</v>
      </c>
    </row>
    <row r="153" spans="1:14" ht="30">
      <c r="A153" s="257" t="s">
        <v>34</v>
      </c>
      <c r="B153" s="2180">
        <v>10274</v>
      </c>
      <c r="C153" s="278">
        <v>9268</v>
      </c>
      <c r="D153" s="279">
        <v>1006</v>
      </c>
      <c r="E153" s="27">
        <v>7402</v>
      </c>
      <c r="F153" s="28">
        <v>7069</v>
      </c>
      <c r="G153" s="28">
        <v>333</v>
      </c>
      <c r="H153" s="277">
        <v>2872</v>
      </c>
      <c r="I153" s="278">
        <v>2199</v>
      </c>
      <c r="J153" s="2181">
        <v>673</v>
      </c>
      <c r="K153" s="2175">
        <f t="shared" si="1"/>
        <v>95.50121588759795</v>
      </c>
      <c r="L153" s="66">
        <f t="shared" si="0"/>
        <v>4.498784112402049</v>
      </c>
      <c r="M153" s="68">
        <v>77.67059664165774</v>
      </c>
      <c r="N153" s="74">
        <v>22.32940335834226</v>
      </c>
    </row>
    <row r="154" spans="1:14" ht="15">
      <c r="A154" s="257" t="s">
        <v>35</v>
      </c>
      <c r="B154" s="2180">
        <v>33523</v>
      </c>
      <c r="C154" s="278">
        <v>25966</v>
      </c>
      <c r="D154" s="279">
        <v>7557</v>
      </c>
      <c r="E154" s="27">
        <v>21048</v>
      </c>
      <c r="F154" s="28">
        <v>18436</v>
      </c>
      <c r="G154" s="28">
        <v>2612</v>
      </c>
      <c r="H154" s="277">
        <v>12475</v>
      </c>
      <c r="I154" s="278">
        <v>7530</v>
      </c>
      <c r="J154" s="2181">
        <v>4945</v>
      </c>
      <c r="K154" s="2175">
        <f t="shared" si="1"/>
        <v>87.59026985936906</v>
      </c>
      <c r="L154" s="66">
        <f t="shared" si="0"/>
        <v>12.409730140630941</v>
      </c>
      <c r="M154" s="68">
        <v>64.63236487583184</v>
      </c>
      <c r="N154" s="74">
        <v>35.36763512416816</v>
      </c>
    </row>
    <row r="155" spans="1:14" ht="15">
      <c r="A155" s="257" t="s">
        <v>27</v>
      </c>
      <c r="B155" s="2180">
        <v>4486</v>
      </c>
      <c r="C155" s="278">
        <v>3816</v>
      </c>
      <c r="D155" s="279">
        <v>670</v>
      </c>
      <c r="E155" s="27">
        <v>3235</v>
      </c>
      <c r="F155" s="28">
        <v>2888</v>
      </c>
      <c r="G155" s="28">
        <v>347</v>
      </c>
      <c r="H155" s="277">
        <v>1251</v>
      </c>
      <c r="I155" s="278">
        <v>928</v>
      </c>
      <c r="J155" s="2181">
        <v>323</v>
      </c>
      <c r="K155" s="2175">
        <f t="shared" si="1"/>
        <v>89.27357032457496</v>
      </c>
      <c r="L155" s="66">
        <f t="shared" si="0"/>
        <v>10.726429675425038</v>
      </c>
      <c r="M155" s="68">
        <v>76.42919964819701</v>
      </c>
      <c r="N155" s="74">
        <v>23.570800351802987</v>
      </c>
    </row>
    <row r="156" spans="1:14" ht="15">
      <c r="A156" s="257" t="s">
        <v>28</v>
      </c>
      <c r="B156" s="2180">
        <v>1488</v>
      </c>
      <c r="C156" s="278">
        <v>1408</v>
      </c>
      <c r="D156" s="279">
        <v>80</v>
      </c>
      <c r="E156" s="27">
        <v>1211</v>
      </c>
      <c r="F156" s="28">
        <v>1190</v>
      </c>
      <c r="G156" s="28">
        <v>21</v>
      </c>
      <c r="H156" s="277">
        <v>277</v>
      </c>
      <c r="I156" s="278">
        <v>218</v>
      </c>
      <c r="J156" s="2181">
        <v>59</v>
      </c>
      <c r="K156" s="2175">
        <f t="shared" si="1"/>
        <v>98.26589595375722</v>
      </c>
      <c r="L156" s="66">
        <f t="shared" si="0"/>
        <v>1.734104046242777</v>
      </c>
      <c r="M156" s="68">
        <v>81.53846153846153</v>
      </c>
      <c r="N156" s="74">
        <v>18.461538461538467</v>
      </c>
    </row>
    <row r="157" spans="1:14" ht="15.75" thickBot="1">
      <c r="A157" s="259" t="s">
        <v>29</v>
      </c>
      <c r="B157" s="2184">
        <v>1466</v>
      </c>
      <c r="C157" s="284">
        <v>1408</v>
      </c>
      <c r="D157" s="285">
        <v>58</v>
      </c>
      <c r="E157" s="2200">
        <v>1256</v>
      </c>
      <c r="F157" s="2201">
        <v>1218</v>
      </c>
      <c r="G157" s="2201">
        <v>38</v>
      </c>
      <c r="H157" s="283">
        <v>210</v>
      </c>
      <c r="I157" s="284">
        <v>190</v>
      </c>
      <c r="J157" s="2185">
        <v>20</v>
      </c>
      <c r="K157" s="2177">
        <f t="shared" si="1"/>
        <v>96.97452229299363</v>
      </c>
      <c r="L157" s="75">
        <f t="shared" si="0"/>
        <v>3.025477707006374</v>
      </c>
      <c r="M157" s="80">
        <v>90.52631578947368</v>
      </c>
      <c r="N157" s="76">
        <v>9.473684210526315</v>
      </c>
    </row>
    <row r="158" spans="1:14" ht="12.75">
      <c r="A158" s="2898" t="s">
        <v>56</v>
      </c>
      <c r="B158" s="2899"/>
      <c r="C158" s="2899"/>
      <c r="D158" s="2899"/>
      <c r="E158" s="2899"/>
      <c r="F158" s="2899"/>
      <c r="G158" s="2899"/>
      <c r="H158" s="2899"/>
      <c r="I158" s="2899"/>
      <c r="J158" s="2899"/>
      <c r="K158" s="2167"/>
      <c r="L158" s="2167"/>
      <c r="M158" s="2167"/>
      <c r="N158" s="2167"/>
    </row>
    <row r="159" spans="1:14" ht="12.75">
      <c r="A159" s="2898" t="s">
        <v>57</v>
      </c>
      <c r="B159" s="2899"/>
      <c r="C159" s="2899"/>
      <c r="D159" s="2899"/>
      <c r="E159" s="2899"/>
      <c r="F159" s="2899"/>
      <c r="G159" s="2899"/>
      <c r="H159" s="2899"/>
      <c r="I159" s="2899"/>
      <c r="J159" s="2899"/>
      <c r="K159" s="2167"/>
      <c r="L159" s="2167"/>
      <c r="M159" s="2167"/>
      <c r="N159" s="2167"/>
    </row>
    <row r="160" spans="1:14" s="9" customFormat="1" ht="9.75">
      <c r="A160" s="2905" t="s">
        <v>58</v>
      </c>
      <c r="B160" s="2899"/>
      <c r="C160" s="2899"/>
      <c r="D160" s="2899"/>
      <c r="E160" s="2899"/>
      <c r="F160" s="2899"/>
      <c r="G160" s="2899"/>
      <c r="H160" s="2899"/>
      <c r="I160" s="2899"/>
      <c r="J160" s="2899"/>
      <c r="K160" s="2187"/>
      <c r="L160" s="2187"/>
      <c r="M160" s="2187"/>
      <c r="N160" s="2187"/>
    </row>
    <row r="161" spans="1:14" s="9" customFormat="1" ht="12.75">
      <c r="A161" s="1239" t="s">
        <v>150</v>
      </c>
      <c r="B161" s="1239"/>
      <c r="C161" s="1240"/>
      <c r="D161" s="1240"/>
      <c r="E161" s="1240"/>
      <c r="F161" s="1240"/>
      <c r="G161" s="1240"/>
      <c r="H161" s="1240"/>
      <c r="I161" s="2165"/>
      <c r="J161" s="2165"/>
      <c r="K161" s="2167"/>
      <c r="L161" s="2167"/>
      <c r="M161" s="2167"/>
      <c r="N161" s="2167"/>
    </row>
    <row r="162" spans="1:14" s="9" customFormat="1" ht="12.75">
      <c r="A162" s="2166" t="s">
        <v>152</v>
      </c>
      <c r="B162" s="1240"/>
      <c r="C162" s="1240"/>
      <c r="D162" s="1241"/>
      <c r="E162" s="1241"/>
      <c r="F162" s="1241"/>
      <c r="G162" s="1241"/>
      <c r="H162" s="1241"/>
      <c r="I162" s="2161"/>
      <c r="J162" s="2161"/>
      <c r="K162" s="2167"/>
      <c r="L162" s="2167"/>
      <c r="M162" s="2167"/>
      <c r="N162" s="2167"/>
    </row>
    <row r="163" spans="1:14" ht="18.75" thickBot="1">
      <c r="A163" s="2915" t="s">
        <v>391</v>
      </c>
      <c r="B163" s="2916"/>
      <c r="C163" s="2916"/>
      <c r="D163" s="2916"/>
      <c r="E163" s="2916"/>
      <c r="F163" s="2916"/>
      <c r="G163" s="2916"/>
      <c r="H163" s="2916"/>
      <c r="I163" s="2916"/>
      <c r="J163" s="2916"/>
      <c r="K163" s="2173"/>
      <c r="L163" s="2173"/>
      <c r="M163" s="2173"/>
      <c r="N163" s="2173"/>
    </row>
    <row r="164" spans="1:18" ht="17.25" thickBot="1">
      <c r="A164" s="2887" t="s">
        <v>61</v>
      </c>
      <c r="B164" s="2888"/>
      <c r="C164" s="2888"/>
      <c r="D164" s="2888"/>
      <c r="E164" s="2888"/>
      <c r="F164" s="2888"/>
      <c r="G164" s="2888"/>
      <c r="H164" s="2888"/>
      <c r="I164" s="2888"/>
      <c r="J164" s="2888"/>
      <c r="K164" s="2173"/>
      <c r="L164" s="2173"/>
      <c r="M164" s="2173"/>
      <c r="N164" s="2173"/>
      <c r="O164" s="2480" t="s">
        <v>440</v>
      </c>
      <c r="P164" s="2481"/>
      <c r="Q164" s="2481"/>
      <c r="R164" s="2482"/>
    </row>
    <row r="165" spans="1:18" ht="16.5" thickBot="1">
      <c r="A165" s="2858" t="s">
        <v>119</v>
      </c>
      <c r="B165" s="2861" t="s">
        <v>154</v>
      </c>
      <c r="C165" s="2862"/>
      <c r="D165" s="2862"/>
      <c r="E165" s="2862"/>
      <c r="F165" s="2862"/>
      <c r="G165" s="2862"/>
      <c r="H165" s="2862"/>
      <c r="I165" s="2862"/>
      <c r="J165" s="2917"/>
      <c r="K165" s="2937" t="s">
        <v>71</v>
      </c>
      <c r="L165" s="2937"/>
      <c r="M165" s="2937"/>
      <c r="N165" s="2955"/>
      <c r="O165" s="2483" t="s">
        <v>441</v>
      </c>
      <c r="P165" s="2484"/>
      <c r="Q165" s="2484"/>
      <c r="R165" s="2485"/>
    </row>
    <row r="166" spans="1:18" ht="12.75" customHeight="1">
      <c r="A166" s="2859"/>
      <c r="B166" s="2866" t="s">
        <v>1</v>
      </c>
      <c r="C166" s="2867"/>
      <c r="D166" s="2897"/>
      <c r="E166" s="2881" t="s">
        <v>2</v>
      </c>
      <c r="F166" s="2882"/>
      <c r="G166" s="2883"/>
      <c r="H166" s="2895" t="s">
        <v>3</v>
      </c>
      <c r="I166" s="2885"/>
      <c r="J166" s="2896"/>
      <c r="K166" s="2954" t="s">
        <v>72</v>
      </c>
      <c r="L166" s="2900"/>
      <c r="M166" s="2884" t="s">
        <v>73</v>
      </c>
      <c r="N166" s="2901"/>
      <c r="O166" s="2876" t="s">
        <v>442</v>
      </c>
      <c r="P166" s="2877"/>
      <c r="Q166" s="2965" t="s">
        <v>443</v>
      </c>
      <c r="R166" s="2966"/>
    </row>
    <row r="167" spans="1:18" ht="12.75" customHeight="1" thickBot="1">
      <c r="A167" s="2860"/>
      <c r="B167" s="307" t="s">
        <v>6</v>
      </c>
      <c r="C167" s="308" t="s">
        <v>202</v>
      </c>
      <c r="D167" s="309" t="s">
        <v>204</v>
      </c>
      <c r="E167" s="310" t="s">
        <v>6</v>
      </c>
      <c r="F167" s="311" t="s">
        <v>202</v>
      </c>
      <c r="G167" s="312" t="s">
        <v>204</v>
      </c>
      <c r="H167" s="318" t="s">
        <v>6</v>
      </c>
      <c r="I167" s="313" t="s">
        <v>202</v>
      </c>
      <c r="J167" s="313" t="s">
        <v>204</v>
      </c>
      <c r="K167" s="311" t="s">
        <v>74</v>
      </c>
      <c r="L167" s="312" t="s">
        <v>75</v>
      </c>
      <c r="M167" s="313" t="s">
        <v>74</v>
      </c>
      <c r="N167" s="314" t="s">
        <v>75</v>
      </c>
      <c r="O167" s="2472" t="s">
        <v>74</v>
      </c>
      <c r="P167" s="312" t="s">
        <v>75</v>
      </c>
      <c r="Q167" s="313" t="s">
        <v>74</v>
      </c>
      <c r="R167" s="314" t="s">
        <v>75</v>
      </c>
    </row>
    <row r="168" spans="1:18" ht="15">
      <c r="A168" s="249" t="s">
        <v>201</v>
      </c>
      <c r="B168" s="220">
        <v>665334</v>
      </c>
      <c r="C168" s="220">
        <v>458506</v>
      </c>
      <c r="D168" s="288">
        <v>60543</v>
      </c>
      <c r="E168" s="27">
        <v>472617</v>
      </c>
      <c r="F168" s="28">
        <v>346279</v>
      </c>
      <c r="G168" s="29">
        <v>25538</v>
      </c>
      <c r="H168" s="117">
        <v>192717</v>
      </c>
      <c r="I168" s="19">
        <v>112227</v>
      </c>
      <c r="J168" s="20">
        <v>35005</v>
      </c>
      <c r="K168" s="119">
        <v>93.13156741084997</v>
      </c>
      <c r="L168" s="120">
        <v>6.868432589150032</v>
      </c>
      <c r="M168" s="123">
        <v>76.22459791349706</v>
      </c>
      <c r="N168" s="125">
        <v>23.775402086502936</v>
      </c>
      <c r="O168" s="2486">
        <f>K168-K34</f>
        <v>-0.40296734721806615</v>
      </c>
      <c r="P168" s="2487">
        <f aca="true" t="shared" si="2" ref="P168:P187">L168-L34</f>
        <v>0.40296734721806615</v>
      </c>
      <c r="Q168" s="2474">
        <f aca="true" t="shared" si="3" ref="Q168:Q187">M168-M34</f>
        <v>-0.325412887971936</v>
      </c>
      <c r="R168" s="2475">
        <f aca="true" t="shared" si="4" ref="R168:R187">N168-N34</f>
        <v>0.325412887971936</v>
      </c>
    </row>
    <row r="169" spans="1:18" ht="15">
      <c r="A169" s="249" t="s">
        <v>31</v>
      </c>
      <c r="B169" s="220">
        <v>125257</v>
      </c>
      <c r="C169" s="220">
        <v>114750</v>
      </c>
      <c r="D169" s="288">
        <v>10507</v>
      </c>
      <c r="E169" s="27">
        <v>96166</v>
      </c>
      <c r="F169" s="28">
        <v>91434</v>
      </c>
      <c r="G169" s="29">
        <v>4732</v>
      </c>
      <c r="H169" s="117">
        <v>29091</v>
      </c>
      <c r="I169" s="19">
        <v>23316</v>
      </c>
      <c r="J169" s="20">
        <v>5775</v>
      </c>
      <c r="K169" s="121">
        <v>95.07934197117484</v>
      </c>
      <c r="L169" s="66">
        <v>4.920658028825159</v>
      </c>
      <c r="M169" s="68">
        <v>80.14849953593895</v>
      </c>
      <c r="N169" s="126">
        <v>19.851500464061047</v>
      </c>
      <c r="O169" s="2486">
        <f aca="true" t="shared" si="5" ref="O169:O187">K169-K35</f>
        <v>-0.41102222938043553</v>
      </c>
      <c r="P169" s="2487">
        <f t="shared" si="2"/>
        <v>0.41102222938043553</v>
      </c>
      <c r="Q169" s="2473">
        <f t="shared" si="3"/>
        <v>2.6199006006121834</v>
      </c>
      <c r="R169" s="2475">
        <f t="shared" si="4"/>
        <v>-2.6199006006121834</v>
      </c>
    </row>
    <row r="170" spans="1:18" ht="15">
      <c r="A170" s="249" t="s">
        <v>16</v>
      </c>
      <c r="B170" s="220">
        <v>18835</v>
      </c>
      <c r="C170" s="220">
        <v>15953</v>
      </c>
      <c r="D170" s="288">
        <v>2882</v>
      </c>
      <c r="E170" s="27">
        <v>13688</v>
      </c>
      <c r="F170" s="28">
        <v>12111</v>
      </c>
      <c r="G170" s="29">
        <v>1577</v>
      </c>
      <c r="H170" s="117">
        <v>5147</v>
      </c>
      <c r="I170" s="19">
        <v>3842</v>
      </c>
      <c r="J170" s="20">
        <v>1305</v>
      </c>
      <c r="K170" s="121">
        <v>88.47895967270603</v>
      </c>
      <c r="L170" s="66">
        <v>11.521040327293974</v>
      </c>
      <c r="M170" s="68">
        <v>74.64542451913736</v>
      </c>
      <c r="N170" s="126">
        <v>25.354575480862636</v>
      </c>
      <c r="O170" s="2486">
        <f t="shared" si="5"/>
        <v>-2.435392179145822</v>
      </c>
      <c r="P170" s="2487">
        <f t="shared" si="2"/>
        <v>2.435392179145822</v>
      </c>
      <c r="Q170" s="2473">
        <f t="shared" si="3"/>
        <v>1.7449579561513673</v>
      </c>
      <c r="R170" s="2475">
        <f t="shared" si="4"/>
        <v>-1.7449579561513673</v>
      </c>
    </row>
    <row r="171" spans="1:18" ht="15">
      <c r="A171" s="249" t="s">
        <v>17</v>
      </c>
      <c r="B171" s="220">
        <v>13265</v>
      </c>
      <c r="C171" s="220">
        <v>11242</v>
      </c>
      <c r="D171" s="288">
        <v>2023</v>
      </c>
      <c r="E171" s="27">
        <v>10353</v>
      </c>
      <c r="F171" s="28">
        <v>9204</v>
      </c>
      <c r="G171" s="29">
        <v>1149</v>
      </c>
      <c r="H171" s="117">
        <v>2912</v>
      </c>
      <c r="I171" s="19">
        <v>2038</v>
      </c>
      <c r="J171" s="20">
        <v>874</v>
      </c>
      <c r="K171" s="121">
        <v>88.90176760359316</v>
      </c>
      <c r="L171" s="66">
        <v>11.098232396406843</v>
      </c>
      <c r="M171" s="68">
        <v>69.98626373626374</v>
      </c>
      <c r="N171" s="126">
        <v>30.013736263736263</v>
      </c>
      <c r="O171" s="2486">
        <f t="shared" si="5"/>
        <v>-1.8210341847824054</v>
      </c>
      <c r="P171" s="2487">
        <f t="shared" si="2"/>
        <v>1.8210341847824054</v>
      </c>
      <c r="Q171" s="2474">
        <f t="shared" si="3"/>
        <v>-1.7702580028666972</v>
      </c>
      <c r="R171" s="2475">
        <f t="shared" si="4"/>
        <v>1.7702580028666972</v>
      </c>
    </row>
    <row r="172" spans="1:18" ht="15">
      <c r="A172" s="249" t="s">
        <v>18</v>
      </c>
      <c r="B172" s="220">
        <v>15700</v>
      </c>
      <c r="C172" s="220">
        <v>13798</v>
      </c>
      <c r="D172" s="288">
        <v>1902</v>
      </c>
      <c r="E172" s="27">
        <v>10861</v>
      </c>
      <c r="F172" s="28">
        <v>10076</v>
      </c>
      <c r="G172" s="29">
        <v>785</v>
      </c>
      <c r="H172" s="117">
        <v>4839</v>
      </c>
      <c r="I172" s="19">
        <v>3722</v>
      </c>
      <c r="J172" s="20">
        <v>1117</v>
      </c>
      <c r="K172" s="121">
        <v>92.7723045760059</v>
      </c>
      <c r="L172" s="66">
        <v>7.227695423994106</v>
      </c>
      <c r="M172" s="68">
        <v>76.91671833023352</v>
      </c>
      <c r="N172" s="126">
        <v>23.083281669766478</v>
      </c>
      <c r="O172" s="2486">
        <f t="shared" si="5"/>
        <v>-1.2104525122529282</v>
      </c>
      <c r="P172" s="2487">
        <f t="shared" si="2"/>
        <v>1.2104525122529282</v>
      </c>
      <c r="Q172" s="2474">
        <f t="shared" si="3"/>
        <v>-2.7618373721002456</v>
      </c>
      <c r="R172" s="2475">
        <f t="shared" si="4"/>
        <v>2.7618373721002456</v>
      </c>
    </row>
    <row r="173" spans="1:18" ht="15">
      <c r="A173" s="249" t="s">
        <v>19</v>
      </c>
      <c r="B173" s="220">
        <v>27035</v>
      </c>
      <c r="C173" s="220">
        <v>25254</v>
      </c>
      <c r="D173" s="288">
        <v>1781</v>
      </c>
      <c r="E173" s="27">
        <v>21859</v>
      </c>
      <c r="F173" s="28">
        <v>21370</v>
      </c>
      <c r="G173" s="29">
        <v>489</v>
      </c>
      <c r="H173" s="117">
        <v>5176</v>
      </c>
      <c r="I173" s="19">
        <v>3884</v>
      </c>
      <c r="J173" s="20">
        <v>1292</v>
      </c>
      <c r="K173" s="121">
        <v>97.7629351754426</v>
      </c>
      <c r="L173" s="66">
        <v>2.237064824557393</v>
      </c>
      <c r="M173" s="68">
        <v>75.03863987635239</v>
      </c>
      <c r="N173" s="126">
        <v>24.96136012364761</v>
      </c>
      <c r="O173" s="2488">
        <f t="shared" si="5"/>
        <v>1.95278218517835</v>
      </c>
      <c r="P173" s="2487">
        <f t="shared" si="2"/>
        <v>-1.95278218517835</v>
      </c>
      <c r="Q173" s="2474">
        <f t="shared" si="3"/>
        <v>-0.31765466046471147</v>
      </c>
      <c r="R173" s="2475">
        <f t="shared" si="4"/>
        <v>0.31765466046471147</v>
      </c>
    </row>
    <row r="174" spans="1:18" ht="15">
      <c r="A174" s="249" t="s">
        <v>20</v>
      </c>
      <c r="B174" s="220">
        <v>8774</v>
      </c>
      <c r="C174" s="220">
        <v>8020</v>
      </c>
      <c r="D174" s="288">
        <v>754</v>
      </c>
      <c r="E174" s="27">
        <v>6529</v>
      </c>
      <c r="F174" s="28">
        <v>6398</v>
      </c>
      <c r="G174" s="29">
        <v>131</v>
      </c>
      <c r="H174" s="117">
        <v>2245</v>
      </c>
      <c r="I174" s="19">
        <v>1622</v>
      </c>
      <c r="J174" s="20">
        <v>623</v>
      </c>
      <c r="K174" s="121">
        <v>97.9935671618931</v>
      </c>
      <c r="L174" s="66">
        <v>2.006432838106903</v>
      </c>
      <c r="M174" s="68">
        <v>72.24944320712694</v>
      </c>
      <c r="N174" s="126">
        <v>27.750556792873056</v>
      </c>
      <c r="O174" s="2488">
        <f t="shared" si="5"/>
        <v>7.910142008422298</v>
      </c>
      <c r="P174" s="2487">
        <f t="shared" si="2"/>
        <v>-7.910142008422298</v>
      </c>
      <c r="Q174" s="2474">
        <f t="shared" si="3"/>
        <v>-4.516356049378629</v>
      </c>
      <c r="R174" s="2475">
        <f t="shared" si="4"/>
        <v>4.516356049378629</v>
      </c>
    </row>
    <row r="175" spans="1:18" ht="15.75">
      <c r="A175" s="250" t="s">
        <v>0</v>
      </c>
      <c r="B175" s="289">
        <v>34643</v>
      </c>
      <c r="C175" s="289">
        <v>29331</v>
      </c>
      <c r="D175" s="290">
        <v>5312</v>
      </c>
      <c r="E175" s="30">
        <v>25696</v>
      </c>
      <c r="F175" s="31">
        <v>23116</v>
      </c>
      <c r="G175" s="32">
        <v>2580</v>
      </c>
      <c r="H175" s="118">
        <v>8947</v>
      </c>
      <c r="I175" s="21">
        <v>6215</v>
      </c>
      <c r="J175" s="22">
        <v>2732</v>
      </c>
      <c r="K175" s="122">
        <v>89.95952677459526</v>
      </c>
      <c r="L175" s="67">
        <v>10.040473225404739</v>
      </c>
      <c r="M175" s="69">
        <v>69.46462501397116</v>
      </c>
      <c r="N175" s="77">
        <v>30.53537498602884</v>
      </c>
      <c r="O175" s="2489">
        <f t="shared" si="5"/>
        <v>-1.5932870618351274</v>
      </c>
      <c r="P175" s="67">
        <f t="shared" si="2"/>
        <v>1.5932870618351274</v>
      </c>
      <c r="Q175" s="2476">
        <f t="shared" si="3"/>
        <v>-0.9572780380934773</v>
      </c>
      <c r="R175" s="2477">
        <f t="shared" si="4"/>
        <v>0.9572780380934773</v>
      </c>
    </row>
    <row r="176" spans="1:18" ht="15">
      <c r="A176" s="249" t="s">
        <v>21</v>
      </c>
      <c r="B176" s="220">
        <v>31284</v>
      </c>
      <c r="C176" s="220">
        <v>27874</v>
      </c>
      <c r="D176" s="288">
        <v>3410</v>
      </c>
      <c r="E176" s="27">
        <v>26399</v>
      </c>
      <c r="F176" s="28">
        <v>24318</v>
      </c>
      <c r="G176" s="29">
        <v>2081</v>
      </c>
      <c r="H176" s="117">
        <v>4885</v>
      </c>
      <c r="I176" s="19">
        <v>3556</v>
      </c>
      <c r="J176" s="20">
        <v>1329</v>
      </c>
      <c r="K176" s="121">
        <v>92.11712564869882</v>
      </c>
      <c r="L176" s="66">
        <v>7.882874351301183</v>
      </c>
      <c r="M176" s="68">
        <v>72.79426816786079</v>
      </c>
      <c r="N176" s="126">
        <v>27.205731832139207</v>
      </c>
      <c r="O176" s="2488">
        <f t="shared" si="5"/>
        <v>0.45155360088585894</v>
      </c>
      <c r="P176" s="2487">
        <f t="shared" si="2"/>
        <v>-0.45155360088585894</v>
      </c>
      <c r="Q176" s="2474">
        <f t="shared" si="3"/>
        <v>-1.490862551093457</v>
      </c>
      <c r="R176" s="2475">
        <f t="shared" si="4"/>
        <v>1.490862551093457</v>
      </c>
    </row>
    <row r="177" spans="1:18" ht="15">
      <c r="A177" s="249" t="s">
        <v>22</v>
      </c>
      <c r="B177" s="220">
        <v>106988</v>
      </c>
      <c r="C177" s="220" t="s">
        <v>23</v>
      </c>
      <c r="D177" s="288" t="s">
        <v>23</v>
      </c>
      <c r="E177" s="27">
        <v>70545</v>
      </c>
      <c r="F177" s="28" t="s">
        <v>23</v>
      </c>
      <c r="G177" s="29" t="s">
        <v>23</v>
      </c>
      <c r="H177" s="117">
        <v>36443</v>
      </c>
      <c r="I177" s="19" t="s">
        <v>23</v>
      </c>
      <c r="J177" s="20" t="s">
        <v>23</v>
      </c>
      <c r="K177" s="121"/>
      <c r="L177" s="66"/>
      <c r="M177" s="68"/>
      <c r="N177" s="126"/>
      <c r="O177" s="2488">
        <f t="shared" si="5"/>
        <v>0</v>
      </c>
      <c r="P177" s="2487">
        <f t="shared" si="2"/>
        <v>0</v>
      </c>
      <c r="Q177" s="2473">
        <f t="shared" si="3"/>
        <v>0</v>
      </c>
      <c r="R177" s="2475">
        <f t="shared" si="4"/>
        <v>0</v>
      </c>
    </row>
    <row r="178" spans="1:18" ht="15">
      <c r="A178" s="249" t="s">
        <v>32</v>
      </c>
      <c r="B178" s="220">
        <v>66128</v>
      </c>
      <c r="C178" s="220">
        <v>60125</v>
      </c>
      <c r="D178" s="288">
        <v>6003</v>
      </c>
      <c r="E178" s="27">
        <v>45991</v>
      </c>
      <c r="F178" s="28">
        <v>44393</v>
      </c>
      <c r="G178" s="29">
        <v>1598</v>
      </c>
      <c r="H178" s="117">
        <v>20137</v>
      </c>
      <c r="I178" s="19">
        <v>15732</v>
      </c>
      <c r="J178" s="20">
        <v>4405</v>
      </c>
      <c r="K178" s="121">
        <v>96.52540714487617</v>
      </c>
      <c r="L178" s="66">
        <v>3.4745928551238308</v>
      </c>
      <c r="M178" s="68">
        <v>78.12484481303073</v>
      </c>
      <c r="N178" s="126">
        <v>21.875155186969266</v>
      </c>
      <c r="O178" s="2488">
        <f t="shared" si="5"/>
        <v>0.6802487841087697</v>
      </c>
      <c r="P178" s="2487">
        <f t="shared" si="2"/>
        <v>-0.6802487841087697</v>
      </c>
      <c r="Q178" s="2473">
        <f t="shared" si="3"/>
        <v>3.825400625907065</v>
      </c>
      <c r="R178" s="2475">
        <f t="shared" si="4"/>
        <v>-3.825400625907065</v>
      </c>
    </row>
    <row r="179" spans="1:18" ht="15">
      <c r="A179" s="249" t="s">
        <v>24</v>
      </c>
      <c r="B179" s="220">
        <v>16390</v>
      </c>
      <c r="C179" s="220">
        <v>14730</v>
      </c>
      <c r="D179" s="288">
        <v>1660</v>
      </c>
      <c r="E179" s="27">
        <v>13940</v>
      </c>
      <c r="F179" s="28">
        <v>13127</v>
      </c>
      <c r="G179" s="29">
        <v>813</v>
      </c>
      <c r="H179" s="117">
        <v>2450</v>
      </c>
      <c r="I179" s="19">
        <v>1603</v>
      </c>
      <c r="J179" s="20">
        <v>847</v>
      </c>
      <c r="K179" s="121">
        <v>94.16786226685797</v>
      </c>
      <c r="L179" s="66">
        <v>5.832137733142034</v>
      </c>
      <c r="M179" s="68">
        <v>65.42857142857143</v>
      </c>
      <c r="N179" s="126">
        <v>34.57142857142857</v>
      </c>
      <c r="O179" s="2488">
        <f t="shared" si="5"/>
        <v>0.8336117337355944</v>
      </c>
      <c r="P179" s="2487">
        <f t="shared" si="2"/>
        <v>-0.8336117337355944</v>
      </c>
      <c r="Q179" s="2474">
        <f t="shared" si="3"/>
        <v>-10.841952418183851</v>
      </c>
      <c r="R179" s="2475">
        <f t="shared" si="4"/>
        <v>10.841952418183851</v>
      </c>
    </row>
    <row r="180" spans="1:18" ht="15">
      <c r="A180" s="249" t="s">
        <v>33</v>
      </c>
      <c r="B180" s="220">
        <v>39297</v>
      </c>
      <c r="C180" s="220">
        <v>36341</v>
      </c>
      <c r="D180" s="288">
        <v>2956</v>
      </c>
      <c r="E180" s="27">
        <v>30255</v>
      </c>
      <c r="F180" s="28">
        <v>29879</v>
      </c>
      <c r="G180" s="29">
        <v>376</v>
      </c>
      <c r="H180" s="117">
        <v>9042</v>
      </c>
      <c r="I180" s="19">
        <v>6462</v>
      </c>
      <c r="J180" s="20">
        <v>2580</v>
      </c>
      <c r="K180" s="121">
        <v>98.75723020988266</v>
      </c>
      <c r="L180" s="66">
        <v>1.242769790117336</v>
      </c>
      <c r="M180" s="68">
        <v>71.4664897146649</v>
      </c>
      <c r="N180" s="126">
        <v>28.533510285335097</v>
      </c>
      <c r="O180" s="2486">
        <f t="shared" si="5"/>
        <v>-0.43621066466739933</v>
      </c>
      <c r="P180" s="2487">
        <f t="shared" si="2"/>
        <v>0.43621066466739933</v>
      </c>
      <c r="Q180" s="2474">
        <f t="shared" si="3"/>
        <v>-2.141227327135738</v>
      </c>
      <c r="R180" s="2475">
        <f t="shared" si="4"/>
        <v>2.141227327135738</v>
      </c>
    </row>
    <row r="181" spans="1:18" ht="15">
      <c r="A181" s="249" t="s">
        <v>25</v>
      </c>
      <c r="B181" s="220">
        <v>87099</v>
      </c>
      <c r="C181" s="220">
        <v>74919</v>
      </c>
      <c r="D181" s="288">
        <v>12180</v>
      </c>
      <c r="E181" s="27">
        <v>48326</v>
      </c>
      <c r="F181" s="28">
        <v>43731</v>
      </c>
      <c r="G181" s="29">
        <v>4595</v>
      </c>
      <c r="H181" s="117">
        <v>38773</v>
      </c>
      <c r="I181" s="19">
        <v>31188</v>
      </c>
      <c r="J181" s="20">
        <v>7585</v>
      </c>
      <c r="K181" s="121">
        <v>90.49166080370814</v>
      </c>
      <c r="L181" s="66">
        <v>9.508339196291857</v>
      </c>
      <c r="M181" s="68">
        <v>80.43741779073066</v>
      </c>
      <c r="N181" s="126">
        <v>19.562582209269337</v>
      </c>
      <c r="O181" s="2486">
        <f t="shared" si="5"/>
        <v>-1.8729870063678646</v>
      </c>
      <c r="P181" s="2487">
        <f t="shared" si="2"/>
        <v>1.8729870063678646</v>
      </c>
      <c r="Q181" s="2474">
        <f t="shared" si="3"/>
        <v>-2.1155679454285803</v>
      </c>
      <c r="R181" s="2475">
        <f t="shared" si="4"/>
        <v>2.1155679454285803</v>
      </c>
    </row>
    <row r="182" spans="1:18" ht="15">
      <c r="A182" s="249" t="s">
        <v>26</v>
      </c>
      <c r="B182" s="220">
        <v>24011</v>
      </c>
      <c r="C182" s="220">
        <v>21278</v>
      </c>
      <c r="D182" s="288">
        <v>2733</v>
      </c>
      <c r="E182" s="27">
        <v>18495</v>
      </c>
      <c r="F182" s="28">
        <v>16860</v>
      </c>
      <c r="G182" s="29">
        <v>1635</v>
      </c>
      <c r="H182" s="117">
        <v>5516</v>
      </c>
      <c r="I182" s="19">
        <v>4418</v>
      </c>
      <c r="J182" s="20">
        <v>1098</v>
      </c>
      <c r="K182" s="121">
        <v>91.15977291159773</v>
      </c>
      <c r="L182" s="66">
        <v>8.840227088402273</v>
      </c>
      <c r="M182" s="68">
        <v>80.09427121102247</v>
      </c>
      <c r="N182" s="126">
        <v>19.905728788977527</v>
      </c>
      <c r="O182" s="2488">
        <f t="shared" si="5"/>
        <v>0.16065892817144345</v>
      </c>
      <c r="P182" s="2487">
        <f t="shared" si="2"/>
        <v>-0.16065892817144345</v>
      </c>
      <c r="Q182" s="2474">
        <f t="shared" si="3"/>
        <v>-0.3616257166286658</v>
      </c>
      <c r="R182" s="2475">
        <f t="shared" si="4"/>
        <v>0.3616257166286658</v>
      </c>
    </row>
    <row r="183" spans="1:18" ht="15">
      <c r="A183" s="249" t="s">
        <v>34</v>
      </c>
      <c r="B183" s="220">
        <v>9871</v>
      </c>
      <c r="C183" s="220">
        <v>8897</v>
      </c>
      <c r="D183" s="288">
        <v>974</v>
      </c>
      <c r="E183" s="27">
        <v>7086</v>
      </c>
      <c r="F183" s="28">
        <v>6690</v>
      </c>
      <c r="G183" s="29">
        <v>396</v>
      </c>
      <c r="H183" s="117">
        <v>2785</v>
      </c>
      <c r="I183" s="19">
        <v>2207</v>
      </c>
      <c r="J183" s="20">
        <v>578</v>
      </c>
      <c r="K183" s="121">
        <v>94.41151566469094</v>
      </c>
      <c r="L183" s="66">
        <v>5.588484335309062</v>
      </c>
      <c r="M183" s="68">
        <v>79.245960502693</v>
      </c>
      <c r="N183" s="126">
        <v>20.754039497307005</v>
      </c>
      <c r="O183" s="2486">
        <f t="shared" si="5"/>
        <v>-1.5244449264420723</v>
      </c>
      <c r="P183" s="2487">
        <f t="shared" si="2"/>
        <v>1.5244449264420723</v>
      </c>
      <c r="Q183" s="2473">
        <f t="shared" si="3"/>
        <v>1.5753638610352567</v>
      </c>
      <c r="R183" s="2475">
        <f t="shared" si="4"/>
        <v>-1.5753638610352567</v>
      </c>
    </row>
    <row r="184" spans="1:18" ht="15">
      <c r="A184" s="249" t="s">
        <v>35</v>
      </c>
      <c r="B184" s="220">
        <v>33296</v>
      </c>
      <c r="C184" s="220">
        <v>25815</v>
      </c>
      <c r="D184" s="288">
        <v>7481</v>
      </c>
      <c r="E184" s="27">
        <v>20767</v>
      </c>
      <c r="F184" s="28">
        <v>18299</v>
      </c>
      <c r="G184" s="29">
        <v>2468</v>
      </c>
      <c r="H184" s="117">
        <v>12529</v>
      </c>
      <c r="I184" s="19">
        <v>7516</v>
      </c>
      <c r="J184" s="20">
        <v>5013</v>
      </c>
      <c r="K184" s="121">
        <v>88.1157605816921</v>
      </c>
      <c r="L184" s="66">
        <v>11.8842394183079</v>
      </c>
      <c r="M184" s="68">
        <v>59.98882592385665</v>
      </c>
      <c r="N184" s="126">
        <v>40.01117407614335</v>
      </c>
      <c r="O184" s="2486">
        <f t="shared" si="5"/>
        <v>-1.1326190963342384</v>
      </c>
      <c r="P184" s="2487">
        <f t="shared" si="2"/>
        <v>1.1326190963342384</v>
      </c>
      <c r="Q184" s="2474">
        <f t="shared" si="3"/>
        <v>-4.643538951975188</v>
      </c>
      <c r="R184" s="2475">
        <f t="shared" si="4"/>
        <v>4.643538951975188</v>
      </c>
    </row>
    <row r="185" spans="1:18" ht="15">
      <c r="A185" s="249" t="s">
        <v>27</v>
      </c>
      <c r="B185" s="220">
        <v>4580</v>
      </c>
      <c r="C185" s="220">
        <v>3840</v>
      </c>
      <c r="D185" s="288">
        <v>740</v>
      </c>
      <c r="E185" s="27">
        <v>3265</v>
      </c>
      <c r="F185" s="28">
        <v>2869</v>
      </c>
      <c r="G185" s="29">
        <v>396</v>
      </c>
      <c r="H185" s="117">
        <v>1315</v>
      </c>
      <c r="I185" s="19">
        <v>971</v>
      </c>
      <c r="J185" s="20">
        <v>344</v>
      </c>
      <c r="K185" s="121">
        <v>87.87136294027565</v>
      </c>
      <c r="L185" s="66">
        <v>12.128637059724355</v>
      </c>
      <c r="M185" s="68">
        <v>73.8403041825095</v>
      </c>
      <c r="N185" s="126">
        <v>26.1596958174905</v>
      </c>
      <c r="O185" s="2486">
        <f t="shared" si="5"/>
        <v>-3.905483238376405</v>
      </c>
      <c r="P185" s="2487">
        <f t="shared" si="2"/>
        <v>3.905483238376405</v>
      </c>
      <c r="Q185" s="2474">
        <f t="shared" si="3"/>
        <v>-2.5888954656875143</v>
      </c>
      <c r="R185" s="2475">
        <f t="shared" si="4"/>
        <v>2.5888954656875143</v>
      </c>
    </row>
    <row r="186" spans="1:18" ht="15">
      <c r="A186" s="249" t="s">
        <v>28</v>
      </c>
      <c r="B186" s="220">
        <v>1450</v>
      </c>
      <c r="C186" s="220">
        <v>1351</v>
      </c>
      <c r="D186" s="288">
        <v>99</v>
      </c>
      <c r="E186" s="27">
        <v>1177</v>
      </c>
      <c r="F186" s="28">
        <v>1138</v>
      </c>
      <c r="G186" s="29">
        <v>39</v>
      </c>
      <c r="H186" s="117">
        <v>273</v>
      </c>
      <c r="I186" s="19">
        <v>213</v>
      </c>
      <c r="J186" s="20">
        <v>60</v>
      </c>
      <c r="K186" s="121">
        <v>96.68649107901444</v>
      </c>
      <c r="L186" s="66">
        <v>3.313508920985555</v>
      </c>
      <c r="M186" s="68">
        <v>78.02197802197803</v>
      </c>
      <c r="N186" s="126">
        <v>21.97802197802197</v>
      </c>
      <c r="O186" s="2486">
        <f t="shared" si="5"/>
        <v>-1.8234426958199919</v>
      </c>
      <c r="P186" s="2487">
        <f t="shared" si="2"/>
        <v>1.8234426958199919</v>
      </c>
      <c r="Q186" s="2474">
        <f t="shared" si="3"/>
        <v>-3.516483516483504</v>
      </c>
      <c r="R186" s="2475">
        <f t="shared" si="4"/>
        <v>3.516483516483504</v>
      </c>
    </row>
    <row r="187" spans="1:18" ht="15.75" thickBot="1">
      <c r="A187" s="251" t="s">
        <v>29</v>
      </c>
      <c r="B187" s="291">
        <v>1431</v>
      </c>
      <c r="C187" s="291">
        <v>1329</v>
      </c>
      <c r="D187" s="292">
        <v>102</v>
      </c>
      <c r="E187" s="84">
        <v>1219</v>
      </c>
      <c r="F187" s="85">
        <v>1145</v>
      </c>
      <c r="G187" s="86">
        <v>74</v>
      </c>
      <c r="H187" s="127">
        <v>212</v>
      </c>
      <c r="I187" s="89">
        <v>184</v>
      </c>
      <c r="J187" s="91">
        <v>28</v>
      </c>
      <c r="K187" s="128">
        <v>93.92945036915505</v>
      </c>
      <c r="L187" s="75">
        <v>6.070549630844951</v>
      </c>
      <c r="M187" s="80">
        <v>86.79245283018868</v>
      </c>
      <c r="N187" s="129">
        <v>13.20754716981132</v>
      </c>
      <c r="O187" s="2490">
        <f t="shared" si="5"/>
        <v>-0.9829766533637212</v>
      </c>
      <c r="P187" s="2491">
        <f t="shared" si="2"/>
        <v>0.9829766533637212</v>
      </c>
      <c r="Q187" s="2478">
        <f t="shared" si="3"/>
        <v>-3.7338629592850054</v>
      </c>
      <c r="R187" s="2479">
        <f t="shared" si="4"/>
        <v>3.7338629592850054</v>
      </c>
    </row>
    <row r="188" spans="1:14" ht="18.75" thickBot="1">
      <c r="A188" s="2850" t="s">
        <v>62</v>
      </c>
      <c r="B188" s="2851"/>
      <c r="C188" s="2851"/>
      <c r="D188" s="2851"/>
      <c r="E188" s="2851"/>
      <c r="F188" s="2851"/>
      <c r="G188" s="2851"/>
      <c r="H188" s="2851"/>
      <c r="I188" s="2851"/>
      <c r="J188" s="2851"/>
      <c r="K188" s="2502" t="s">
        <v>440</v>
      </c>
      <c r="L188" s="2503"/>
      <c r="M188" s="2503"/>
      <c r="N188" s="2504"/>
    </row>
    <row r="189" spans="1:14" s="8" customFormat="1" ht="15" customHeight="1" thickBot="1">
      <c r="A189" s="2858" t="s">
        <v>119</v>
      </c>
      <c r="B189" s="2861" t="s">
        <v>154</v>
      </c>
      <c r="C189" s="2862"/>
      <c r="D189" s="2862"/>
      <c r="E189" s="2862"/>
      <c r="F189" s="2862"/>
      <c r="G189" s="2862"/>
      <c r="H189" s="2862"/>
      <c r="I189" s="2862"/>
      <c r="J189" s="2863"/>
      <c r="K189" s="2505" t="s">
        <v>441</v>
      </c>
      <c r="L189" s="2506"/>
      <c r="M189" s="2506"/>
      <c r="N189" s="2507"/>
    </row>
    <row r="190" spans="1:14" ht="12.75" customHeight="1">
      <c r="A190" s="2859"/>
      <c r="B190" s="2866" t="s">
        <v>1</v>
      </c>
      <c r="C190" s="2867"/>
      <c r="D190" s="2867"/>
      <c r="E190" s="2881" t="s">
        <v>2</v>
      </c>
      <c r="F190" s="2882"/>
      <c r="G190" s="2883"/>
      <c r="H190" s="2884" t="s">
        <v>3</v>
      </c>
      <c r="I190" s="2885"/>
      <c r="J190" s="2886"/>
      <c r="K190" s="2876" t="s">
        <v>442</v>
      </c>
      <c r="L190" s="2877"/>
      <c r="M190" s="2878" t="s">
        <v>443</v>
      </c>
      <c r="N190" s="2879"/>
    </row>
    <row r="191" spans="1:14" ht="12.75" customHeight="1" thickBot="1">
      <c r="A191" s="2860"/>
      <c r="B191" s="307" t="s">
        <v>6</v>
      </c>
      <c r="C191" s="308" t="s">
        <v>202</v>
      </c>
      <c r="D191" s="309" t="s">
        <v>204</v>
      </c>
      <c r="E191" s="310" t="s">
        <v>6</v>
      </c>
      <c r="F191" s="311" t="s">
        <v>202</v>
      </c>
      <c r="G191" s="312" t="s">
        <v>204</v>
      </c>
      <c r="H191" s="313" t="s">
        <v>6</v>
      </c>
      <c r="I191" s="313" t="s">
        <v>202</v>
      </c>
      <c r="J191" s="314" t="s">
        <v>204</v>
      </c>
      <c r="K191" s="2472" t="s">
        <v>74</v>
      </c>
      <c r="L191" s="312" t="s">
        <v>75</v>
      </c>
      <c r="M191" s="2492" t="s">
        <v>74</v>
      </c>
      <c r="N191" s="2493" t="s">
        <v>75</v>
      </c>
    </row>
    <row r="192" spans="1:14" s="3" customFormat="1" ht="15.75">
      <c r="A192" s="250" t="s">
        <v>201</v>
      </c>
      <c r="B192" s="296" t="s">
        <v>37</v>
      </c>
      <c r="C192" s="297"/>
      <c r="D192" s="297"/>
      <c r="E192" s="37">
        <v>476806</v>
      </c>
      <c r="F192" s="95"/>
      <c r="G192" s="131"/>
      <c r="H192" s="96">
        <v>193972</v>
      </c>
      <c r="I192" s="97"/>
      <c r="J192" s="133"/>
      <c r="K192" s="2488">
        <v>-0.40296734721806615</v>
      </c>
      <c r="L192" s="2487">
        <v>0.40296734721806615</v>
      </c>
      <c r="M192" s="2495">
        <v>-0.325412887971936</v>
      </c>
      <c r="N192" s="2494">
        <v>0.325412887971936</v>
      </c>
    </row>
    <row r="193" spans="1:14" ht="15">
      <c r="A193" s="257" t="s">
        <v>31</v>
      </c>
      <c r="B193" s="294" t="s">
        <v>38</v>
      </c>
      <c r="C193" s="295"/>
      <c r="D193" s="295"/>
      <c r="E193" s="23">
        <v>97380</v>
      </c>
      <c r="F193" s="92"/>
      <c r="G193" s="130"/>
      <c r="H193" s="93">
        <v>29204</v>
      </c>
      <c r="I193" s="94"/>
      <c r="J193" s="132"/>
      <c r="K193" s="2496">
        <v>-0.41102222938043553</v>
      </c>
      <c r="L193" s="2112">
        <v>0.41102222938043553</v>
      </c>
      <c r="M193" s="2497">
        <v>2.6199006006121834</v>
      </c>
      <c r="N193" s="2498">
        <v>-2.6199006006121834</v>
      </c>
    </row>
    <row r="194" spans="1:14" ht="15">
      <c r="A194" s="257" t="s">
        <v>16</v>
      </c>
      <c r="B194" s="294" t="s">
        <v>39</v>
      </c>
      <c r="C194" s="295"/>
      <c r="D194" s="295"/>
      <c r="E194" s="23">
        <v>13826</v>
      </c>
      <c r="F194" s="92"/>
      <c r="G194" s="130"/>
      <c r="H194" s="93">
        <v>5150</v>
      </c>
      <c r="I194" s="94"/>
      <c r="J194" s="132"/>
      <c r="K194" s="2496">
        <v>-2.435392179145822</v>
      </c>
      <c r="L194" s="2112">
        <v>2.435392179145822</v>
      </c>
      <c r="M194" s="2497">
        <v>1.7449579561513673</v>
      </c>
      <c r="N194" s="2498">
        <v>-1.7449579561513673</v>
      </c>
    </row>
    <row r="195" spans="1:14" ht="15">
      <c r="A195" s="257" t="s">
        <v>17</v>
      </c>
      <c r="B195" s="294" t="s">
        <v>40</v>
      </c>
      <c r="C195" s="295"/>
      <c r="D195" s="295"/>
      <c r="E195" s="23">
        <v>10406</v>
      </c>
      <c r="F195" s="92"/>
      <c r="G195" s="130"/>
      <c r="H195" s="93">
        <v>2912</v>
      </c>
      <c r="I195" s="94"/>
      <c r="J195" s="132"/>
      <c r="K195" s="2496">
        <v>-1.8210341847824054</v>
      </c>
      <c r="L195" s="2112">
        <v>1.8210341847824054</v>
      </c>
      <c r="M195" s="2497">
        <v>-1.7702580028666972</v>
      </c>
      <c r="N195" s="2498">
        <v>1.7702580028666972</v>
      </c>
    </row>
    <row r="196" spans="1:14" ht="15">
      <c r="A196" s="257" t="s">
        <v>18</v>
      </c>
      <c r="B196" s="294" t="s">
        <v>41</v>
      </c>
      <c r="C196" s="295"/>
      <c r="D196" s="295"/>
      <c r="E196" s="23">
        <v>10786</v>
      </c>
      <c r="F196" s="92"/>
      <c r="G196" s="130"/>
      <c r="H196" s="93">
        <v>4485</v>
      </c>
      <c r="I196" s="94"/>
      <c r="J196" s="132"/>
      <c r="K196" s="2496">
        <v>-1.2104525122529282</v>
      </c>
      <c r="L196" s="2112">
        <v>1.2104525122529282</v>
      </c>
      <c r="M196" s="2497">
        <v>-2.7618373721002456</v>
      </c>
      <c r="N196" s="2498">
        <v>2.7618373721002456</v>
      </c>
    </row>
    <row r="197" spans="1:14" ht="15">
      <c r="A197" s="257" t="s">
        <v>19</v>
      </c>
      <c r="B197" s="294" t="s">
        <v>36</v>
      </c>
      <c r="C197" s="295"/>
      <c r="D197" s="295"/>
      <c r="E197" s="23">
        <v>21859</v>
      </c>
      <c r="F197" s="92"/>
      <c r="G197" s="130"/>
      <c r="H197" s="93">
        <v>5176</v>
      </c>
      <c r="I197" s="94"/>
      <c r="J197" s="132"/>
      <c r="K197" s="2496">
        <v>1.95278218517835</v>
      </c>
      <c r="L197" s="2112">
        <v>-1.95278218517835</v>
      </c>
      <c r="M197" s="2497">
        <v>-0.31765466046471147</v>
      </c>
      <c r="N197" s="2498">
        <v>0.31765466046471147</v>
      </c>
    </row>
    <row r="198" spans="1:14" ht="15">
      <c r="A198" s="257" t="s">
        <v>20</v>
      </c>
      <c r="B198" s="294" t="s">
        <v>42</v>
      </c>
      <c r="C198" s="295"/>
      <c r="D198" s="295"/>
      <c r="E198" s="23">
        <v>6345</v>
      </c>
      <c r="F198" s="92"/>
      <c r="G198" s="130"/>
      <c r="H198" s="93">
        <v>2218</v>
      </c>
      <c r="I198" s="94"/>
      <c r="J198" s="132"/>
      <c r="K198" s="2496">
        <v>7.910142008422298</v>
      </c>
      <c r="L198" s="2112">
        <v>-7.910142008422298</v>
      </c>
      <c r="M198" s="2497">
        <v>-4.516356049378629</v>
      </c>
      <c r="N198" s="2498">
        <v>4.516356049378629</v>
      </c>
    </row>
    <row r="199" spans="1:14" s="3" customFormat="1" ht="15.75">
      <c r="A199" s="258" t="s">
        <v>0</v>
      </c>
      <c r="B199" s="296" t="s">
        <v>5</v>
      </c>
      <c r="C199" s="297"/>
      <c r="D199" s="297"/>
      <c r="E199" s="37">
        <v>25745</v>
      </c>
      <c r="F199" s="95"/>
      <c r="G199" s="131"/>
      <c r="H199" s="96">
        <v>8742</v>
      </c>
      <c r="I199" s="97"/>
      <c r="J199" s="133"/>
      <c r="K199" s="2488">
        <v>-1.5932870618351274</v>
      </c>
      <c r="L199" s="2487">
        <v>1.5932870618351274</v>
      </c>
      <c r="M199" s="2495">
        <v>-0.9572780380934773</v>
      </c>
      <c r="N199" s="2494">
        <v>0.9572780380934773</v>
      </c>
    </row>
    <row r="200" spans="1:14" ht="15">
      <c r="A200" s="257" t="s">
        <v>21</v>
      </c>
      <c r="B200" s="294" t="s">
        <v>43</v>
      </c>
      <c r="C200" s="295"/>
      <c r="D200" s="295"/>
      <c r="E200" s="23">
        <v>26221</v>
      </c>
      <c r="F200" s="92"/>
      <c r="G200" s="130"/>
      <c r="H200" s="93">
        <v>4853</v>
      </c>
      <c r="I200" s="94"/>
      <c r="J200" s="132"/>
      <c r="K200" s="2496">
        <v>0.45155360088585894</v>
      </c>
      <c r="L200" s="2112">
        <v>-0.45155360088585894</v>
      </c>
      <c r="M200" s="2497">
        <v>-1.490862551093457</v>
      </c>
      <c r="N200" s="2498">
        <v>1.490862551093457</v>
      </c>
    </row>
    <row r="201" spans="1:14" ht="15">
      <c r="A201" s="257" t="s">
        <v>22</v>
      </c>
      <c r="B201" s="294" t="s">
        <v>44</v>
      </c>
      <c r="C201" s="295"/>
      <c r="D201" s="295"/>
      <c r="E201" s="23">
        <v>70873</v>
      </c>
      <c r="F201" s="92"/>
      <c r="G201" s="130"/>
      <c r="H201" s="93">
        <v>35206</v>
      </c>
      <c r="I201" s="94"/>
      <c r="J201" s="132"/>
      <c r="K201" s="2496">
        <v>0</v>
      </c>
      <c r="L201" s="2112">
        <v>0</v>
      </c>
      <c r="M201" s="2497">
        <v>0</v>
      </c>
      <c r="N201" s="2498">
        <v>0</v>
      </c>
    </row>
    <row r="202" spans="1:14" ht="15">
      <c r="A202" s="257" t="s">
        <v>32</v>
      </c>
      <c r="B202" s="294" t="s">
        <v>45</v>
      </c>
      <c r="C202" s="295"/>
      <c r="D202" s="295"/>
      <c r="E202" s="23">
        <v>49725</v>
      </c>
      <c r="F202" s="92"/>
      <c r="G202" s="130"/>
      <c r="H202" s="93">
        <v>21772</v>
      </c>
      <c r="I202" s="94"/>
      <c r="J202" s="132"/>
      <c r="K202" s="2496">
        <v>0.6802487841087697</v>
      </c>
      <c r="L202" s="2112">
        <v>-0.6802487841087697</v>
      </c>
      <c r="M202" s="2497">
        <v>3.825400625907065</v>
      </c>
      <c r="N202" s="2498">
        <v>-3.825400625907065</v>
      </c>
    </row>
    <row r="203" spans="1:14" ht="15">
      <c r="A203" s="257" t="s">
        <v>24</v>
      </c>
      <c r="B203" s="294" t="s">
        <v>46</v>
      </c>
      <c r="C203" s="295"/>
      <c r="D203" s="295"/>
      <c r="E203" s="23">
        <v>14132</v>
      </c>
      <c r="F203" s="92"/>
      <c r="G203" s="130"/>
      <c r="H203" s="93">
        <v>2381</v>
      </c>
      <c r="I203" s="94"/>
      <c r="J203" s="132"/>
      <c r="K203" s="2496">
        <v>0.8336117337355944</v>
      </c>
      <c r="L203" s="2112">
        <v>-0.8336117337355944</v>
      </c>
      <c r="M203" s="2497">
        <v>-10.841952418183851</v>
      </c>
      <c r="N203" s="2498">
        <v>10.841952418183851</v>
      </c>
    </row>
    <row r="204" spans="1:14" ht="15">
      <c r="A204" s="257" t="s">
        <v>33</v>
      </c>
      <c r="B204" s="294" t="s">
        <v>47</v>
      </c>
      <c r="C204" s="295"/>
      <c r="D204" s="295"/>
      <c r="E204" s="23">
        <v>30024</v>
      </c>
      <c r="F204" s="92"/>
      <c r="G204" s="130"/>
      <c r="H204" s="93">
        <v>8964</v>
      </c>
      <c r="I204" s="94"/>
      <c r="J204" s="132"/>
      <c r="K204" s="2496">
        <v>-0.43621066466739933</v>
      </c>
      <c r="L204" s="2112">
        <v>0.43621066466739933</v>
      </c>
      <c r="M204" s="2497">
        <v>-2.141227327135738</v>
      </c>
      <c r="N204" s="2498">
        <v>2.141227327135738</v>
      </c>
    </row>
    <row r="205" spans="1:14" ht="15">
      <c r="A205" s="257" t="s">
        <v>25</v>
      </c>
      <c r="B205" s="294" t="s">
        <v>48</v>
      </c>
      <c r="C205" s="295"/>
      <c r="D205" s="295"/>
      <c r="E205" s="23">
        <v>47671</v>
      </c>
      <c r="F205" s="92"/>
      <c r="G205" s="130"/>
      <c r="H205" s="93">
        <v>38977</v>
      </c>
      <c r="I205" s="94"/>
      <c r="J205" s="132"/>
      <c r="K205" s="2496">
        <v>-1.8729870063678646</v>
      </c>
      <c r="L205" s="2112">
        <v>1.8729870063678646</v>
      </c>
      <c r="M205" s="2497">
        <v>-2.1155679454285803</v>
      </c>
      <c r="N205" s="2498">
        <v>2.1155679454285803</v>
      </c>
    </row>
    <row r="206" spans="1:14" ht="15">
      <c r="A206" s="257" t="s">
        <v>26</v>
      </c>
      <c r="B206" s="294" t="s">
        <v>49</v>
      </c>
      <c r="C206" s="295"/>
      <c r="D206" s="295"/>
      <c r="E206" s="23">
        <v>18242</v>
      </c>
      <c r="F206" s="92"/>
      <c r="G206" s="130"/>
      <c r="H206" s="93">
        <v>5953</v>
      </c>
      <c r="I206" s="94"/>
      <c r="J206" s="132"/>
      <c r="K206" s="2496">
        <v>0.16065892817144345</v>
      </c>
      <c r="L206" s="2112">
        <v>-0.16065892817144345</v>
      </c>
      <c r="M206" s="2497">
        <v>-0.3616257166286658</v>
      </c>
      <c r="N206" s="2498">
        <v>0.3616257166286658</v>
      </c>
    </row>
    <row r="207" spans="1:14" ht="30">
      <c r="A207" s="257" t="s">
        <v>34</v>
      </c>
      <c r="B207" s="294" t="s">
        <v>50</v>
      </c>
      <c r="C207" s="295"/>
      <c r="D207" s="295"/>
      <c r="E207" s="23">
        <v>7498</v>
      </c>
      <c r="F207" s="92"/>
      <c r="G207" s="130"/>
      <c r="H207" s="93">
        <v>2916</v>
      </c>
      <c r="I207" s="94"/>
      <c r="J207" s="132"/>
      <c r="K207" s="2496">
        <v>-1.5244449264420723</v>
      </c>
      <c r="L207" s="2112">
        <v>1.5244449264420723</v>
      </c>
      <c r="M207" s="2497">
        <v>1.5753638610352567</v>
      </c>
      <c r="N207" s="2498">
        <v>-1.5753638610352567</v>
      </c>
    </row>
    <row r="208" spans="1:14" ht="15">
      <c r="A208" s="257" t="s">
        <v>35</v>
      </c>
      <c r="B208" s="294" t="s">
        <v>51</v>
      </c>
      <c r="C208" s="295"/>
      <c r="D208" s="295"/>
      <c r="E208" s="23">
        <v>20275</v>
      </c>
      <c r="F208" s="92"/>
      <c r="G208" s="130"/>
      <c r="H208" s="93">
        <v>13234</v>
      </c>
      <c r="I208" s="94"/>
      <c r="J208" s="132"/>
      <c r="K208" s="2496">
        <v>-1.1326190963342384</v>
      </c>
      <c r="L208" s="2112">
        <v>1.1326190963342384</v>
      </c>
      <c r="M208" s="2497">
        <v>-4.643538951975188</v>
      </c>
      <c r="N208" s="2498">
        <v>4.643538951975188</v>
      </c>
    </row>
    <row r="209" spans="1:14" ht="15">
      <c r="A209" s="257" t="s">
        <v>27</v>
      </c>
      <c r="B209" s="294" t="s">
        <v>52</v>
      </c>
      <c r="C209" s="295"/>
      <c r="D209" s="295"/>
      <c r="E209" s="23">
        <v>3339</v>
      </c>
      <c r="F209" s="92"/>
      <c r="G209" s="130"/>
      <c r="H209" s="93">
        <v>1330</v>
      </c>
      <c r="I209" s="94"/>
      <c r="J209" s="132"/>
      <c r="K209" s="2496">
        <v>-3.905483238376405</v>
      </c>
      <c r="L209" s="2112">
        <v>3.905483238376405</v>
      </c>
      <c r="M209" s="2497">
        <v>-2.5888954656875143</v>
      </c>
      <c r="N209" s="2498">
        <v>2.5888954656875143</v>
      </c>
    </row>
    <row r="210" spans="1:14" ht="15">
      <c r="A210" s="257" t="s">
        <v>28</v>
      </c>
      <c r="B210" s="294" t="s">
        <v>53</v>
      </c>
      <c r="C210" s="295"/>
      <c r="D210" s="295"/>
      <c r="E210" s="23">
        <v>1196</v>
      </c>
      <c r="F210" s="92"/>
      <c r="G210" s="130"/>
      <c r="H210" s="93">
        <v>277</v>
      </c>
      <c r="I210" s="94"/>
      <c r="J210" s="132"/>
      <c r="K210" s="2496">
        <v>-1.8234426958199919</v>
      </c>
      <c r="L210" s="2112">
        <v>1.8234426958199919</v>
      </c>
      <c r="M210" s="2497">
        <v>-3.516483516483504</v>
      </c>
      <c r="N210" s="2498">
        <v>3.516483516483504</v>
      </c>
    </row>
    <row r="211" spans="1:14" ht="15.75" thickBot="1">
      <c r="A211" s="259" t="s">
        <v>29</v>
      </c>
      <c r="B211" s="298" t="s">
        <v>54</v>
      </c>
      <c r="C211" s="299"/>
      <c r="D211" s="299"/>
      <c r="E211" s="134">
        <v>1263</v>
      </c>
      <c r="F211" s="135"/>
      <c r="G211" s="136"/>
      <c r="H211" s="137">
        <v>222</v>
      </c>
      <c r="I211" s="138"/>
      <c r="J211" s="139"/>
      <c r="K211" s="2499">
        <v>-0.9829766533637212</v>
      </c>
      <c r="L211" s="2101">
        <v>0.9829766533637212</v>
      </c>
      <c r="M211" s="2500">
        <v>-3.7338629592850054</v>
      </c>
      <c r="N211" s="2501">
        <v>3.7338629592850054</v>
      </c>
    </row>
    <row r="212" spans="1:10" ht="12.75">
      <c r="A212" s="2880" t="s">
        <v>56</v>
      </c>
      <c r="B212" s="2880"/>
      <c r="C212" s="2880"/>
      <c r="D212" s="2880"/>
      <c r="E212" s="2880"/>
      <c r="F212" s="2880"/>
      <c r="G212" s="2880"/>
      <c r="H212" s="2880"/>
      <c r="I212" s="2880"/>
      <c r="J212" s="2880"/>
    </row>
    <row r="213" spans="1:10" ht="12.75">
      <c r="A213" s="2868" t="s">
        <v>59</v>
      </c>
      <c r="B213" s="2869"/>
      <c r="C213" s="2869"/>
      <c r="D213" s="2869"/>
      <c r="E213" s="2869"/>
      <c r="F213" s="2869"/>
      <c r="G213" s="2869"/>
      <c r="H213" s="2869"/>
      <c r="I213" s="2869"/>
      <c r="J213" s="2869"/>
    </row>
    <row r="214" spans="1:10" ht="12.75">
      <c r="A214" s="2207" t="s">
        <v>150</v>
      </c>
      <c r="B214" s="2207"/>
      <c r="C214" s="2192"/>
      <c r="D214" s="2192"/>
      <c r="E214" s="2192"/>
      <c r="F214" s="2192"/>
      <c r="G214" s="2192"/>
      <c r="H214" s="2192"/>
      <c r="I214" s="2208"/>
      <c r="J214" s="2208"/>
    </row>
    <row r="215" spans="1:10" ht="12.75">
      <c r="A215" s="2191" t="s">
        <v>152</v>
      </c>
      <c r="B215" s="2192"/>
      <c r="C215" s="2192"/>
      <c r="D215" s="2167"/>
      <c r="E215" s="2167"/>
      <c r="F215" s="2167"/>
      <c r="G215" s="2167"/>
      <c r="H215" s="2167"/>
      <c r="I215" s="2161"/>
      <c r="J215" s="2161"/>
    </row>
    <row r="216" spans="1:10" ht="12.75">
      <c r="A216" s="140"/>
      <c r="B216" s="81"/>
      <c r="C216" s="81"/>
      <c r="D216" s="81"/>
      <c r="E216" s="81"/>
      <c r="F216" s="81"/>
      <c r="G216" s="81"/>
      <c r="H216" s="81"/>
      <c r="I216" s="81"/>
      <c r="J216" s="81"/>
    </row>
    <row r="217" spans="1:10" ht="18">
      <c r="A217" s="2864" t="s">
        <v>155</v>
      </c>
      <c r="B217" s="2865"/>
      <c r="C217" s="2865"/>
      <c r="D217" s="2865"/>
      <c r="E217" s="2865"/>
      <c r="F217" s="2865"/>
      <c r="G217" s="2865"/>
      <c r="H217" s="2865"/>
      <c r="I217" s="2865"/>
      <c r="J217" s="2865"/>
    </row>
    <row r="218" spans="1:10" ht="17.25" thickBot="1">
      <c r="A218" s="2887" t="s">
        <v>61</v>
      </c>
      <c r="B218" s="2888"/>
      <c r="C218" s="2888"/>
      <c r="D218" s="2888"/>
      <c r="E218" s="2888"/>
      <c r="F218" s="2888"/>
      <c r="G218" s="2888"/>
      <c r="H218" s="2888"/>
      <c r="I218" s="2888"/>
      <c r="J218" s="2888"/>
    </row>
    <row r="219" spans="1:10" ht="16.5" thickBot="1">
      <c r="A219" s="2858" t="s">
        <v>119</v>
      </c>
      <c r="B219" s="2855" t="s">
        <v>154</v>
      </c>
      <c r="C219" s="2856"/>
      <c r="D219" s="2856"/>
      <c r="E219" s="2856"/>
      <c r="F219" s="2856"/>
      <c r="G219" s="2856"/>
      <c r="H219" s="2856"/>
      <c r="I219" s="2856"/>
      <c r="J219" s="2857"/>
    </row>
    <row r="220" spans="1:10" ht="12.75">
      <c r="A220" s="2859"/>
      <c r="B220" s="2891" t="s">
        <v>1</v>
      </c>
      <c r="C220" s="2892"/>
      <c r="D220" s="2893"/>
      <c r="E220" s="2870" t="s">
        <v>2</v>
      </c>
      <c r="F220" s="2871"/>
      <c r="G220" s="2872"/>
      <c r="H220" s="2852" t="s">
        <v>3</v>
      </c>
      <c r="I220" s="2853"/>
      <c r="J220" s="2854"/>
    </row>
    <row r="221" spans="1:10" ht="13.5" thickBot="1">
      <c r="A221" s="2860"/>
      <c r="B221" s="307" t="s">
        <v>6</v>
      </c>
      <c r="C221" s="308" t="s">
        <v>202</v>
      </c>
      <c r="D221" s="309" t="s">
        <v>204</v>
      </c>
      <c r="E221" s="310" t="s">
        <v>6</v>
      </c>
      <c r="F221" s="311" t="s">
        <v>202</v>
      </c>
      <c r="G221" s="312" t="s">
        <v>204</v>
      </c>
      <c r="H221" s="313" t="s">
        <v>6</v>
      </c>
      <c r="I221" s="313" t="s">
        <v>202</v>
      </c>
      <c r="J221" s="314" t="s">
        <v>204</v>
      </c>
    </row>
    <row r="222" spans="1:10" ht="15">
      <c r="A222" s="249" t="s">
        <v>201</v>
      </c>
      <c r="B222" s="219">
        <v>10004</v>
      </c>
      <c r="C222" s="220">
        <v>6002</v>
      </c>
      <c r="D222" s="288">
        <v>2702</v>
      </c>
      <c r="E222" s="28">
        <v>5471</v>
      </c>
      <c r="F222" s="28">
        <v>3026</v>
      </c>
      <c r="G222" s="28">
        <v>1255</v>
      </c>
      <c r="H222" s="117">
        <v>4533</v>
      </c>
      <c r="I222" s="19">
        <v>2976</v>
      </c>
      <c r="J222" s="87">
        <v>1447</v>
      </c>
    </row>
    <row r="223" spans="1:10" ht="15">
      <c r="A223" s="254" t="s">
        <v>31</v>
      </c>
      <c r="B223" s="219">
        <v>3553</v>
      </c>
      <c r="C223" s="220">
        <v>3774</v>
      </c>
      <c r="D223" s="288">
        <v>-221</v>
      </c>
      <c r="E223" s="28">
        <v>1946</v>
      </c>
      <c r="F223" s="28">
        <v>2006</v>
      </c>
      <c r="G223" s="28">
        <v>-60</v>
      </c>
      <c r="H223" s="117">
        <v>1607</v>
      </c>
      <c r="I223" s="19">
        <v>1768</v>
      </c>
      <c r="J223" s="87">
        <v>-161</v>
      </c>
    </row>
    <row r="224" spans="1:10" ht="15">
      <c r="A224" s="254" t="s">
        <v>16</v>
      </c>
      <c r="B224" s="219">
        <v>244</v>
      </c>
      <c r="C224" s="220">
        <v>259</v>
      </c>
      <c r="D224" s="288">
        <v>-15</v>
      </c>
      <c r="E224" s="28">
        <v>266</v>
      </c>
      <c r="F224" s="28">
        <v>224</v>
      </c>
      <c r="G224" s="28">
        <v>42</v>
      </c>
      <c r="H224" s="143">
        <v>-22</v>
      </c>
      <c r="I224" s="19">
        <v>35</v>
      </c>
      <c r="J224" s="87">
        <v>-57</v>
      </c>
    </row>
    <row r="225" spans="1:10" s="2" customFormat="1" ht="15">
      <c r="A225" s="254" t="s">
        <v>17</v>
      </c>
      <c r="B225" s="300">
        <v>-312</v>
      </c>
      <c r="C225" s="301">
        <v>-290</v>
      </c>
      <c r="D225" s="302">
        <v>-22</v>
      </c>
      <c r="E225" s="142">
        <v>-272</v>
      </c>
      <c r="F225" s="142">
        <v>-296</v>
      </c>
      <c r="G225" s="142">
        <v>24</v>
      </c>
      <c r="H225" s="143">
        <v>-40</v>
      </c>
      <c r="I225" s="44">
        <v>6</v>
      </c>
      <c r="J225" s="144">
        <v>-46</v>
      </c>
    </row>
    <row r="226" spans="1:10" ht="15">
      <c r="A226" s="254" t="s">
        <v>18</v>
      </c>
      <c r="B226" s="219">
        <v>317</v>
      </c>
      <c r="C226" s="220">
        <v>170</v>
      </c>
      <c r="D226" s="288">
        <v>147</v>
      </c>
      <c r="E226" s="28">
        <v>50</v>
      </c>
      <c r="F226" s="28">
        <v>-45</v>
      </c>
      <c r="G226" s="28">
        <v>95</v>
      </c>
      <c r="H226" s="117">
        <v>267</v>
      </c>
      <c r="I226" s="19">
        <v>215</v>
      </c>
      <c r="J226" s="87">
        <v>52</v>
      </c>
    </row>
    <row r="227" spans="1:10" ht="15">
      <c r="A227" s="254" t="s">
        <v>19</v>
      </c>
      <c r="B227" s="300">
        <v>-390</v>
      </c>
      <c r="C227" s="301">
        <v>-347</v>
      </c>
      <c r="D227" s="302">
        <v>-43</v>
      </c>
      <c r="E227" s="142">
        <v>-483</v>
      </c>
      <c r="F227" s="142">
        <v>-428</v>
      </c>
      <c r="G227" s="142">
        <v>-55</v>
      </c>
      <c r="H227" s="117">
        <v>93</v>
      </c>
      <c r="I227" s="19">
        <v>81</v>
      </c>
      <c r="J227" s="87">
        <v>12</v>
      </c>
    </row>
    <row r="228" spans="1:10" ht="15">
      <c r="A228" s="254" t="s">
        <v>20</v>
      </c>
      <c r="B228" s="219">
        <v>133</v>
      </c>
      <c r="C228" s="220">
        <v>44</v>
      </c>
      <c r="D228" s="288">
        <v>89</v>
      </c>
      <c r="E228" s="28">
        <v>112</v>
      </c>
      <c r="F228" s="28">
        <v>111</v>
      </c>
      <c r="G228" s="28">
        <v>1</v>
      </c>
      <c r="H228" s="117">
        <v>21</v>
      </c>
      <c r="I228" s="44">
        <v>-67</v>
      </c>
      <c r="J228" s="87">
        <v>88</v>
      </c>
    </row>
    <row r="229" spans="1:10" ht="15.75">
      <c r="A229" s="255" t="s">
        <v>0</v>
      </c>
      <c r="B229" s="219">
        <v>518</v>
      </c>
      <c r="C229" s="220">
        <v>212</v>
      </c>
      <c r="D229" s="288">
        <v>306</v>
      </c>
      <c r="E229" s="28">
        <v>473</v>
      </c>
      <c r="F229" s="28">
        <v>210</v>
      </c>
      <c r="G229" s="28">
        <v>263</v>
      </c>
      <c r="H229" s="117">
        <v>45</v>
      </c>
      <c r="I229" s="19">
        <v>2</v>
      </c>
      <c r="J229" s="87">
        <v>43</v>
      </c>
    </row>
    <row r="230" spans="1:10" ht="15">
      <c r="A230" s="254" t="s">
        <v>21</v>
      </c>
      <c r="B230" s="219">
        <v>473</v>
      </c>
      <c r="C230" s="220">
        <v>489</v>
      </c>
      <c r="D230" s="288">
        <v>-16</v>
      </c>
      <c r="E230" s="28">
        <v>362</v>
      </c>
      <c r="F230" s="28">
        <v>309</v>
      </c>
      <c r="G230" s="28">
        <v>53</v>
      </c>
      <c r="H230" s="117">
        <v>111</v>
      </c>
      <c r="I230" s="19">
        <v>180</v>
      </c>
      <c r="J230" s="87">
        <v>-69</v>
      </c>
    </row>
    <row r="231" spans="1:10" ht="15">
      <c r="A231" s="254" t="s">
        <v>22</v>
      </c>
      <c r="B231" s="219">
        <v>1562</v>
      </c>
      <c r="C231" s="220"/>
      <c r="D231" s="288"/>
      <c r="E231" s="28">
        <v>1464</v>
      </c>
      <c r="F231" s="28"/>
      <c r="G231" s="28"/>
      <c r="H231" s="117">
        <v>98</v>
      </c>
      <c r="I231" s="19"/>
      <c r="J231" s="87"/>
    </row>
    <row r="232" spans="1:10" ht="15">
      <c r="A232" s="254" t="s">
        <v>32</v>
      </c>
      <c r="B232" s="219">
        <v>558</v>
      </c>
      <c r="C232" s="220">
        <v>-313</v>
      </c>
      <c r="D232" s="288">
        <v>871</v>
      </c>
      <c r="E232" s="142">
        <v>-490</v>
      </c>
      <c r="F232" s="142">
        <v>-791</v>
      </c>
      <c r="G232" s="28">
        <v>301</v>
      </c>
      <c r="H232" s="117">
        <v>1048</v>
      </c>
      <c r="I232" s="19">
        <v>478</v>
      </c>
      <c r="J232" s="87">
        <v>570</v>
      </c>
    </row>
    <row r="233" spans="1:10" ht="15">
      <c r="A233" s="254" t="s">
        <v>24</v>
      </c>
      <c r="B233" s="219">
        <v>-172</v>
      </c>
      <c r="C233" s="220">
        <v>-241</v>
      </c>
      <c r="D233" s="288">
        <v>69</v>
      </c>
      <c r="E233" s="28">
        <v>-130</v>
      </c>
      <c r="F233" s="28">
        <v>-150</v>
      </c>
      <c r="G233" s="28">
        <v>20</v>
      </c>
      <c r="H233" s="143">
        <v>-42</v>
      </c>
      <c r="I233" s="44">
        <v>-91</v>
      </c>
      <c r="J233" s="87">
        <v>49</v>
      </c>
    </row>
    <row r="234" spans="1:10" ht="15">
      <c r="A234" s="254" t="s">
        <v>33</v>
      </c>
      <c r="B234" s="300">
        <v>-262</v>
      </c>
      <c r="C234" s="301">
        <v>-303</v>
      </c>
      <c r="D234" s="302">
        <v>41</v>
      </c>
      <c r="E234" s="142">
        <v>-274</v>
      </c>
      <c r="F234" s="142">
        <v>-276</v>
      </c>
      <c r="G234" s="28">
        <v>2</v>
      </c>
      <c r="H234" s="117">
        <v>12</v>
      </c>
      <c r="I234" s="44">
        <v>-27</v>
      </c>
      <c r="J234" s="87">
        <v>39</v>
      </c>
    </row>
    <row r="235" spans="1:10" ht="15">
      <c r="A235" s="254" t="s">
        <v>25</v>
      </c>
      <c r="B235" s="219">
        <v>206</v>
      </c>
      <c r="C235" s="301">
        <v>-281</v>
      </c>
      <c r="D235" s="288">
        <v>487</v>
      </c>
      <c r="E235" s="142">
        <v>-601</v>
      </c>
      <c r="F235" s="142">
        <v>-850</v>
      </c>
      <c r="G235" s="142">
        <v>249</v>
      </c>
      <c r="H235" s="117">
        <v>807</v>
      </c>
      <c r="I235" s="19">
        <v>569</v>
      </c>
      <c r="J235" s="87">
        <v>238</v>
      </c>
    </row>
    <row r="236" spans="1:10" ht="15">
      <c r="A236" s="254" t="s">
        <v>26</v>
      </c>
      <c r="B236" s="219">
        <v>1870</v>
      </c>
      <c r="C236" s="220">
        <v>1404</v>
      </c>
      <c r="D236" s="288">
        <v>466</v>
      </c>
      <c r="E236" s="28">
        <v>1304</v>
      </c>
      <c r="F236" s="28">
        <v>1096</v>
      </c>
      <c r="G236" s="28">
        <v>208</v>
      </c>
      <c r="H236" s="117">
        <v>566</v>
      </c>
      <c r="I236" s="19">
        <v>308</v>
      </c>
      <c r="J236" s="87">
        <v>258</v>
      </c>
    </row>
    <row r="237" spans="1:10" ht="15">
      <c r="A237" s="254" t="s">
        <v>34</v>
      </c>
      <c r="B237" s="219">
        <v>186</v>
      </c>
      <c r="C237" s="220">
        <v>183</v>
      </c>
      <c r="D237" s="288">
        <v>3</v>
      </c>
      <c r="E237" s="28">
        <v>211</v>
      </c>
      <c r="F237" s="28">
        <v>193</v>
      </c>
      <c r="G237" s="28">
        <v>18</v>
      </c>
      <c r="H237" s="143">
        <v>-25</v>
      </c>
      <c r="I237" s="44">
        <v>-10</v>
      </c>
      <c r="J237" s="144">
        <v>-15</v>
      </c>
    </row>
    <row r="238" spans="1:10" ht="15">
      <c r="A238" s="254" t="s">
        <v>35</v>
      </c>
      <c r="B238" s="219">
        <v>1410</v>
      </c>
      <c r="C238" s="220">
        <v>852</v>
      </c>
      <c r="D238" s="288">
        <v>558</v>
      </c>
      <c r="E238" s="28">
        <v>1485</v>
      </c>
      <c r="F238" s="28">
        <v>1374</v>
      </c>
      <c r="G238" s="28">
        <v>111</v>
      </c>
      <c r="H238" s="143">
        <v>-75</v>
      </c>
      <c r="I238" s="44">
        <v>-522</v>
      </c>
      <c r="J238" s="87">
        <v>447</v>
      </c>
    </row>
    <row r="239" spans="1:10" ht="15">
      <c r="A239" s="254" t="s">
        <v>27</v>
      </c>
      <c r="B239" s="219">
        <v>95</v>
      </c>
      <c r="C239" s="220">
        <v>78</v>
      </c>
      <c r="D239" s="288">
        <v>17</v>
      </c>
      <c r="E239" s="28">
        <v>42</v>
      </c>
      <c r="F239" s="28">
        <v>36</v>
      </c>
      <c r="G239" s="28">
        <v>6</v>
      </c>
      <c r="H239" s="117">
        <v>53</v>
      </c>
      <c r="I239" s="19">
        <v>42</v>
      </c>
      <c r="J239" s="87">
        <v>11</v>
      </c>
    </row>
    <row r="240" spans="1:10" ht="15">
      <c r="A240" s="254" t="s">
        <v>28</v>
      </c>
      <c r="B240" s="219">
        <v>3</v>
      </c>
      <c r="C240" s="220">
        <v>-15</v>
      </c>
      <c r="D240" s="288">
        <v>18</v>
      </c>
      <c r="E240" s="142">
        <v>-12</v>
      </c>
      <c r="F240" s="142">
        <v>-8</v>
      </c>
      <c r="G240" s="142">
        <v>-4</v>
      </c>
      <c r="H240" s="117">
        <v>15</v>
      </c>
      <c r="I240" s="19">
        <v>-7</v>
      </c>
      <c r="J240" s="87">
        <v>22</v>
      </c>
    </row>
    <row r="241" spans="1:10" ht="15.75" thickBot="1">
      <c r="A241" s="256" t="s">
        <v>29</v>
      </c>
      <c r="B241" s="303">
        <v>12</v>
      </c>
      <c r="C241" s="291">
        <v>24</v>
      </c>
      <c r="D241" s="292">
        <v>-12</v>
      </c>
      <c r="E241" s="85">
        <v>18</v>
      </c>
      <c r="F241" s="85">
        <v>35</v>
      </c>
      <c r="G241" s="85">
        <v>-17</v>
      </c>
      <c r="H241" s="127">
        <v>-6</v>
      </c>
      <c r="I241" s="89">
        <v>-11</v>
      </c>
      <c r="J241" s="90">
        <v>5</v>
      </c>
    </row>
    <row r="242" spans="1:10" ht="12.75">
      <c r="A242" s="140"/>
      <c r="B242" s="81"/>
      <c r="C242" s="81"/>
      <c r="D242" s="81"/>
      <c r="E242" s="81"/>
      <c r="F242" s="81"/>
      <c r="G242" s="81"/>
      <c r="H242" s="81"/>
      <c r="I242" s="81"/>
      <c r="J242" s="81"/>
    </row>
    <row r="243" spans="1:10" ht="18">
      <c r="A243" s="2864" t="s">
        <v>156</v>
      </c>
      <c r="B243" s="2865"/>
      <c r="C243" s="2865"/>
      <c r="D243" s="2865"/>
      <c r="E243" s="2865"/>
      <c r="F243" s="2865"/>
      <c r="G243" s="2865"/>
      <c r="H243" s="2865"/>
      <c r="I243" s="2865"/>
      <c r="J243" s="2865"/>
    </row>
    <row r="244" spans="1:10" ht="17.25" thickBot="1">
      <c r="A244" s="2887" t="s">
        <v>61</v>
      </c>
      <c r="B244" s="2888"/>
      <c r="C244" s="2888"/>
      <c r="D244" s="2888"/>
      <c r="E244" s="2888"/>
      <c r="F244" s="2888"/>
      <c r="G244" s="2888"/>
      <c r="H244" s="2888"/>
      <c r="I244" s="2888"/>
      <c r="J244" s="2888"/>
    </row>
    <row r="245" spans="1:10" ht="16.5" thickBot="1">
      <c r="A245" s="2858" t="s">
        <v>119</v>
      </c>
      <c r="B245" s="2855" t="s">
        <v>154</v>
      </c>
      <c r="C245" s="2856"/>
      <c r="D245" s="2856"/>
      <c r="E245" s="2856"/>
      <c r="F245" s="2856"/>
      <c r="G245" s="2856"/>
      <c r="H245" s="2856"/>
      <c r="I245" s="2856"/>
      <c r="J245" s="2857"/>
    </row>
    <row r="246" spans="1:10" ht="12.75">
      <c r="A246" s="2859"/>
      <c r="B246" s="2891" t="s">
        <v>1</v>
      </c>
      <c r="C246" s="2892"/>
      <c r="D246" s="2893"/>
      <c r="E246" s="2870" t="s">
        <v>2</v>
      </c>
      <c r="F246" s="2871"/>
      <c r="G246" s="2872"/>
      <c r="H246" s="2852" t="s">
        <v>3</v>
      </c>
      <c r="I246" s="2853"/>
      <c r="J246" s="2854"/>
    </row>
    <row r="247" spans="1:10" ht="13.5" thickBot="1">
      <c r="A247" s="2860"/>
      <c r="B247" s="307" t="s">
        <v>6</v>
      </c>
      <c r="C247" s="308" t="s">
        <v>202</v>
      </c>
      <c r="D247" s="309" t="s">
        <v>204</v>
      </c>
      <c r="E247" s="310" t="s">
        <v>6</v>
      </c>
      <c r="F247" s="311" t="s">
        <v>202</v>
      </c>
      <c r="G247" s="312" t="s">
        <v>204</v>
      </c>
      <c r="H247" s="313" t="s">
        <v>6</v>
      </c>
      <c r="I247" s="313" t="s">
        <v>202</v>
      </c>
      <c r="J247" s="314" t="s">
        <v>204</v>
      </c>
    </row>
    <row r="248" spans="1:10" ht="15">
      <c r="A248" s="249" t="s">
        <v>201</v>
      </c>
      <c r="B248" s="300">
        <v>-542</v>
      </c>
      <c r="C248" s="301">
        <v>-3321</v>
      </c>
      <c r="D248" s="220">
        <v>2817</v>
      </c>
      <c r="E248" s="146">
        <v>-2284</v>
      </c>
      <c r="F248" s="142">
        <v>-3011</v>
      </c>
      <c r="G248" s="29">
        <v>1032</v>
      </c>
      <c r="H248" s="19">
        <v>1742</v>
      </c>
      <c r="I248" s="44">
        <v>-310</v>
      </c>
      <c r="J248" s="87">
        <v>1785</v>
      </c>
    </row>
    <row r="249" spans="1:10" ht="15">
      <c r="A249" s="260" t="s">
        <v>31</v>
      </c>
      <c r="B249" s="219">
        <v>417</v>
      </c>
      <c r="C249" s="301">
        <v>-99</v>
      </c>
      <c r="D249" s="220">
        <v>516</v>
      </c>
      <c r="E249" s="146">
        <v>-19</v>
      </c>
      <c r="F249" s="142">
        <v>-209</v>
      </c>
      <c r="G249" s="29">
        <v>190</v>
      </c>
      <c r="H249" s="19">
        <v>436</v>
      </c>
      <c r="I249" s="19">
        <v>110</v>
      </c>
      <c r="J249" s="87">
        <v>326</v>
      </c>
    </row>
    <row r="250" spans="1:10" ht="15">
      <c r="A250" s="260" t="s">
        <v>16</v>
      </c>
      <c r="B250" s="219">
        <v>359</v>
      </c>
      <c r="C250" s="220">
        <v>301</v>
      </c>
      <c r="D250" s="220">
        <v>58</v>
      </c>
      <c r="E250" s="27">
        <v>323</v>
      </c>
      <c r="F250" s="28">
        <v>223</v>
      </c>
      <c r="G250" s="29">
        <v>100</v>
      </c>
      <c r="H250" s="19">
        <v>36</v>
      </c>
      <c r="I250" s="19">
        <v>78</v>
      </c>
      <c r="J250" s="144">
        <v>-42</v>
      </c>
    </row>
    <row r="251" spans="1:10" ht="15">
      <c r="A251" s="260" t="s">
        <v>17</v>
      </c>
      <c r="B251" s="219">
        <v>209</v>
      </c>
      <c r="C251" s="301">
        <v>-19</v>
      </c>
      <c r="D251" s="220">
        <v>228</v>
      </c>
      <c r="E251" s="27">
        <v>153</v>
      </c>
      <c r="F251" s="28">
        <v>7</v>
      </c>
      <c r="G251" s="29">
        <v>146</v>
      </c>
      <c r="H251" s="19">
        <v>56</v>
      </c>
      <c r="I251" s="44">
        <v>-26</v>
      </c>
      <c r="J251" s="87">
        <v>82</v>
      </c>
    </row>
    <row r="252" spans="1:10" ht="15">
      <c r="A252" s="260" t="s">
        <v>18</v>
      </c>
      <c r="B252" s="219">
        <v>130</v>
      </c>
      <c r="C252" s="220">
        <v>27</v>
      </c>
      <c r="D252" s="220">
        <v>103</v>
      </c>
      <c r="E252" s="27">
        <v>166</v>
      </c>
      <c r="F252" s="28">
        <v>126</v>
      </c>
      <c r="G252" s="29">
        <v>40</v>
      </c>
      <c r="H252" s="44">
        <v>-36</v>
      </c>
      <c r="I252" s="44">
        <v>-99</v>
      </c>
      <c r="J252" s="87">
        <v>63</v>
      </c>
    </row>
    <row r="253" spans="1:10" ht="15">
      <c r="A253" s="260" t="s">
        <v>19</v>
      </c>
      <c r="B253" s="300">
        <v>-285</v>
      </c>
      <c r="C253" s="301">
        <v>-312</v>
      </c>
      <c r="D253" s="220">
        <v>27</v>
      </c>
      <c r="E253" s="146">
        <v>-316</v>
      </c>
      <c r="F253" s="142">
        <v>-308</v>
      </c>
      <c r="G253" s="145">
        <v>-8</v>
      </c>
      <c r="H253" s="19">
        <v>31</v>
      </c>
      <c r="I253" s="44">
        <v>-4</v>
      </c>
      <c r="J253" s="87">
        <v>35</v>
      </c>
    </row>
    <row r="254" spans="1:10" ht="15">
      <c r="A254" s="260" t="s">
        <v>20</v>
      </c>
      <c r="B254" s="300">
        <v>-190</v>
      </c>
      <c r="C254" s="301">
        <v>-232</v>
      </c>
      <c r="D254" s="220">
        <v>42</v>
      </c>
      <c r="E254" s="146">
        <v>-180</v>
      </c>
      <c r="F254" s="142">
        <v>-232</v>
      </c>
      <c r="G254" s="29">
        <v>52</v>
      </c>
      <c r="H254" s="44">
        <v>-10</v>
      </c>
      <c r="I254" s="19">
        <v>0</v>
      </c>
      <c r="J254" s="144">
        <v>-10</v>
      </c>
    </row>
    <row r="255" spans="1:10" ht="15.75">
      <c r="A255" s="261" t="s">
        <v>0</v>
      </c>
      <c r="B255" s="219">
        <v>142</v>
      </c>
      <c r="C255" s="220">
        <v>97</v>
      </c>
      <c r="D255" s="220">
        <v>45</v>
      </c>
      <c r="E255" s="27">
        <v>105</v>
      </c>
      <c r="F255" s="28">
        <v>47</v>
      </c>
      <c r="G255" s="29">
        <v>58</v>
      </c>
      <c r="H255" s="19">
        <v>37</v>
      </c>
      <c r="I255" s="19">
        <v>50</v>
      </c>
      <c r="J255" s="144">
        <v>-13</v>
      </c>
    </row>
    <row r="256" spans="1:10" ht="15">
      <c r="A256" s="260" t="s">
        <v>21</v>
      </c>
      <c r="B256" s="300">
        <v>-940</v>
      </c>
      <c r="C256" s="301">
        <v>-1046</v>
      </c>
      <c r="D256" s="220">
        <v>106</v>
      </c>
      <c r="E256" s="146">
        <v>-901</v>
      </c>
      <c r="F256" s="142">
        <v>-852</v>
      </c>
      <c r="G256" s="145">
        <v>-49</v>
      </c>
      <c r="H256" s="44">
        <v>-39</v>
      </c>
      <c r="I256" s="44">
        <v>-194</v>
      </c>
      <c r="J256" s="87">
        <v>155</v>
      </c>
    </row>
    <row r="257" spans="1:10" ht="15">
      <c r="A257" s="260" t="s">
        <v>22</v>
      </c>
      <c r="B257" s="219">
        <v>614</v>
      </c>
      <c r="C257" s="220"/>
      <c r="D257" s="220"/>
      <c r="E257" s="27">
        <v>354</v>
      </c>
      <c r="F257" s="28"/>
      <c r="G257" s="29"/>
      <c r="H257" s="19">
        <v>260</v>
      </c>
      <c r="I257" s="19"/>
      <c r="J257" s="87"/>
    </row>
    <row r="258" spans="1:10" ht="15">
      <c r="A258" s="260" t="s">
        <v>32</v>
      </c>
      <c r="B258" s="300">
        <v>-156</v>
      </c>
      <c r="C258" s="301">
        <v>-641</v>
      </c>
      <c r="D258" s="220">
        <v>485</v>
      </c>
      <c r="E258" s="146">
        <v>-48</v>
      </c>
      <c r="F258" s="142">
        <v>38</v>
      </c>
      <c r="G258" s="145">
        <v>-86</v>
      </c>
      <c r="H258" s="44">
        <v>-108</v>
      </c>
      <c r="I258" s="44">
        <v>-679</v>
      </c>
      <c r="J258" s="87">
        <v>571</v>
      </c>
    </row>
    <row r="259" spans="1:10" ht="15">
      <c r="A259" s="260" t="s">
        <v>24</v>
      </c>
      <c r="B259" s="300">
        <v>-295</v>
      </c>
      <c r="C259" s="301">
        <v>-264</v>
      </c>
      <c r="D259" s="301">
        <v>-31</v>
      </c>
      <c r="E259" s="146">
        <v>-224</v>
      </c>
      <c r="F259" s="142">
        <v>-15</v>
      </c>
      <c r="G259" s="145">
        <v>-209</v>
      </c>
      <c r="H259" s="44">
        <v>-71</v>
      </c>
      <c r="I259" s="44">
        <v>-249</v>
      </c>
      <c r="J259" s="87">
        <v>178</v>
      </c>
    </row>
    <row r="260" spans="1:10" ht="15">
      <c r="A260" s="260" t="s">
        <v>33</v>
      </c>
      <c r="B260" s="300">
        <v>-652</v>
      </c>
      <c r="C260" s="301">
        <v>-709</v>
      </c>
      <c r="D260" s="220">
        <v>57</v>
      </c>
      <c r="E260" s="146">
        <v>-659</v>
      </c>
      <c r="F260" s="142">
        <v>-635</v>
      </c>
      <c r="G260" s="145">
        <v>-24</v>
      </c>
      <c r="H260" s="19">
        <v>7</v>
      </c>
      <c r="I260" s="44">
        <v>-74</v>
      </c>
      <c r="J260" s="87">
        <v>81</v>
      </c>
    </row>
    <row r="261" spans="1:10" ht="15">
      <c r="A261" s="260" t="s">
        <v>25</v>
      </c>
      <c r="B261" s="300">
        <v>-646</v>
      </c>
      <c r="C261" s="301">
        <v>-1064</v>
      </c>
      <c r="D261" s="220">
        <v>418</v>
      </c>
      <c r="E261" s="146">
        <v>-1274</v>
      </c>
      <c r="F261" s="142">
        <v>-1569</v>
      </c>
      <c r="G261" s="145">
        <v>295</v>
      </c>
      <c r="H261" s="19">
        <v>628</v>
      </c>
      <c r="I261" s="19">
        <v>505</v>
      </c>
      <c r="J261" s="87">
        <v>123</v>
      </c>
    </row>
    <row r="262" spans="1:10" ht="15">
      <c r="A262" s="260" t="s">
        <v>26</v>
      </c>
      <c r="B262" s="300">
        <v>-124</v>
      </c>
      <c r="C262" s="301">
        <v>-162</v>
      </c>
      <c r="D262" s="220">
        <v>38</v>
      </c>
      <c r="E262" s="146">
        <v>-224</v>
      </c>
      <c r="F262" s="142">
        <v>-178</v>
      </c>
      <c r="G262" s="145">
        <v>-46</v>
      </c>
      <c r="H262" s="19">
        <v>100</v>
      </c>
      <c r="I262" s="19">
        <v>16</v>
      </c>
      <c r="J262" s="87">
        <v>84</v>
      </c>
    </row>
    <row r="263" spans="1:10" ht="15">
      <c r="A263" s="260" t="s">
        <v>34</v>
      </c>
      <c r="B263" s="300">
        <v>-19</v>
      </c>
      <c r="C263" s="301">
        <v>-100</v>
      </c>
      <c r="D263" s="220">
        <v>81</v>
      </c>
      <c r="E263" s="146">
        <v>-117</v>
      </c>
      <c r="F263" s="142">
        <v>-135</v>
      </c>
      <c r="G263" s="29">
        <v>18</v>
      </c>
      <c r="H263" s="19">
        <v>98</v>
      </c>
      <c r="I263" s="19">
        <v>35</v>
      </c>
      <c r="J263" s="87">
        <v>63</v>
      </c>
    </row>
    <row r="264" spans="1:10" ht="15">
      <c r="A264" s="260" t="s">
        <v>35</v>
      </c>
      <c r="B264" s="219">
        <v>659</v>
      </c>
      <c r="C264" s="220">
        <v>75</v>
      </c>
      <c r="D264" s="220">
        <v>584</v>
      </c>
      <c r="E264" s="27">
        <v>431</v>
      </c>
      <c r="F264" s="142">
        <v>-13</v>
      </c>
      <c r="G264" s="29">
        <v>444</v>
      </c>
      <c r="H264" s="19">
        <v>228</v>
      </c>
      <c r="I264" s="19">
        <v>88</v>
      </c>
      <c r="J264" s="87">
        <v>140</v>
      </c>
    </row>
    <row r="265" spans="1:10" ht="15">
      <c r="A265" s="260" t="s">
        <v>27</v>
      </c>
      <c r="B265" s="219">
        <v>153</v>
      </c>
      <c r="C265" s="220">
        <v>23</v>
      </c>
      <c r="D265" s="220">
        <v>130</v>
      </c>
      <c r="E265" s="27">
        <v>92</v>
      </c>
      <c r="F265" s="28">
        <v>6</v>
      </c>
      <c r="G265" s="29">
        <v>86</v>
      </c>
      <c r="H265" s="19">
        <v>61</v>
      </c>
      <c r="I265" s="19">
        <v>17</v>
      </c>
      <c r="J265" s="87">
        <v>44</v>
      </c>
    </row>
    <row r="266" spans="1:10" ht="15">
      <c r="A266" s="260" t="s">
        <v>28</v>
      </c>
      <c r="B266" s="219">
        <v>17</v>
      </c>
      <c r="C266" s="220">
        <v>21</v>
      </c>
      <c r="D266" s="301">
        <v>-4</v>
      </c>
      <c r="E266" s="27">
        <v>15</v>
      </c>
      <c r="F266" s="28">
        <v>8</v>
      </c>
      <c r="G266" s="29">
        <v>7</v>
      </c>
      <c r="H266" s="19">
        <v>2</v>
      </c>
      <c r="I266" s="19">
        <v>13</v>
      </c>
      <c r="J266" s="144">
        <v>-11</v>
      </c>
    </row>
    <row r="267" spans="1:10" ht="15.75" thickBot="1">
      <c r="A267" s="262" t="s">
        <v>29</v>
      </c>
      <c r="B267" s="303">
        <v>65</v>
      </c>
      <c r="C267" s="291">
        <v>74</v>
      </c>
      <c r="D267" s="2203">
        <v>-9</v>
      </c>
      <c r="E267" s="84">
        <v>39</v>
      </c>
      <c r="F267" s="85">
        <v>45</v>
      </c>
      <c r="G267" s="2202">
        <v>-6</v>
      </c>
      <c r="H267" s="89">
        <v>26</v>
      </c>
      <c r="I267" s="89">
        <v>29</v>
      </c>
      <c r="J267" s="2204">
        <v>-3</v>
      </c>
    </row>
    <row r="268" spans="1:10" ht="12.75">
      <c r="A268" s="2868" t="s">
        <v>392</v>
      </c>
      <c r="B268" s="2869"/>
      <c r="C268" s="2869"/>
      <c r="D268" s="2869"/>
      <c r="E268" s="2869"/>
      <c r="F268" s="2869"/>
      <c r="G268" s="2869"/>
      <c r="H268" s="2869"/>
      <c r="I268" s="2869"/>
      <c r="J268" s="2869"/>
    </row>
    <row r="269" spans="1:16" ht="12.75">
      <c r="A269" s="1239" t="s">
        <v>150</v>
      </c>
      <c r="B269" s="1239"/>
      <c r="C269" s="1240"/>
      <c r="D269" s="1240"/>
      <c r="E269" s="1240"/>
      <c r="F269" s="1240"/>
      <c r="G269" s="1240"/>
      <c r="H269" s="1240"/>
      <c r="I269" s="2165"/>
      <c r="J269" s="2165"/>
      <c r="P269" s="608"/>
    </row>
    <row r="270" spans="1:10" ht="12.75">
      <c r="A270" s="2166" t="s">
        <v>152</v>
      </c>
      <c r="B270" s="1240"/>
      <c r="C270" s="1240"/>
      <c r="D270" s="1241"/>
      <c r="E270" s="1241"/>
      <c r="F270" s="1241"/>
      <c r="G270" s="1241"/>
      <c r="H270" s="1241"/>
      <c r="I270" s="2161"/>
      <c r="J270" s="2161"/>
    </row>
    <row r="271" spans="1:14" ht="18">
      <c r="A271" s="2864" t="s">
        <v>226</v>
      </c>
      <c r="B271" s="2976"/>
      <c r="C271" s="2976"/>
      <c r="D271" s="2976"/>
      <c r="E271" s="2976"/>
      <c r="F271" s="2976"/>
      <c r="G271" s="2976"/>
      <c r="H271" s="2976"/>
      <c r="I271" s="2976"/>
      <c r="J271" s="2976"/>
      <c r="K271" s="2173"/>
      <c r="L271" s="2173"/>
      <c r="M271" s="2173"/>
      <c r="N271" s="2173"/>
    </row>
    <row r="272" spans="1:14" ht="17.25" thickBot="1">
      <c r="A272" s="2887" t="s">
        <v>61</v>
      </c>
      <c r="B272" s="2888"/>
      <c r="C272" s="2888"/>
      <c r="D272" s="2888"/>
      <c r="E272" s="2888"/>
      <c r="F272" s="2888"/>
      <c r="G272" s="2888"/>
      <c r="H272" s="2888"/>
      <c r="I272" s="2888"/>
      <c r="J272" s="2888"/>
      <c r="K272" s="2173"/>
      <c r="L272" s="2173"/>
      <c r="M272" s="2173"/>
      <c r="N272" s="2173"/>
    </row>
    <row r="273" spans="1:14" ht="15.75" customHeight="1" thickBot="1">
      <c r="A273" s="2873" t="s">
        <v>119</v>
      </c>
      <c r="B273" s="2862" t="s">
        <v>154</v>
      </c>
      <c r="C273" s="2862"/>
      <c r="D273" s="2862"/>
      <c r="E273" s="2862"/>
      <c r="F273" s="2862"/>
      <c r="G273" s="2862"/>
      <c r="H273" s="2862"/>
      <c r="I273" s="2862"/>
      <c r="J273" s="2863"/>
      <c r="K273" s="2946" t="s">
        <v>224</v>
      </c>
      <c r="L273" s="2947"/>
      <c r="M273" s="2947"/>
      <c r="N273" s="2948"/>
    </row>
    <row r="274" spans="1:18" ht="15">
      <c r="A274" s="2874"/>
      <c r="B274" s="2977" t="s">
        <v>1</v>
      </c>
      <c r="C274" s="2867"/>
      <c r="D274" s="2867"/>
      <c r="E274" s="2881" t="s">
        <v>2</v>
      </c>
      <c r="F274" s="2882"/>
      <c r="G274" s="2883"/>
      <c r="H274" s="2978" t="s">
        <v>3</v>
      </c>
      <c r="I274" s="2979"/>
      <c r="J274" s="2979"/>
      <c r="K274" s="2889" t="s">
        <v>2</v>
      </c>
      <c r="L274" s="2890"/>
      <c r="M274" s="2949" t="s">
        <v>3</v>
      </c>
      <c r="N274" s="2950"/>
      <c r="O274" s="582" t="s">
        <v>217</v>
      </c>
      <c r="P274" s="583"/>
      <c r="Q274" s="583"/>
      <c r="R274" s="584"/>
    </row>
    <row r="275" spans="1:18" ht="13.5" customHeight="1" thickBot="1">
      <c r="A275" s="2875"/>
      <c r="B275" s="293" t="s">
        <v>6</v>
      </c>
      <c r="C275" s="265" t="s">
        <v>202</v>
      </c>
      <c r="D275" s="266" t="s">
        <v>204</v>
      </c>
      <c r="E275" s="70" t="s">
        <v>6</v>
      </c>
      <c r="F275" s="62" t="s">
        <v>202</v>
      </c>
      <c r="G275" s="64" t="s">
        <v>204</v>
      </c>
      <c r="H275" s="634" t="s">
        <v>6</v>
      </c>
      <c r="I275" s="635" t="s">
        <v>202</v>
      </c>
      <c r="J275" s="635" t="s">
        <v>204</v>
      </c>
      <c r="K275" s="567" t="s">
        <v>215</v>
      </c>
      <c r="L275" s="568" t="s">
        <v>216</v>
      </c>
      <c r="M275" s="624" t="s">
        <v>215</v>
      </c>
      <c r="N275" s="625" t="s">
        <v>216</v>
      </c>
      <c r="O275" s="585" t="s">
        <v>222</v>
      </c>
      <c r="P275" s="586"/>
      <c r="Q275" s="586"/>
      <c r="R275" s="587"/>
    </row>
    <row r="276" spans="1:18" s="3" customFormat="1" ht="15.75">
      <c r="A276" s="926" t="s">
        <v>6</v>
      </c>
      <c r="B276" s="445">
        <v>9462</v>
      </c>
      <c r="C276" s="446">
        <v>2681</v>
      </c>
      <c r="D276" s="452">
        <v>5519</v>
      </c>
      <c r="E276" s="455">
        <v>3187</v>
      </c>
      <c r="F276" s="447">
        <v>15</v>
      </c>
      <c r="G276" s="456">
        <v>2287</v>
      </c>
      <c r="H276" s="636">
        <v>6275</v>
      </c>
      <c r="I276" s="636">
        <v>2666</v>
      </c>
      <c r="J276" s="637">
        <v>3232</v>
      </c>
      <c r="K276" s="927">
        <v>1158.5</v>
      </c>
      <c r="L276" s="928">
        <v>0.30729565236996964</v>
      </c>
      <c r="M276" s="733">
        <v>4282</v>
      </c>
      <c r="N276" s="734">
        <v>3.493015193229326</v>
      </c>
      <c r="O276" s="2956" t="s">
        <v>119</v>
      </c>
      <c r="P276" s="2957"/>
      <c r="Q276" s="2952" t="s">
        <v>203</v>
      </c>
      <c r="R276" s="2953"/>
    </row>
    <row r="277" spans="1:18" ht="16.5" thickBot="1">
      <c r="A277" s="926"/>
      <c r="B277" s="442">
        <v>1.404889347517836</v>
      </c>
      <c r="C277" s="412">
        <v>0.5695663350392706</v>
      </c>
      <c r="D277" s="443">
        <v>9.556048065934826</v>
      </c>
      <c r="E277" s="151">
        <v>0.64864886868066</v>
      </c>
      <c r="F277" s="148">
        <v>0.004116310468600784</v>
      </c>
      <c r="G277" s="152">
        <v>9.079360038111874</v>
      </c>
      <c r="H277" s="638">
        <v>3.4444712805199367</v>
      </c>
      <c r="I277" s="638">
        <v>2.5078782747754103</v>
      </c>
      <c r="J277" s="639">
        <v>9.924765852909566</v>
      </c>
      <c r="K277" s="929"/>
      <c r="L277" s="67"/>
      <c r="M277" s="746"/>
      <c r="N277" s="747"/>
      <c r="O277" s="2958"/>
      <c r="P277" s="2959"/>
      <c r="Q277" s="588" t="s">
        <v>215</v>
      </c>
      <c r="R277" s="589" t="s">
        <v>216</v>
      </c>
    </row>
    <row r="278" spans="1:18" ht="15">
      <c r="A278" s="683" t="s">
        <v>31</v>
      </c>
      <c r="B278" s="472">
        <v>3970</v>
      </c>
      <c r="C278" s="473">
        <v>3675</v>
      </c>
      <c r="D278" s="474">
        <v>295</v>
      </c>
      <c r="E278" s="475">
        <v>1927</v>
      </c>
      <c r="F278" s="476">
        <v>1797</v>
      </c>
      <c r="G278" s="477">
        <v>130</v>
      </c>
      <c r="H278" s="640">
        <v>2043</v>
      </c>
      <c r="I278" s="640">
        <v>1878</v>
      </c>
      <c r="J278" s="641">
        <v>165</v>
      </c>
      <c r="K278" s="667">
        <v>1862</v>
      </c>
      <c r="L278" s="527">
        <v>1.9444647500496037</v>
      </c>
      <c r="M278" s="668">
        <v>1960.5</v>
      </c>
      <c r="N278" s="669">
        <v>8.338649993620008</v>
      </c>
      <c r="O278" s="609" t="s">
        <v>207</v>
      </c>
      <c r="P278" s="590"/>
      <c r="Q278" s="591">
        <v>-2147</v>
      </c>
      <c r="R278" s="592">
        <v>-4.372441602346089</v>
      </c>
    </row>
    <row r="279" spans="1:18" ht="15">
      <c r="A279" s="684"/>
      <c r="B279" s="530">
        <v>3.1899079988750954</v>
      </c>
      <c r="C279" s="531">
        <v>3.2212823771749135</v>
      </c>
      <c r="D279" s="532">
        <v>2.844744455159113</v>
      </c>
      <c r="E279" s="533">
        <v>1.9669688061407806</v>
      </c>
      <c r="F279" s="534">
        <v>1.92089791555318</v>
      </c>
      <c r="G279" s="535">
        <v>2.9425079221367136</v>
      </c>
      <c r="H279" s="642">
        <v>7.713217804960924</v>
      </c>
      <c r="I279" s="642">
        <v>9.14536157779401</v>
      </c>
      <c r="J279" s="643">
        <v>2.7721774193548385</v>
      </c>
      <c r="K279" s="670"/>
      <c r="L279" s="672"/>
      <c r="M279" s="673"/>
      <c r="N279" s="674"/>
      <c r="O279" s="610" t="s">
        <v>19</v>
      </c>
      <c r="P279" s="593"/>
      <c r="Q279" s="594">
        <v>-767.5</v>
      </c>
      <c r="R279" s="595">
        <v>-3.407173932344846</v>
      </c>
    </row>
    <row r="280" spans="1:18" ht="15">
      <c r="A280" s="682" t="s">
        <v>16</v>
      </c>
      <c r="B280" s="484">
        <v>603</v>
      </c>
      <c r="C280" s="485">
        <v>560</v>
      </c>
      <c r="D280" s="486">
        <v>43</v>
      </c>
      <c r="E280" s="487">
        <v>589</v>
      </c>
      <c r="F280" s="488">
        <v>447</v>
      </c>
      <c r="G280" s="489">
        <v>142</v>
      </c>
      <c r="H280" s="644">
        <v>14</v>
      </c>
      <c r="I280" s="644">
        <v>113</v>
      </c>
      <c r="J280" s="645">
        <v>-99</v>
      </c>
      <c r="K280" s="619">
        <v>518</v>
      </c>
      <c r="L280" s="120">
        <v>3.9254319490754774</v>
      </c>
      <c r="M280" s="626">
        <v>63.5</v>
      </c>
      <c r="N280" s="628">
        <v>1.4279289408590061</v>
      </c>
      <c r="O280" s="610" t="s">
        <v>33</v>
      </c>
      <c r="P280" s="593"/>
      <c r="Q280" s="594">
        <v>-922</v>
      </c>
      <c r="R280" s="595">
        <v>-3.085366261754175</v>
      </c>
    </row>
    <row r="281" spans="1:18" ht="15">
      <c r="A281" s="682"/>
      <c r="B281" s="490">
        <v>3.1790383804301983</v>
      </c>
      <c r="C281" s="491">
        <v>3.4317931119009684</v>
      </c>
      <c r="D281" s="492">
        <v>1.6226415094339623</v>
      </c>
      <c r="E281" s="493">
        <v>4.260706018518518</v>
      </c>
      <c r="F281" s="494">
        <v>3.5566518141311265</v>
      </c>
      <c r="G281" s="495">
        <v>11.305732484076433</v>
      </c>
      <c r="H281" s="646">
        <v>0.27216174183514774</v>
      </c>
      <c r="I281" s="646">
        <v>3.013333333333333</v>
      </c>
      <c r="J281" s="647">
        <v>-7.1018651362984215</v>
      </c>
      <c r="K281" s="619"/>
      <c r="L281" s="120"/>
      <c r="M281" s="626"/>
      <c r="N281" s="628"/>
      <c r="O281" s="610" t="s">
        <v>209</v>
      </c>
      <c r="P281" s="593"/>
      <c r="Q281" s="594">
        <v>-204</v>
      </c>
      <c r="R281" s="595">
        <v>-1.9925766751318617</v>
      </c>
    </row>
    <row r="282" spans="1:18" ht="15">
      <c r="A282" s="683" t="s">
        <v>17</v>
      </c>
      <c r="B282" s="496">
        <v>-103</v>
      </c>
      <c r="C282" s="497">
        <v>-309</v>
      </c>
      <c r="D282" s="474">
        <v>206</v>
      </c>
      <c r="E282" s="498">
        <v>-119</v>
      </c>
      <c r="F282" s="499">
        <v>-289</v>
      </c>
      <c r="G282" s="477">
        <v>170</v>
      </c>
      <c r="H282" s="640">
        <v>16</v>
      </c>
      <c r="I282" s="648">
        <v>-20</v>
      </c>
      <c r="J282" s="641">
        <v>36</v>
      </c>
      <c r="K282" s="675">
        <v>-204</v>
      </c>
      <c r="L282" s="676">
        <v>-1.9925766751318617</v>
      </c>
      <c r="M282" s="668">
        <v>-2</v>
      </c>
      <c r="N282" s="669">
        <v>-0.08100445524503848</v>
      </c>
      <c r="O282" s="610" t="s">
        <v>21</v>
      </c>
      <c r="P282" s="593"/>
      <c r="Q282" s="594">
        <v>-541</v>
      </c>
      <c r="R282" s="595">
        <v>-1.8538190042147826</v>
      </c>
    </row>
    <row r="283" spans="1:18" ht="15">
      <c r="A283" s="684"/>
      <c r="B283" s="536">
        <v>-0.7567408713540519</v>
      </c>
      <c r="C283" s="537">
        <v>-2.6179784800474457</v>
      </c>
      <c r="D283" s="532">
        <v>11.393805309734514</v>
      </c>
      <c r="E283" s="538">
        <v>-1.1084202682563338</v>
      </c>
      <c r="F283" s="539">
        <v>-2.9671457905544147</v>
      </c>
      <c r="G283" s="535">
        <v>17.068273092369477</v>
      </c>
      <c r="H283" s="649">
        <v>0.5565217391304348</v>
      </c>
      <c r="I283" s="650">
        <v>-0.9694619486185168</v>
      </c>
      <c r="J283" s="651">
        <v>4.433497536945813</v>
      </c>
      <c r="K283" s="670"/>
      <c r="L283" s="672"/>
      <c r="M283" s="673"/>
      <c r="N283" s="674"/>
      <c r="O283" s="610" t="s">
        <v>24</v>
      </c>
      <c r="P283" s="593"/>
      <c r="Q283" s="594">
        <v>-259.5</v>
      </c>
      <c r="R283" s="595">
        <v>-1.8466465041807507</v>
      </c>
    </row>
    <row r="284" spans="1:18" ht="15">
      <c r="A284" s="682" t="s">
        <v>18</v>
      </c>
      <c r="B284" s="484">
        <v>447</v>
      </c>
      <c r="C284" s="485">
        <v>197</v>
      </c>
      <c r="D284" s="486">
        <v>250</v>
      </c>
      <c r="E284" s="487">
        <v>216</v>
      </c>
      <c r="F284" s="488">
        <v>81</v>
      </c>
      <c r="G284" s="489">
        <v>135</v>
      </c>
      <c r="H284" s="644">
        <v>231</v>
      </c>
      <c r="I284" s="644">
        <v>116</v>
      </c>
      <c r="J284" s="652">
        <v>115</v>
      </c>
      <c r="K284" s="619">
        <v>148.5</v>
      </c>
      <c r="L284" s="120">
        <v>1.3608247422680413</v>
      </c>
      <c r="M284" s="626">
        <v>173.5</v>
      </c>
      <c r="N284" s="628">
        <v>4.251929910550178</v>
      </c>
      <c r="O284" s="610" t="s">
        <v>20</v>
      </c>
      <c r="P284" s="593"/>
      <c r="Q284" s="594">
        <v>-94.5</v>
      </c>
      <c r="R284" s="595">
        <v>-1.5650877774097383</v>
      </c>
    </row>
    <row r="285" spans="1:18" ht="15">
      <c r="A285" s="682"/>
      <c r="B285" s="490">
        <v>2.830367884505794</v>
      </c>
      <c r="C285" s="491">
        <v>1.3880081730430494</v>
      </c>
      <c r="D285" s="492">
        <v>15.625</v>
      </c>
      <c r="E285" s="493">
        <v>1.9198293485023554</v>
      </c>
      <c r="F285" s="494">
        <v>0.7660298846226593</v>
      </c>
      <c r="G285" s="495">
        <v>19.940915805022158</v>
      </c>
      <c r="H285" s="646">
        <v>5.085865257595772</v>
      </c>
      <c r="I285" s="646">
        <v>3.2053053329649073</v>
      </c>
      <c r="J285" s="653">
        <v>12.459371614301192</v>
      </c>
      <c r="K285" s="619"/>
      <c r="L285" s="120"/>
      <c r="M285" s="626"/>
      <c r="N285" s="628"/>
      <c r="O285" s="610" t="s">
        <v>32</v>
      </c>
      <c r="P285" s="593"/>
      <c r="Q285" s="594">
        <v>-645.5</v>
      </c>
      <c r="R285" s="595">
        <v>-1.2471983924569132</v>
      </c>
    </row>
    <row r="286" spans="1:18" ht="15">
      <c r="A286" s="683" t="s">
        <v>19</v>
      </c>
      <c r="B286" s="496">
        <v>-675</v>
      </c>
      <c r="C286" s="497">
        <v>-659</v>
      </c>
      <c r="D286" s="504">
        <v>-16</v>
      </c>
      <c r="E286" s="498">
        <v>-799</v>
      </c>
      <c r="F286" s="499">
        <v>-736</v>
      </c>
      <c r="G286" s="505">
        <v>-63</v>
      </c>
      <c r="H286" s="640">
        <v>124</v>
      </c>
      <c r="I286" s="640">
        <v>77</v>
      </c>
      <c r="J286" s="641">
        <v>47</v>
      </c>
      <c r="K286" s="675">
        <v>-767.5</v>
      </c>
      <c r="L286" s="676">
        <v>-3.407173932344846</v>
      </c>
      <c r="M286" s="668">
        <v>100.5</v>
      </c>
      <c r="N286" s="669">
        <v>2.2688791059939044</v>
      </c>
      <c r="O286" s="596" t="s">
        <v>28</v>
      </c>
      <c r="P286" s="593"/>
      <c r="Q286" s="602">
        <v>1.5</v>
      </c>
      <c r="R286" s="603">
        <v>0.12510425354462051</v>
      </c>
    </row>
    <row r="287" spans="1:18" ht="15">
      <c r="A287" s="684"/>
      <c r="B287" s="500">
        <v>-2.4055595153243052</v>
      </c>
      <c r="C287" s="501">
        <v>-2.549224401377123</v>
      </c>
      <c r="D287" s="506">
        <v>-0.724309642372114</v>
      </c>
      <c r="E287" s="502">
        <v>-3.4727051460361613</v>
      </c>
      <c r="F287" s="503">
        <v>-3.3387769914716023</v>
      </c>
      <c r="G287" s="525">
        <v>-6.535269709543568</v>
      </c>
      <c r="H287" s="642">
        <v>2.454473475851148</v>
      </c>
      <c r="I287" s="642">
        <v>2.022589965852377</v>
      </c>
      <c r="J287" s="643">
        <v>3.7751004016064256</v>
      </c>
      <c r="K287" s="677"/>
      <c r="L287" s="672"/>
      <c r="M287" s="673"/>
      <c r="N287" s="674"/>
      <c r="O287" s="596" t="s">
        <v>208</v>
      </c>
      <c r="P287" s="593"/>
      <c r="Q287" s="602">
        <v>76</v>
      </c>
      <c r="R287" s="603">
        <v>1.0615266429219918</v>
      </c>
    </row>
    <row r="288" spans="1:18" ht="15">
      <c r="A288" s="682" t="s">
        <v>20</v>
      </c>
      <c r="B288" s="507">
        <v>-57</v>
      </c>
      <c r="C288" s="508">
        <v>-188</v>
      </c>
      <c r="D288" s="486">
        <v>131</v>
      </c>
      <c r="E288" s="509">
        <v>-68</v>
      </c>
      <c r="F288" s="510">
        <v>-121</v>
      </c>
      <c r="G288" s="489">
        <v>53</v>
      </c>
      <c r="H288" s="644">
        <v>11</v>
      </c>
      <c r="I288" s="654">
        <v>-67</v>
      </c>
      <c r="J288" s="652">
        <v>78</v>
      </c>
      <c r="K288" s="620">
        <v>-94.5</v>
      </c>
      <c r="L288" s="621">
        <v>-1.5650877774097383</v>
      </c>
      <c r="M288" s="629">
        <v>-28</v>
      </c>
      <c r="N288" s="630">
        <v>-1.4721345951629863</v>
      </c>
      <c r="O288" s="596" t="s">
        <v>210</v>
      </c>
      <c r="P288" s="593"/>
      <c r="Q288" s="602">
        <v>148.5</v>
      </c>
      <c r="R288" s="603">
        <v>1.3608247422680413</v>
      </c>
    </row>
    <row r="289" spans="1:18" ht="15.75">
      <c r="A289" s="682"/>
      <c r="B289" s="513">
        <v>-0.6701940035273368</v>
      </c>
      <c r="C289" s="514">
        <v>-2.549152542372881</v>
      </c>
      <c r="D289" s="492">
        <v>11.5929203539823</v>
      </c>
      <c r="E289" s="515">
        <v>-1.0703604596253737</v>
      </c>
      <c r="F289" s="516">
        <v>-2.1142757295124937</v>
      </c>
      <c r="G289" s="495">
        <v>8.412698412698413</v>
      </c>
      <c r="H289" s="646">
        <v>0.5111524163568774</v>
      </c>
      <c r="I289" s="655">
        <v>-4.0556900726392255</v>
      </c>
      <c r="J289" s="653">
        <v>15.6</v>
      </c>
      <c r="K289" s="619"/>
      <c r="L289" s="120"/>
      <c r="M289" s="626"/>
      <c r="N289" s="628"/>
      <c r="O289" s="598" t="s">
        <v>0</v>
      </c>
      <c r="P289" s="611"/>
      <c r="Q289" s="612">
        <v>417.5</v>
      </c>
      <c r="R289" s="613">
        <v>1.6497411783301064</v>
      </c>
    </row>
    <row r="290" spans="1:18" s="3" customFormat="1" ht="15.75">
      <c r="A290" s="685" t="s">
        <v>0</v>
      </c>
      <c r="B290" s="451">
        <v>660</v>
      </c>
      <c r="C290" s="407">
        <v>309</v>
      </c>
      <c r="D290" s="428">
        <v>351</v>
      </c>
      <c r="E290" s="458">
        <v>578</v>
      </c>
      <c r="F290" s="408">
        <v>257</v>
      </c>
      <c r="G290" s="435">
        <v>321</v>
      </c>
      <c r="H290" s="656">
        <v>82</v>
      </c>
      <c r="I290" s="656">
        <v>52</v>
      </c>
      <c r="J290" s="657">
        <v>30</v>
      </c>
      <c r="K290" s="678">
        <v>417.5</v>
      </c>
      <c r="L290" s="930">
        <v>1.6497411783301064</v>
      </c>
      <c r="M290" s="931">
        <v>67</v>
      </c>
      <c r="N290" s="932">
        <v>0.8822754806426126</v>
      </c>
      <c r="O290" s="596" t="s">
        <v>31</v>
      </c>
      <c r="P290" s="593"/>
      <c r="Q290" s="602">
        <v>1862</v>
      </c>
      <c r="R290" s="603">
        <v>1.9444647500496037</v>
      </c>
    </row>
    <row r="291" spans="1:18" s="3" customFormat="1" ht="15.75">
      <c r="A291" s="686"/>
      <c r="B291" s="433">
        <v>1.8678364228102449</v>
      </c>
      <c r="C291" s="419">
        <v>1.0142120983359044</v>
      </c>
      <c r="D291" s="434">
        <v>7.210353327855382</v>
      </c>
      <c r="E291" s="440">
        <v>2.1874881731824547</v>
      </c>
      <c r="F291" s="420">
        <v>1.0623785705427637</v>
      </c>
      <c r="G291" s="441">
        <v>14.381720430107526</v>
      </c>
      <c r="H291" s="658">
        <v>0.9201077199281867</v>
      </c>
      <c r="I291" s="658">
        <v>0.82855321861058</v>
      </c>
      <c r="J291" s="659">
        <v>1.1380880121396055</v>
      </c>
      <c r="K291" s="679"/>
      <c r="L291" s="933"/>
      <c r="M291" s="722"/>
      <c r="N291" s="723"/>
      <c r="O291" s="596" t="s">
        <v>221</v>
      </c>
      <c r="P291" s="593"/>
      <c r="Q291" s="602">
        <v>1818</v>
      </c>
      <c r="R291" s="603">
        <v>2.5</v>
      </c>
    </row>
    <row r="292" spans="1:18" ht="15">
      <c r="A292" s="682" t="s">
        <v>21</v>
      </c>
      <c r="B292" s="507">
        <v>-467</v>
      </c>
      <c r="C292" s="508">
        <v>-557</v>
      </c>
      <c r="D292" s="486">
        <v>90</v>
      </c>
      <c r="E292" s="509">
        <v>-539</v>
      </c>
      <c r="F292" s="510">
        <v>-543</v>
      </c>
      <c r="G292" s="489">
        <v>4</v>
      </c>
      <c r="H292" s="644">
        <v>72</v>
      </c>
      <c r="I292" s="654">
        <v>-14</v>
      </c>
      <c r="J292" s="652">
        <v>86</v>
      </c>
      <c r="K292" s="620">
        <v>-541</v>
      </c>
      <c r="L292" s="621">
        <v>-1.8538190042147826</v>
      </c>
      <c r="M292" s="626">
        <v>29</v>
      </c>
      <c r="N292" s="628">
        <v>0.6797140513301301</v>
      </c>
      <c r="O292" s="596" t="s">
        <v>212</v>
      </c>
      <c r="P292" s="593"/>
      <c r="Q292" s="602">
        <v>88</v>
      </c>
      <c r="R292" s="603">
        <v>2.9594753657306203</v>
      </c>
    </row>
    <row r="293" spans="1:18" ht="15">
      <c r="A293" s="682"/>
      <c r="B293" s="513">
        <v>-1.3211497114405342</v>
      </c>
      <c r="C293" s="514">
        <v>-1.765395708535387</v>
      </c>
      <c r="D293" s="492">
        <v>2.37029233605478</v>
      </c>
      <c r="E293" s="515">
        <v>-1.7699986864573756</v>
      </c>
      <c r="F293" s="516">
        <v>-1.945260442788565</v>
      </c>
      <c r="G293" s="495">
        <v>0.15760441292356187</v>
      </c>
      <c r="H293" s="646">
        <v>1.4705882352941178</v>
      </c>
      <c r="I293" s="655">
        <v>-0.384932636788562</v>
      </c>
      <c r="J293" s="653">
        <v>6.830818109610802</v>
      </c>
      <c r="K293" s="619"/>
      <c r="L293" s="120"/>
      <c r="M293" s="626"/>
      <c r="N293" s="628"/>
      <c r="O293" s="596" t="s">
        <v>16</v>
      </c>
      <c r="P293" s="593"/>
      <c r="Q293" s="602">
        <v>518</v>
      </c>
      <c r="R293" s="603">
        <v>3.9254319490754774</v>
      </c>
    </row>
    <row r="294" spans="1:18" ht="15">
      <c r="A294" s="683" t="s">
        <v>22</v>
      </c>
      <c r="B294" s="472">
        <v>2176</v>
      </c>
      <c r="C294" s="497"/>
      <c r="D294" s="474"/>
      <c r="E294" s="475">
        <v>1818</v>
      </c>
      <c r="F294" s="499"/>
      <c r="G294" s="505"/>
      <c r="H294" s="640">
        <v>358</v>
      </c>
      <c r="I294" s="648"/>
      <c r="J294" s="660"/>
      <c r="K294" s="667"/>
      <c r="L294" s="527"/>
      <c r="M294" s="668"/>
      <c r="N294" s="669"/>
      <c r="O294" s="596" t="s">
        <v>205</v>
      </c>
      <c r="P294" s="593"/>
      <c r="Q294" s="602">
        <v>999</v>
      </c>
      <c r="R294" s="603">
        <v>5.452015171773952</v>
      </c>
    </row>
    <row r="295" spans="1:18" ht="15">
      <c r="A295" s="684"/>
      <c r="B295" s="478">
        <v>2.0286585309006835</v>
      </c>
      <c r="C295" s="479"/>
      <c r="D295" s="480"/>
      <c r="E295" s="481">
        <v>2.534433725533932</v>
      </c>
      <c r="F295" s="482"/>
      <c r="G295" s="483"/>
      <c r="H295" s="642">
        <v>1.007570853620782</v>
      </c>
      <c r="I295" s="642"/>
      <c r="J295" s="643"/>
      <c r="K295" s="670"/>
      <c r="L295" s="672"/>
      <c r="M295" s="673"/>
      <c r="N295" s="674"/>
      <c r="O295" s="610" t="s">
        <v>29</v>
      </c>
      <c r="P295" s="593"/>
      <c r="Q295" s="602">
        <v>68.5</v>
      </c>
      <c r="R295" s="603">
        <v>5.862216516902011</v>
      </c>
    </row>
    <row r="296" spans="1:18" ht="15">
      <c r="A296" s="682" t="s">
        <v>32</v>
      </c>
      <c r="B296" s="484">
        <v>402</v>
      </c>
      <c r="C296" s="508">
        <v>-954</v>
      </c>
      <c r="D296" s="486">
        <v>1356</v>
      </c>
      <c r="E296" s="509">
        <v>-538</v>
      </c>
      <c r="F296" s="510">
        <v>-753</v>
      </c>
      <c r="G296" s="489">
        <v>215</v>
      </c>
      <c r="H296" s="644">
        <v>940</v>
      </c>
      <c r="I296" s="654">
        <v>-201</v>
      </c>
      <c r="J296" s="652">
        <v>1141</v>
      </c>
      <c r="K296" s="620">
        <v>-645.5</v>
      </c>
      <c r="L296" s="621">
        <v>-1.2471983924569132</v>
      </c>
      <c r="M296" s="626">
        <v>369.5</v>
      </c>
      <c r="N296" s="628">
        <v>2.454741737252948</v>
      </c>
      <c r="O296" s="610" t="s">
        <v>206</v>
      </c>
      <c r="P296" s="593"/>
      <c r="Q296" s="602">
        <v>1638.5</v>
      </c>
      <c r="R296" s="603">
        <v>9.05073604551606</v>
      </c>
    </row>
    <row r="297" spans="1:18" ht="16.5" thickBot="1">
      <c r="A297" s="682"/>
      <c r="B297" s="490">
        <v>0.5732538573424978</v>
      </c>
      <c r="C297" s="514">
        <v>-1.5025751681340662</v>
      </c>
      <c r="D297" s="492">
        <v>20.437076111529766</v>
      </c>
      <c r="E297" s="515">
        <v>-1.0178983615241988</v>
      </c>
      <c r="F297" s="516">
        <v>-1.4864384697382447</v>
      </c>
      <c r="G297" s="495">
        <v>9.790528233151184</v>
      </c>
      <c r="H297" s="646">
        <v>5.442334414080593</v>
      </c>
      <c r="I297" s="655">
        <v>-1.5662744486869788</v>
      </c>
      <c r="J297" s="653">
        <v>25.703987384546068</v>
      </c>
      <c r="K297" s="619"/>
      <c r="L297" s="120"/>
      <c r="M297" s="626"/>
      <c r="N297" s="628"/>
      <c r="O297" s="604" t="s">
        <v>201</v>
      </c>
      <c r="P297" s="614"/>
      <c r="Q297" s="606">
        <v>1158.5</v>
      </c>
      <c r="R297" s="615">
        <v>0.30729565236996964</v>
      </c>
    </row>
    <row r="298" spans="1:18" ht="15">
      <c r="A298" s="683" t="s">
        <v>24</v>
      </c>
      <c r="B298" s="496">
        <v>-467</v>
      </c>
      <c r="C298" s="497">
        <v>-505</v>
      </c>
      <c r="D298" s="474">
        <v>38</v>
      </c>
      <c r="E298" s="498">
        <v>-354</v>
      </c>
      <c r="F298" s="499">
        <v>-165</v>
      </c>
      <c r="G298" s="505">
        <v>-189</v>
      </c>
      <c r="H298" s="648">
        <v>-113</v>
      </c>
      <c r="I298" s="648">
        <v>-340</v>
      </c>
      <c r="J298" s="641">
        <v>227</v>
      </c>
      <c r="K298" s="675">
        <v>-259.5</v>
      </c>
      <c r="L298" s="676">
        <v>-1.8466465041807507</v>
      </c>
      <c r="M298" s="680">
        <v>-226.5</v>
      </c>
      <c r="N298" s="681">
        <v>-10.046573519627412</v>
      </c>
      <c r="O298" s="616" t="s">
        <v>218</v>
      </c>
      <c r="P298" s="617"/>
      <c r="Q298" s="617"/>
      <c r="R298" s="618"/>
    </row>
    <row r="299" spans="1:18" ht="15">
      <c r="A299" s="684"/>
      <c r="B299" s="500">
        <v>-2.7317929219069903</v>
      </c>
      <c r="C299" s="501">
        <v>-3.2540756492042013</v>
      </c>
      <c r="D299" s="480">
        <v>2.4111675126903553</v>
      </c>
      <c r="E299" s="502">
        <v>-2.4351654399119487</v>
      </c>
      <c r="F299" s="503">
        <v>-1.2160966981132075</v>
      </c>
      <c r="G299" s="525">
        <v>-19.5046439628483</v>
      </c>
      <c r="H299" s="661">
        <v>-4.417513682564503</v>
      </c>
      <c r="I299" s="661">
        <v>-17.42696053305997</v>
      </c>
      <c r="J299" s="643">
        <v>37.39703459637562</v>
      </c>
      <c r="K299" s="677"/>
      <c r="L299" s="672"/>
      <c r="M299" s="673"/>
      <c r="N299" s="674"/>
      <c r="O299" s="616" t="s">
        <v>219</v>
      </c>
      <c r="P299" s="617"/>
      <c r="Q299" s="617"/>
      <c r="R299" s="618"/>
    </row>
    <row r="300" spans="1:14" ht="15">
      <c r="A300" s="682" t="s">
        <v>33</v>
      </c>
      <c r="B300" s="507">
        <v>-914</v>
      </c>
      <c r="C300" s="508">
        <v>-1012</v>
      </c>
      <c r="D300" s="486">
        <v>98</v>
      </c>
      <c r="E300" s="509">
        <v>-933</v>
      </c>
      <c r="F300" s="510">
        <v>-911</v>
      </c>
      <c r="G300" s="511">
        <v>-22</v>
      </c>
      <c r="H300" s="644">
        <v>19</v>
      </c>
      <c r="I300" s="654">
        <v>-101</v>
      </c>
      <c r="J300" s="652">
        <v>120</v>
      </c>
      <c r="K300" s="675">
        <v>-922</v>
      </c>
      <c r="L300" s="676">
        <v>-3.085366261754175</v>
      </c>
      <c r="M300" s="680">
        <v>-41</v>
      </c>
      <c r="N300" s="681">
        <v>-0.6074974070232627</v>
      </c>
    </row>
    <row r="301" spans="1:16" ht="15">
      <c r="A301" s="682"/>
      <c r="B301" s="513">
        <v>-2.4193334921517247</v>
      </c>
      <c r="C301" s="514">
        <v>-2.851909257432718</v>
      </c>
      <c r="D301" s="492">
        <v>4.272013949433305</v>
      </c>
      <c r="E301" s="515">
        <v>-3.1095853886148515</v>
      </c>
      <c r="F301" s="516">
        <v>-3.0609502049593442</v>
      </c>
      <c r="G301" s="524">
        <v>-9.090909090909092</v>
      </c>
      <c r="H301" s="646">
        <v>0.24437299035369775</v>
      </c>
      <c r="I301" s="655">
        <v>-1.7648086667831557</v>
      </c>
      <c r="J301" s="653">
        <v>5.847953216374269</v>
      </c>
      <c r="K301" s="677"/>
      <c r="L301" s="672"/>
      <c r="M301" s="673"/>
      <c r="N301" s="674"/>
      <c r="O301" s="42"/>
      <c r="P301" s="42"/>
    </row>
    <row r="302" spans="1:16" ht="15">
      <c r="A302" s="683" t="s">
        <v>25</v>
      </c>
      <c r="B302" s="496">
        <v>-440</v>
      </c>
      <c r="C302" s="497">
        <v>-1345</v>
      </c>
      <c r="D302" s="474">
        <v>905</v>
      </c>
      <c r="E302" s="498">
        <v>-1875</v>
      </c>
      <c r="F302" s="499">
        <v>-2419</v>
      </c>
      <c r="G302" s="477">
        <v>544</v>
      </c>
      <c r="H302" s="640">
        <v>1435</v>
      </c>
      <c r="I302" s="640">
        <v>1074</v>
      </c>
      <c r="J302" s="641">
        <v>361</v>
      </c>
      <c r="K302" s="620">
        <v>-2147</v>
      </c>
      <c r="L302" s="621">
        <v>-4.372441602346089</v>
      </c>
      <c r="M302" s="626">
        <v>1254.5</v>
      </c>
      <c r="N302" s="627">
        <v>3.6919319001162467</v>
      </c>
      <c r="O302" s="42"/>
      <c r="P302" s="42"/>
    </row>
    <row r="303" spans="1:16" ht="15">
      <c r="A303" s="684"/>
      <c r="B303" s="500">
        <v>-0.4984197827342856</v>
      </c>
      <c r="C303" s="501">
        <v>-1.7268828801068228</v>
      </c>
      <c r="D303" s="480">
        <v>8.707784085442125</v>
      </c>
      <c r="E303" s="502">
        <v>-3.6727258481548226</v>
      </c>
      <c r="F303" s="503">
        <v>-5.129999575857828</v>
      </c>
      <c r="G303" s="483">
        <v>13.955874807593638</v>
      </c>
      <c r="H303" s="642">
        <v>3.8547290944744406</v>
      </c>
      <c r="I303" s="642">
        <v>3.494728621632175</v>
      </c>
      <c r="J303" s="643">
        <v>5.558121632024634</v>
      </c>
      <c r="K303" s="619"/>
      <c r="L303" s="120"/>
      <c r="M303" s="626"/>
      <c r="N303" s="627"/>
      <c r="O303" s="42"/>
      <c r="P303" s="42"/>
    </row>
    <row r="304" spans="1:16" ht="15">
      <c r="A304" s="682" t="s">
        <v>26</v>
      </c>
      <c r="B304" s="484">
        <v>1746</v>
      </c>
      <c r="C304" s="508">
        <v>1242</v>
      </c>
      <c r="D304" s="486">
        <v>504</v>
      </c>
      <c r="E304" s="487">
        <v>1080</v>
      </c>
      <c r="F304" s="488">
        <v>918</v>
      </c>
      <c r="G304" s="489">
        <v>162</v>
      </c>
      <c r="H304" s="644">
        <v>666</v>
      </c>
      <c r="I304" s="644">
        <v>324</v>
      </c>
      <c r="J304" s="652">
        <v>342</v>
      </c>
      <c r="K304" s="667">
        <v>999</v>
      </c>
      <c r="L304" s="527">
        <v>5.452015171773952</v>
      </c>
      <c r="M304" s="668">
        <v>495</v>
      </c>
      <c r="N304" s="669">
        <v>10.874340949033392</v>
      </c>
      <c r="O304" s="42"/>
      <c r="P304" s="42"/>
    </row>
    <row r="305" spans="1:16" ht="15">
      <c r="A305" s="682"/>
      <c r="B305" s="490">
        <v>7.2053482997689</v>
      </c>
      <c r="C305" s="491">
        <v>5.771643663739021</v>
      </c>
      <c r="D305" s="492">
        <v>18.57722078879469</v>
      </c>
      <c r="E305" s="493">
        <v>5.6288111742325535</v>
      </c>
      <c r="F305" s="494">
        <v>5.257731958762887</v>
      </c>
      <c r="G305" s="495">
        <v>9.380428488708743</v>
      </c>
      <c r="H305" s="646">
        <v>13.201189296333004</v>
      </c>
      <c r="I305" s="646">
        <v>7.982261640798226</v>
      </c>
      <c r="J305" s="653">
        <v>34.68559837728195</v>
      </c>
      <c r="K305" s="670"/>
      <c r="L305" s="672"/>
      <c r="M305" s="673"/>
      <c r="N305" s="674"/>
      <c r="O305" s="42"/>
      <c r="P305" s="42"/>
    </row>
    <row r="306" spans="1:16" ht="15">
      <c r="A306" s="683" t="s">
        <v>34</v>
      </c>
      <c r="B306" s="472">
        <v>167</v>
      </c>
      <c r="C306" s="473">
        <v>83</v>
      </c>
      <c r="D306" s="474">
        <v>84</v>
      </c>
      <c r="E306" s="475">
        <v>94</v>
      </c>
      <c r="F306" s="476">
        <v>58</v>
      </c>
      <c r="G306" s="477">
        <v>36</v>
      </c>
      <c r="H306" s="640">
        <v>73</v>
      </c>
      <c r="I306" s="640">
        <v>25</v>
      </c>
      <c r="J306" s="641">
        <v>48</v>
      </c>
      <c r="K306" s="619">
        <v>76</v>
      </c>
      <c r="L306" s="120">
        <v>1.0615266429219918</v>
      </c>
      <c r="M306" s="626">
        <v>49</v>
      </c>
      <c r="N306" s="627">
        <v>1.9706414639050875</v>
      </c>
      <c r="O306" s="42"/>
      <c r="P306" s="42"/>
    </row>
    <row r="307" spans="1:16" ht="15">
      <c r="A307" s="684"/>
      <c r="B307" s="478">
        <v>1.6523201741367368</v>
      </c>
      <c r="C307" s="479">
        <v>0.9036472509526402</v>
      </c>
      <c r="D307" s="480">
        <v>9.11062906724512</v>
      </c>
      <c r="E307" s="481">
        <v>1.2862616310892172</v>
      </c>
      <c r="F307" s="482">
        <v>0.827271430609043</v>
      </c>
      <c r="G307" s="483">
        <v>12.121212121212121</v>
      </c>
      <c r="H307" s="642">
        <v>2.6080743122543764</v>
      </c>
      <c r="I307" s="642">
        <v>1.1499540018399264</v>
      </c>
      <c r="J307" s="643">
        <v>7.68</v>
      </c>
      <c r="K307" s="619"/>
      <c r="L307" s="120"/>
      <c r="M307" s="626"/>
      <c r="N307" s="627"/>
      <c r="O307" s="42"/>
      <c r="P307" s="42"/>
    </row>
    <row r="308" spans="1:14" ht="15">
      <c r="A308" s="682" t="s">
        <v>35</v>
      </c>
      <c r="B308" s="484">
        <v>2069</v>
      </c>
      <c r="C308" s="485">
        <v>927</v>
      </c>
      <c r="D308" s="486">
        <v>1142</v>
      </c>
      <c r="E308" s="487">
        <v>1916</v>
      </c>
      <c r="F308" s="488">
        <v>1361</v>
      </c>
      <c r="G308" s="489">
        <v>555</v>
      </c>
      <c r="H308" s="644">
        <v>153</v>
      </c>
      <c r="I308" s="654">
        <v>-434</v>
      </c>
      <c r="J308" s="652">
        <v>587</v>
      </c>
      <c r="K308" s="619">
        <v>1638.5</v>
      </c>
      <c r="L308" s="120">
        <v>9.05073604551606</v>
      </c>
      <c r="M308" s="629">
        <v>-140.5</v>
      </c>
      <c r="N308" s="631">
        <v>-1.3851917578625652</v>
      </c>
    </row>
    <row r="309" spans="1:14" ht="15">
      <c r="A309" s="682"/>
      <c r="B309" s="490">
        <v>6.577859731671648</v>
      </c>
      <c r="C309" s="491">
        <v>3.7022245297336154</v>
      </c>
      <c r="D309" s="492">
        <v>17.80202650038971</v>
      </c>
      <c r="E309" s="493">
        <v>10.014635166213674</v>
      </c>
      <c r="F309" s="494">
        <v>7.970717423133236</v>
      </c>
      <c r="G309" s="495">
        <v>26.98104035002431</v>
      </c>
      <c r="H309" s="646">
        <v>1.2416815452037007</v>
      </c>
      <c r="I309" s="655">
        <v>-5.44952285283777</v>
      </c>
      <c r="J309" s="653">
        <v>13.469481413492428</v>
      </c>
      <c r="K309" s="619"/>
      <c r="L309" s="120"/>
      <c r="M309" s="626"/>
      <c r="N309" s="627"/>
    </row>
    <row r="310" spans="1:14" ht="15">
      <c r="A310" s="683" t="s">
        <v>27</v>
      </c>
      <c r="B310" s="472">
        <v>248</v>
      </c>
      <c r="C310" s="473">
        <v>101</v>
      </c>
      <c r="D310" s="474">
        <v>147</v>
      </c>
      <c r="E310" s="475">
        <v>134</v>
      </c>
      <c r="F310" s="476">
        <v>42</v>
      </c>
      <c r="G310" s="477">
        <v>92</v>
      </c>
      <c r="H310" s="640">
        <v>114</v>
      </c>
      <c r="I310" s="640">
        <v>59</v>
      </c>
      <c r="J310" s="641">
        <v>55</v>
      </c>
      <c r="K310" s="619">
        <v>88</v>
      </c>
      <c r="L310" s="120">
        <v>2.9594753657306203</v>
      </c>
      <c r="M310" s="626">
        <v>86.5</v>
      </c>
      <c r="N310" s="627">
        <v>8.624127617148554</v>
      </c>
    </row>
    <row r="311" spans="1:14" ht="15">
      <c r="A311" s="684"/>
      <c r="B311" s="478">
        <v>5.85181689476168</v>
      </c>
      <c r="C311" s="479">
        <v>2.718707940780619</v>
      </c>
      <c r="D311" s="480">
        <v>28.107074569789674</v>
      </c>
      <c r="E311" s="481">
        <v>4.321186713963238</v>
      </c>
      <c r="F311" s="482">
        <v>1.4757554462403373</v>
      </c>
      <c r="G311" s="483">
        <v>36.07843137254902</v>
      </c>
      <c r="H311" s="642">
        <v>10.026385224274406</v>
      </c>
      <c r="I311" s="642">
        <v>6.789413118527043</v>
      </c>
      <c r="J311" s="643">
        <v>20.52238805970149</v>
      </c>
      <c r="K311" s="619"/>
      <c r="L311" s="120"/>
      <c r="M311" s="626"/>
      <c r="N311" s="627"/>
    </row>
    <row r="312" spans="1:14" ht="15">
      <c r="A312" s="683" t="s">
        <v>28</v>
      </c>
      <c r="B312" s="472">
        <v>20</v>
      </c>
      <c r="C312" s="473">
        <v>6</v>
      </c>
      <c r="D312" s="474">
        <v>14</v>
      </c>
      <c r="E312" s="475">
        <v>3</v>
      </c>
      <c r="F312" s="476">
        <v>0</v>
      </c>
      <c r="G312" s="477">
        <v>3</v>
      </c>
      <c r="H312" s="640">
        <v>17</v>
      </c>
      <c r="I312" s="640">
        <v>6</v>
      </c>
      <c r="J312" s="641">
        <v>11</v>
      </c>
      <c r="K312" s="667">
        <v>1.5</v>
      </c>
      <c r="L312" s="527">
        <v>0.12510425354462051</v>
      </c>
      <c r="M312" s="668">
        <v>11.5</v>
      </c>
      <c r="N312" s="669">
        <v>4.872881355932203</v>
      </c>
    </row>
    <row r="313" spans="1:14" ht="15">
      <c r="A313" s="684"/>
      <c r="B313" s="478">
        <v>1.3623978201634876</v>
      </c>
      <c r="C313" s="479">
        <v>0.42796005706134094</v>
      </c>
      <c r="D313" s="480">
        <v>21.21212121212121</v>
      </c>
      <c r="E313" s="481">
        <v>0.24834437086092714</v>
      </c>
      <c r="F313" s="482">
        <v>0</v>
      </c>
      <c r="G313" s="483">
        <v>16.666666666666668</v>
      </c>
      <c r="H313" s="642">
        <v>6.538461538461538</v>
      </c>
      <c r="I313" s="642">
        <v>2.830188679245283</v>
      </c>
      <c r="J313" s="643">
        <v>22.916666666666668</v>
      </c>
      <c r="K313" s="670"/>
      <c r="L313" s="672"/>
      <c r="M313" s="673"/>
      <c r="N313" s="674"/>
    </row>
    <row r="314" spans="1:14" ht="15">
      <c r="A314" s="682" t="s">
        <v>29</v>
      </c>
      <c r="B314" s="484">
        <v>77</v>
      </c>
      <c r="C314" s="485">
        <v>98</v>
      </c>
      <c r="D314" s="517">
        <v>-21</v>
      </c>
      <c r="E314" s="487">
        <v>57</v>
      </c>
      <c r="F314" s="488">
        <v>80</v>
      </c>
      <c r="G314" s="511">
        <v>-23</v>
      </c>
      <c r="H314" s="644">
        <v>20</v>
      </c>
      <c r="I314" s="644">
        <v>18</v>
      </c>
      <c r="J314" s="652">
        <v>2</v>
      </c>
      <c r="K314" s="619">
        <v>68.5</v>
      </c>
      <c r="L314" s="120">
        <v>5.862216516902011</v>
      </c>
      <c r="M314" s="626">
        <v>19</v>
      </c>
      <c r="N314" s="627">
        <v>10.497237569060774</v>
      </c>
    </row>
    <row r="315" spans="1:14" ht="15" thickBot="1">
      <c r="A315" s="444"/>
      <c r="B315" s="518">
        <v>5.543556515478762</v>
      </c>
      <c r="C315" s="519">
        <v>7.480916030534351</v>
      </c>
      <c r="D315" s="520">
        <v>-26.582278481012658</v>
      </c>
      <c r="E315" s="521">
        <v>4.75396163469558</v>
      </c>
      <c r="F315" s="522">
        <v>7.0298769771529</v>
      </c>
      <c r="G315" s="523">
        <v>-37.704918032786885</v>
      </c>
      <c r="H315" s="662">
        <v>10.526315789473685</v>
      </c>
      <c r="I315" s="662">
        <v>10.465116279069768</v>
      </c>
      <c r="J315" s="663">
        <v>11.11111111111111</v>
      </c>
      <c r="K315" s="622"/>
      <c r="L315" s="623"/>
      <c r="M315" s="632"/>
      <c r="N315" s="633"/>
    </row>
    <row r="316" spans="1:14" s="617" customFormat="1" ht="12">
      <c r="A316" s="2188" t="s">
        <v>225</v>
      </c>
      <c r="B316" s="2189"/>
      <c r="C316" s="2189"/>
      <c r="D316" s="2189"/>
      <c r="E316" s="2189"/>
      <c r="F316" s="2189"/>
      <c r="G316" s="2189"/>
      <c r="H316" s="2189"/>
      <c r="I316" s="2189"/>
      <c r="J316" s="2189"/>
      <c r="K316" s="2190"/>
      <c r="L316" s="2191"/>
      <c r="M316" s="2192"/>
      <c r="N316" s="2192"/>
    </row>
    <row r="317" spans="1:14" s="617" customFormat="1" ht="12">
      <c r="A317" s="2868" t="s">
        <v>392</v>
      </c>
      <c r="B317" s="2869"/>
      <c r="C317" s="2869"/>
      <c r="D317" s="2869"/>
      <c r="E317" s="2869"/>
      <c r="F317" s="2869"/>
      <c r="G317" s="2869"/>
      <c r="H317" s="2869"/>
      <c r="I317" s="2869"/>
      <c r="J317" s="2869"/>
      <c r="K317" s="2190"/>
      <c r="L317" s="2191"/>
      <c r="M317" s="2192"/>
      <c r="N317" s="2192"/>
    </row>
    <row r="318" spans="1:14" s="156" customFormat="1" ht="12">
      <c r="A318" s="1239" t="s">
        <v>150</v>
      </c>
      <c r="B318" s="1239"/>
      <c r="C318" s="1240"/>
      <c r="D318" s="1240"/>
      <c r="E318" s="1240"/>
      <c r="F318" s="1240"/>
      <c r="G318" s="1240"/>
      <c r="H318" s="1240"/>
      <c r="I318" s="1240"/>
      <c r="J318" s="2189"/>
      <c r="K318" s="1240"/>
      <c r="L318" s="1240"/>
      <c r="M318" s="1240"/>
      <c r="N318" s="1240"/>
    </row>
    <row r="319" spans="1:14" ht="12.75">
      <c r="A319" s="2166" t="s">
        <v>152</v>
      </c>
      <c r="B319" s="1240"/>
      <c r="C319" s="1240"/>
      <c r="D319" s="1241"/>
      <c r="E319" s="1241"/>
      <c r="F319" s="1241"/>
      <c r="G319" s="1241"/>
      <c r="H319" s="1241"/>
      <c r="I319" s="1241"/>
      <c r="J319" s="2189"/>
      <c r="K319" s="1241"/>
      <c r="L319" s="1241"/>
      <c r="M319" s="1241"/>
      <c r="N319" s="1241"/>
    </row>
    <row r="320" spans="1:14" ht="17.25" customHeight="1">
      <c r="A320" s="2864" t="s">
        <v>227</v>
      </c>
      <c r="B320" s="2865"/>
      <c r="C320" s="2865"/>
      <c r="D320" s="2865"/>
      <c r="E320" s="2865"/>
      <c r="F320" s="2865"/>
      <c r="G320" s="2865"/>
      <c r="H320" s="2865"/>
      <c r="I320" s="2865"/>
      <c r="J320" s="2865"/>
      <c r="K320" s="2173"/>
      <c r="L320" s="2173"/>
      <c r="M320" s="2173"/>
      <c r="N320" s="2173"/>
    </row>
    <row r="321" spans="1:14" ht="21.75" customHeight="1" thickBot="1">
      <c r="A321" s="2887" t="s">
        <v>61</v>
      </c>
      <c r="B321" s="2888"/>
      <c r="C321" s="2888"/>
      <c r="D321" s="2888"/>
      <c r="E321" s="2888"/>
      <c r="F321" s="2888"/>
      <c r="G321" s="2888"/>
      <c r="H321" s="2888"/>
      <c r="I321" s="2888"/>
      <c r="J321" s="2888"/>
      <c r="K321" s="2173"/>
      <c r="L321" s="2173"/>
      <c r="M321" s="2173"/>
      <c r="N321" s="2173"/>
    </row>
    <row r="322" spans="1:14" ht="16.5" thickBot="1">
      <c r="A322" s="566"/>
      <c r="B322" s="2861" t="s">
        <v>154</v>
      </c>
      <c r="C322" s="2862"/>
      <c r="D322" s="2862"/>
      <c r="E322" s="2862"/>
      <c r="F322" s="2862"/>
      <c r="G322" s="2862"/>
      <c r="H322" s="2862"/>
      <c r="I322" s="2862"/>
      <c r="J322" s="2863"/>
      <c r="K322" s="2946" t="s">
        <v>224</v>
      </c>
      <c r="L322" s="2947"/>
      <c r="M322" s="2947"/>
      <c r="N322" s="2948"/>
    </row>
    <row r="323" spans="1:22" ht="12.75" customHeight="1">
      <c r="A323" s="549" t="s">
        <v>119</v>
      </c>
      <c r="B323" s="2891" t="s">
        <v>1</v>
      </c>
      <c r="C323" s="2892"/>
      <c r="D323" s="2893"/>
      <c r="E323" s="2870" t="s">
        <v>2</v>
      </c>
      <c r="F323" s="2871"/>
      <c r="G323" s="2872"/>
      <c r="H323" s="2973" t="s">
        <v>3</v>
      </c>
      <c r="I323" s="2974"/>
      <c r="J323" s="2975"/>
      <c r="K323" s="2889" t="s">
        <v>2</v>
      </c>
      <c r="L323" s="2890"/>
      <c r="M323" s="2949" t="s">
        <v>3</v>
      </c>
      <c r="N323" s="2950"/>
      <c r="O323" s="556" t="s">
        <v>217</v>
      </c>
      <c r="P323" s="557"/>
      <c r="Q323" s="557"/>
      <c r="R323" s="558"/>
      <c r="S323" s="2951"/>
      <c r="T323" s="2951"/>
      <c r="U323" s="2943"/>
      <c r="V323" s="2943"/>
    </row>
    <row r="324" spans="1:22" ht="21.75" customHeight="1" thickBot="1">
      <c r="A324" s="565"/>
      <c r="B324" s="307" t="s">
        <v>6</v>
      </c>
      <c r="C324" s="265" t="s">
        <v>202</v>
      </c>
      <c r="D324" s="266" t="s">
        <v>204</v>
      </c>
      <c r="E324" s="310" t="s">
        <v>6</v>
      </c>
      <c r="F324" s="62" t="s">
        <v>202</v>
      </c>
      <c r="G324" s="64" t="s">
        <v>204</v>
      </c>
      <c r="H324" s="687" t="s">
        <v>6</v>
      </c>
      <c r="I324" s="635" t="s">
        <v>202</v>
      </c>
      <c r="J324" s="688" t="s">
        <v>204</v>
      </c>
      <c r="K324" s="567" t="s">
        <v>215</v>
      </c>
      <c r="L324" s="568" t="s">
        <v>216</v>
      </c>
      <c r="M324" s="624" t="s">
        <v>215</v>
      </c>
      <c r="N324" s="625" t="s">
        <v>216</v>
      </c>
      <c r="O324" s="559" t="s">
        <v>220</v>
      </c>
      <c r="P324" s="560"/>
      <c r="Q324" s="560"/>
      <c r="R324" s="561"/>
      <c r="S324" s="546"/>
      <c r="T324" s="546"/>
      <c r="U324" s="547"/>
      <c r="V324" s="547"/>
    </row>
    <row r="325" spans="1:22" s="3" customFormat="1" ht="18" customHeight="1">
      <c r="A325" s="249" t="s">
        <v>201</v>
      </c>
      <c r="B325" s="724">
        <v>-17633</v>
      </c>
      <c r="C325" s="725">
        <v>-14884</v>
      </c>
      <c r="D325" s="726">
        <v>-2730</v>
      </c>
      <c r="E325" s="727">
        <v>-21899</v>
      </c>
      <c r="F325" s="728">
        <v>-18140</v>
      </c>
      <c r="G325" s="729">
        <v>-1938</v>
      </c>
      <c r="H325" s="636">
        <v>4266</v>
      </c>
      <c r="I325" s="636">
        <v>3256</v>
      </c>
      <c r="J325" s="730">
        <v>-792</v>
      </c>
      <c r="K325" s="731">
        <v>-19109</v>
      </c>
      <c r="L325" s="732">
        <v>-5.05319219266072</v>
      </c>
      <c r="M325" s="733">
        <v>2860</v>
      </c>
      <c r="N325" s="734">
        <v>2.254284914814041</v>
      </c>
      <c r="O325" s="2944" t="s">
        <v>119</v>
      </c>
      <c r="P325" s="2962"/>
      <c r="Q325" s="2944" t="s">
        <v>203</v>
      </c>
      <c r="R325" s="2945"/>
      <c r="S325" s="735"/>
      <c r="T325" s="735"/>
      <c r="U325" s="736"/>
      <c r="V325" s="736"/>
    </row>
    <row r="326" spans="1:22" s="3" customFormat="1" ht="15.75" customHeight="1" thickBot="1">
      <c r="A326" s="418"/>
      <c r="B326" s="737">
        <v>-2.58182313347497</v>
      </c>
      <c r="C326" s="738">
        <v>-3.144130632248252</v>
      </c>
      <c r="D326" s="739">
        <v>-4.31463657484235</v>
      </c>
      <c r="E326" s="740">
        <v>-4.428370366176221</v>
      </c>
      <c r="F326" s="741">
        <v>-4.977786558878654</v>
      </c>
      <c r="G326" s="742">
        <v>-7.053428446644344</v>
      </c>
      <c r="H326" s="658">
        <v>2.263718420172883</v>
      </c>
      <c r="I326" s="658">
        <v>2.9879509227225594</v>
      </c>
      <c r="J326" s="743">
        <v>-2.212475905802162</v>
      </c>
      <c r="K326" s="744"/>
      <c r="L326" s="745"/>
      <c r="M326" s="746"/>
      <c r="N326" s="747"/>
      <c r="O326" s="2963"/>
      <c r="P326" s="2964"/>
      <c r="Q326" s="748" t="s">
        <v>215</v>
      </c>
      <c r="R326" s="749" t="s">
        <v>216</v>
      </c>
      <c r="S326" s="735"/>
      <c r="T326" s="735"/>
      <c r="U326" s="736"/>
      <c r="V326" s="736"/>
    </row>
    <row r="327" spans="1:22" ht="13.5" customHeight="1">
      <c r="A327" s="252" t="s">
        <v>31</v>
      </c>
      <c r="B327" s="300">
        <v>-3168</v>
      </c>
      <c r="C327" s="301">
        <v>-3010</v>
      </c>
      <c r="D327" s="302">
        <v>-158</v>
      </c>
      <c r="E327" s="146">
        <v>-3729</v>
      </c>
      <c r="F327" s="142">
        <v>-3913</v>
      </c>
      <c r="G327" s="29">
        <v>184</v>
      </c>
      <c r="H327" s="691">
        <v>561</v>
      </c>
      <c r="I327" s="691">
        <v>903</v>
      </c>
      <c r="J327" s="692">
        <v>-342</v>
      </c>
      <c r="K327" s="675">
        <v>-3821</v>
      </c>
      <c r="L327" s="676">
        <v>-3.9141168396144272</v>
      </c>
      <c r="M327" s="668">
        <v>732</v>
      </c>
      <c r="N327" s="669">
        <v>2.8738001295565634</v>
      </c>
      <c r="O327" s="562" t="s">
        <v>213</v>
      </c>
      <c r="P327" s="580"/>
      <c r="Q327" s="569">
        <v>-5918.5</v>
      </c>
      <c r="R327" s="570">
        <v>-11.579812367321782</v>
      </c>
      <c r="S327" s="548"/>
      <c r="T327" s="548"/>
      <c r="U327" s="68"/>
      <c r="V327" s="68"/>
    </row>
    <row r="328" spans="1:22" ht="13.5" customHeight="1">
      <c r="A328" s="416"/>
      <c r="B328" s="448">
        <v>-2.4668094218415417</v>
      </c>
      <c r="C328" s="449">
        <v>-2.556046195652174</v>
      </c>
      <c r="D328" s="454">
        <v>-1.4814814814814814</v>
      </c>
      <c r="E328" s="457">
        <v>-3.732919565543821</v>
      </c>
      <c r="F328" s="450">
        <v>-4.103957125027531</v>
      </c>
      <c r="G328" s="437">
        <v>4.0457343887423045</v>
      </c>
      <c r="H328" s="700">
        <v>1.9663512092534174</v>
      </c>
      <c r="I328" s="700">
        <v>4.028911792263418</v>
      </c>
      <c r="J328" s="690">
        <v>-5.590975968612065</v>
      </c>
      <c r="K328" s="677"/>
      <c r="L328" s="672"/>
      <c r="M328" s="673"/>
      <c r="N328" s="674"/>
      <c r="O328" s="563" t="s">
        <v>214</v>
      </c>
      <c r="P328" s="581"/>
      <c r="Q328" s="551">
        <v>-3283.5</v>
      </c>
      <c r="R328" s="552">
        <v>-11.463934082815445</v>
      </c>
      <c r="S328" s="548"/>
      <c r="T328" s="548"/>
      <c r="U328" s="68"/>
      <c r="V328" s="68"/>
    </row>
    <row r="329" spans="1:22" ht="15">
      <c r="A329" s="413" t="s">
        <v>16</v>
      </c>
      <c r="B329" s="432">
        <v>-736</v>
      </c>
      <c r="C329" s="286">
        <v>-925</v>
      </c>
      <c r="D329" s="287">
        <v>189</v>
      </c>
      <c r="E329" s="438">
        <v>-725</v>
      </c>
      <c r="F329" s="414">
        <v>-904</v>
      </c>
      <c r="G329" s="26">
        <v>179</v>
      </c>
      <c r="H329" s="693">
        <v>-11</v>
      </c>
      <c r="I329" s="693">
        <v>-21</v>
      </c>
      <c r="J329" s="694">
        <v>10</v>
      </c>
      <c r="K329" s="619">
        <v>93.53453475806803</v>
      </c>
      <c r="L329" s="120">
        <v>0.6820368583787957</v>
      </c>
      <c r="M329" s="629">
        <v>-16</v>
      </c>
      <c r="N329" s="631">
        <v>-0.3547278572220375</v>
      </c>
      <c r="O329" s="563" t="s">
        <v>205</v>
      </c>
      <c r="P329" s="581"/>
      <c r="Q329" s="551">
        <v>-1645</v>
      </c>
      <c r="R329" s="552">
        <v>-8.513391124336913</v>
      </c>
      <c r="S329" s="548"/>
      <c r="T329" s="548"/>
      <c r="U329" s="68"/>
      <c r="V329" s="68"/>
    </row>
    <row r="330" spans="1:22" ht="15">
      <c r="A330" s="416"/>
      <c r="B330" s="448">
        <v>-3.7606662919625977</v>
      </c>
      <c r="C330" s="449">
        <v>-5.480507169095865</v>
      </c>
      <c r="D330" s="454">
        <v>7.01819532120312</v>
      </c>
      <c r="E330" s="457">
        <v>-5.030181086519114</v>
      </c>
      <c r="F330" s="450">
        <v>-6.945831732616212</v>
      </c>
      <c r="G330" s="437">
        <v>12.804005722460658</v>
      </c>
      <c r="H330" s="689">
        <v>-0.21326095385808452</v>
      </c>
      <c r="I330" s="689">
        <v>-0.5436189490033653</v>
      </c>
      <c r="J330" s="701">
        <v>0.7722007722007722</v>
      </c>
      <c r="K330" s="619"/>
      <c r="L330" s="120"/>
      <c r="M330" s="626"/>
      <c r="N330" s="627"/>
      <c r="O330" s="563" t="s">
        <v>210</v>
      </c>
      <c r="P330" s="581"/>
      <c r="Q330" s="551">
        <v>-592.5</v>
      </c>
      <c r="R330" s="552">
        <v>-5.356658529970165</v>
      </c>
      <c r="T330" s="548"/>
      <c r="U330" s="68"/>
      <c r="V330" s="68"/>
    </row>
    <row r="331" spans="1:22" ht="15.75">
      <c r="A331" s="413" t="s">
        <v>17</v>
      </c>
      <c r="B331" s="432">
        <v>-243</v>
      </c>
      <c r="C331" s="415">
        <v>-252</v>
      </c>
      <c r="D331" s="287">
        <v>9</v>
      </c>
      <c r="E331" s="438">
        <v>-264</v>
      </c>
      <c r="F331" s="414">
        <v>-247</v>
      </c>
      <c r="G331" s="439">
        <v>-17</v>
      </c>
      <c r="H331" s="695">
        <v>21</v>
      </c>
      <c r="I331" s="693">
        <v>-5</v>
      </c>
      <c r="J331" s="694">
        <v>26</v>
      </c>
      <c r="K331" s="675">
        <v>-255.5</v>
      </c>
      <c r="L331" s="676">
        <v>-2.546342435718557</v>
      </c>
      <c r="M331" s="668">
        <v>8</v>
      </c>
      <c r="N331" s="669">
        <v>0.3242805026347791</v>
      </c>
      <c r="O331" s="564" t="s">
        <v>0</v>
      </c>
      <c r="P331" s="578"/>
      <c r="Q331" s="573">
        <v>-1318.5</v>
      </c>
      <c r="R331" s="574">
        <v>-5.125464051779432</v>
      </c>
      <c r="S331" s="548"/>
      <c r="T331" s="548"/>
      <c r="U331" s="68"/>
      <c r="V331" s="68"/>
    </row>
    <row r="332" spans="1:22" ht="15">
      <c r="A332" s="416"/>
      <c r="B332" s="448">
        <v>-1.7989339650577436</v>
      </c>
      <c r="C332" s="449">
        <v>-2.192448233861145</v>
      </c>
      <c r="D332" s="454">
        <v>0.4468718967229394</v>
      </c>
      <c r="E332" s="457">
        <v>-2.486578129415089</v>
      </c>
      <c r="F332" s="450">
        <v>-2.6134800550206325</v>
      </c>
      <c r="G332" s="459">
        <v>-1.4579759862778732</v>
      </c>
      <c r="H332" s="700">
        <v>0.7263922518159807</v>
      </c>
      <c r="I332" s="689">
        <v>-0.24473813020068527</v>
      </c>
      <c r="J332" s="701">
        <v>3.0660377358490565</v>
      </c>
      <c r="K332" s="677"/>
      <c r="L332" s="712"/>
      <c r="M332" s="673"/>
      <c r="N332" s="674"/>
      <c r="O332" s="563" t="s">
        <v>208</v>
      </c>
      <c r="P332" s="581"/>
      <c r="Q332" s="551">
        <v>-347.5</v>
      </c>
      <c r="R332" s="552">
        <v>-4.802708866007878</v>
      </c>
      <c r="S332" s="548"/>
      <c r="T332" s="548"/>
      <c r="U332" s="68"/>
      <c r="V332" s="68"/>
    </row>
    <row r="333" spans="1:22" ht="15">
      <c r="A333" s="252" t="s">
        <v>18</v>
      </c>
      <c r="B333" s="300">
        <v>-540</v>
      </c>
      <c r="C333" s="301">
        <v>-592</v>
      </c>
      <c r="D333" s="288">
        <v>52</v>
      </c>
      <c r="E333" s="146">
        <v>-606</v>
      </c>
      <c r="F333" s="142">
        <v>-579</v>
      </c>
      <c r="G333" s="145">
        <v>-27</v>
      </c>
      <c r="H333" s="691">
        <v>66</v>
      </c>
      <c r="I333" s="696">
        <v>-13</v>
      </c>
      <c r="J333" s="697">
        <v>79</v>
      </c>
      <c r="K333" s="620">
        <v>-592.5</v>
      </c>
      <c r="L333" s="621">
        <v>-5.356658529970165</v>
      </c>
      <c r="M333" s="626">
        <v>26.5</v>
      </c>
      <c r="N333" s="627">
        <v>0.6229431123648331</v>
      </c>
      <c r="O333" s="563" t="s">
        <v>29</v>
      </c>
      <c r="P333" s="581"/>
      <c r="Q333" s="551">
        <v>-55</v>
      </c>
      <c r="R333" s="552">
        <v>-4.44624090541633</v>
      </c>
      <c r="S333" s="548"/>
      <c r="T333" s="548"/>
      <c r="U333" s="68"/>
      <c r="V333" s="68"/>
    </row>
    <row r="334" spans="1:22" ht="15">
      <c r="A334" s="416"/>
      <c r="B334" s="448">
        <v>-3.3251231527093594</v>
      </c>
      <c r="C334" s="449">
        <v>-4.113968033356498</v>
      </c>
      <c r="D334" s="454">
        <v>2.810810810810811</v>
      </c>
      <c r="E334" s="457">
        <v>-5.284730095055377</v>
      </c>
      <c r="F334" s="450">
        <v>-5.434068512435476</v>
      </c>
      <c r="G334" s="459">
        <v>-3.3251231527093594</v>
      </c>
      <c r="H334" s="700">
        <v>1.3827781269641735</v>
      </c>
      <c r="I334" s="689">
        <v>-0.34805890227576974</v>
      </c>
      <c r="J334" s="701">
        <v>7.610789980732177</v>
      </c>
      <c r="K334" s="619"/>
      <c r="L334" s="621"/>
      <c r="M334" s="626"/>
      <c r="N334" s="627"/>
      <c r="O334" s="563" t="s">
        <v>22</v>
      </c>
      <c r="P334" s="572"/>
      <c r="Q334" s="551">
        <v>-3005</v>
      </c>
      <c r="R334" s="552">
        <v>-4.1</v>
      </c>
      <c r="S334" s="548"/>
      <c r="T334" s="548"/>
      <c r="U334" s="68"/>
      <c r="V334" s="68"/>
    </row>
    <row r="335" spans="1:22" ht="15">
      <c r="A335" s="252" t="s">
        <v>19</v>
      </c>
      <c r="B335" s="300">
        <v>-350</v>
      </c>
      <c r="C335" s="220">
        <v>62</v>
      </c>
      <c r="D335" s="302">
        <v>-412</v>
      </c>
      <c r="E335" s="146">
        <v>-350</v>
      </c>
      <c r="F335" s="28">
        <v>62</v>
      </c>
      <c r="G335" s="145">
        <v>-412</v>
      </c>
      <c r="H335" s="691">
        <v>0</v>
      </c>
      <c r="I335" s="691">
        <v>0</v>
      </c>
      <c r="J335" s="697">
        <v>0</v>
      </c>
      <c r="K335" s="675">
        <v>-144</v>
      </c>
      <c r="L335" s="676">
        <v>-0.6618103269986442</v>
      </c>
      <c r="M335" s="668">
        <v>0</v>
      </c>
      <c r="N335" s="669">
        <v>0</v>
      </c>
      <c r="O335" s="563" t="s">
        <v>31</v>
      </c>
      <c r="P335" s="572"/>
      <c r="Q335" s="551">
        <v>-3821</v>
      </c>
      <c r="R335" s="552">
        <v>-3.9141168396144272</v>
      </c>
      <c r="S335" s="548"/>
      <c r="T335" s="548"/>
      <c r="U335" s="68"/>
      <c r="V335" s="68"/>
    </row>
    <row r="336" spans="1:22" ht="15">
      <c r="A336" s="252"/>
      <c r="B336" s="403">
        <v>-1.2780719371918934</v>
      </c>
      <c r="C336" s="404">
        <v>0.2461098761511591</v>
      </c>
      <c r="D336" s="405">
        <v>-18.78704970360237</v>
      </c>
      <c r="E336" s="401">
        <v>-1.5759376829213383</v>
      </c>
      <c r="F336" s="402">
        <v>0.29097052750140795</v>
      </c>
      <c r="G336" s="468">
        <v>-45.72697003329634</v>
      </c>
      <c r="H336" s="706">
        <v>0</v>
      </c>
      <c r="I336" s="706">
        <v>0</v>
      </c>
      <c r="J336" s="707">
        <v>0</v>
      </c>
      <c r="K336" s="670"/>
      <c r="L336" s="672"/>
      <c r="M336" s="673"/>
      <c r="N336" s="674"/>
      <c r="O336" s="563" t="s">
        <v>28</v>
      </c>
      <c r="P336" s="581"/>
      <c r="Q336" s="551">
        <v>-43</v>
      </c>
      <c r="R336" s="552">
        <v>-3.5818408996251563</v>
      </c>
      <c r="S336" s="548"/>
      <c r="T336" s="548"/>
      <c r="U336" s="68"/>
      <c r="V336" s="68"/>
    </row>
    <row r="337" spans="1:22" ht="15">
      <c r="A337" s="413" t="s">
        <v>20</v>
      </c>
      <c r="B337" s="431">
        <v>326</v>
      </c>
      <c r="C337" s="286">
        <v>833</v>
      </c>
      <c r="D337" s="453">
        <v>-507</v>
      </c>
      <c r="E337" s="24">
        <v>244</v>
      </c>
      <c r="F337" s="25">
        <v>796</v>
      </c>
      <c r="G337" s="439">
        <v>-552</v>
      </c>
      <c r="H337" s="695">
        <v>82</v>
      </c>
      <c r="I337" s="695">
        <v>37</v>
      </c>
      <c r="J337" s="694">
        <v>45</v>
      </c>
      <c r="K337" s="619">
        <v>520</v>
      </c>
      <c r="L337" s="120">
        <v>8.749053587953226</v>
      </c>
      <c r="M337" s="626">
        <v>59.5</v>
      </c>
      <c r="N337" s="627">
        <v>3.175026680896478</v>
      </c>
      <c r="O337" s="563" t="s">
        <v>209</v>
      </c>
      <c r="P337" s="581"/>
      <c r="Q337" s="551">
        <v>-255.5</v>
      </c>
      <c r="R337" s="552">
        <v>-2.546342435718557</v>
      </c>
      <c r="S337" s="548"/>
      <c r="T337" s="548"/>
      <c r="U337" s="68"/>
      <c r="V337" s="68"/>
    </row>
    <row r="338" spans="1:22" ht="15">
      <c r="A338" s="416"/>
      <c r="B338" s="429">
        <v>3.858901515151515</v>
      </c>
      <c r="C338" s="410">
        <v>11.590371504104633</v>
      </c>
      <c r="D338" s="430">
        <v>-40.20618556701031</v>
      </c>
      <c r="E338" s="436">
        <v>3.8822593476531426</v>
      </c>
      <c r="F338" s="411">
        <v>14.209210996072832</v>
      </c>
      <c r="G338" s="459">
        <v>-80.8199121522694</v>
      </c>
      <c r="H338" s="700">
        <v>3.791030975496995</v>
      </c>
      <c r="I338" s="700">
        <v>2.334384858044164</v>
      </c>
      <c r="J338" s="701">
        <v>7.7854671280276815</v>
      </c>
      <c r="K338" s="619"/>
      <c r="L338" s="120"/>
      <c r="M338" s="626"/>
      <c r="N338" s="627"/>
      <c r="O338" s="563" t="s">
        <v>207</v>
      </c>
      <c r="P338" s="581"/>
      <c r="Q338" s="551">
        <v>-927.5</v>
      </c>
      <c r="R338" s="552">
        <v>-1.9752534287418009</v>
      </c>
      <c r="S338" s="548"/>
      <c r="T338" s="548"/>
      <c r="U338" s="68"/>
      <c r="V338" s="68"/>
    </row>
    <row r="339" spans="1:22" s="3" customFormat="1" ht="15.75">
      <c r="A339" s="253" t="s">
        <v>0</v>
      </c>
      <c r="B339" s="317">
        <v>-1352</v>
      </c>
      <c r="C339" s="406">
        <v>-1445</v>
      </c>
      <c r="D339" s="290">
        <v>93</v>
      </c>
      <c r="E339" s="469">
        <v>-1305</v>
      </c>
      <c r="F339" s="264">
        <v>-1332</v>
      </c>
      <c r="G339" s="32">
        <v>27</v>
      </c>
      <c r="H339" s="702">
        <v>-47</v>
      </c>
      <c r="I339" s="702">
        <v>-113</v>
      </c>
      <c r="J339" s="703">
        <v>66</v>
      </c>
      <c r="K339" s="716">
        <v>-1318.5</v>
      </c>
      <c r="L339" s="717">
        <v>-5.125464051779432</v>
      </c>
      <c r="M339" s="718">
        <v>-80</v>
      </c>
      <c r="N339" s="719">
        <v>-1.0442500978984466</v>
      </c>
      <c r="O339" s="563" t="s">
        <v>24</v>
      </c>
      <c r="P339" s="581"/>
      <c r="Q339" s="551">
        <v>-259.5</v>
      </c>
      <c r="R339" s="552">
        <v>-1.8813891104183282</v>
      </c>
      <c r="S339" s="119"/>
      <c r="T339" s="119"/>
      <c r="U339" s="123"/>
      <c r="V339" s="123"/>
    </row>
    <row r="340" spans="1:22" s="3" customFormat="1" ht="15.75">
      <c r="A340" s="253"/>
      <c r="B340" s="464">
        <v>-3.756077232949021</v>
      </c>
      <c r="C340" s="460">
        <v>-4.6952170522485055</v>
      </c>
      <c r="D340" s="465">
        <v>1.7819505652423835</v>
      </c>
      <c r="E340" s="470">
        <v>-4.833154327617495</v>
      </c>
      <c r="F340" s="462">
        <v>-5.4482984293193715</v>
      </c>
      <c r="G340" s="152">
        <v>1.0575793184488838</v>
      </c>
      <c r="H340" s="704">
        <v>-0.5225706026239716</v>
      </c>
      <c r="I340" s="704">
        <v>-1.7857142857142858</v>
      </c>
      <c r="J340" s="639">
        <v>2.4756189047261814</v>
      </c>
      <c r="K340" s="720"/>
      <c r="L340" s="721"/>
      <c r="M340" s="722"/>
      <c r="N340" s="723"/>
      <c r="O340" s="563" t="s">
        <v>206</v>
      </c>
      <c r="P340" s="581"/>
      <c r="Q340" s="551">
        <v>-209</v>
      </c>
      <c r="R340" s="552">
        <v>-1.0586566710566305</v>
      </c>
      <c r="S340" s="119"/>
      <c r="T340" s="119"/>
      <c r="U340" s="123"/>
      <c r="V340" s="123"/>
    </row>
    <row r="341" spans="1:22" ht="15">
      <c r="A341" s="413" t="s">
        <v>21</v>
      </c>
      <c r="B341" s="432">
        <v>-3597</v>
      </c>
      <c r="C341" s="415">
        <v>-3120</v>
      </c>
      <c r="D341" s="453">
        <v>-477</v>
      </c>
      <c r="E341" s="438">
        <v>-3514</v>
      </c>
      <c r="F341" s="414">
        <v>-3053</v>
      </c>
      <c r="G341" s="439">
        <v>-461</v>
      </c>
      <c r="H341" s="693">
        <v>-83</v>
      </c>
      <c r="I341" s="693">
        <v>-67</v>
      </c>
      <c r="J341" s="705">
        <v>-16</v>
      </c>
      <c r="K341" s="620">
        <v>-3283.5</v>
      </c>
      <c r="L341" s="621">
        <v>-11.463934082815445</v>
      </c>
      <c r="M341" s="629">
        <v>-75</v>
      </c>
      <c r="N341" s="631">
        <v>-1.7460132697008497</v>
      </c>
      <c r="O341" s="563" t="s">
        <v>19</v>
      </c>
      <c r="P341" s="581"/>
      <c r="Q341" s="551">
        <v>-144</v>
      </c>
      <c r="R341" s="552">
        <v>-0.6618103269986442</v>
      </c>
      <c r="S341" s="548"/>
      <c r="T341" s="548"/>
      <c r="U341" s="68"/>
      <c r="V341" s="68"/>
    </row>
    <row r="342" spans="1:22" ht="15">
      <c r="A342" s="416"/>
      <c r="B342" s="448">
        <v>-10.312204351939451</v>
      </c>
      <c r="C342" s="449">
        <v>-10.066464476995547</v>
      </c>
      <c r="D342" s="454">
        <v>-12.271674813480834</v>
      </c>
      <c r="E342" s="457">
        <v>-11.747400795640692</v>
      </c>
      <c r="F342" s="450">
        <v>-11.15414124438274</v>
      </c>
      <c r="G342" s="459">
        <v>-18.13532651455547</v>
      </c>
      <c r="H342" s="689">
        <v>-1.6706924315619969</v>
      </c>
      <c r="I342" s="689">
        <v>-1.8492961634004967</v>
      </c>
      <c r="J342" s="690">
        <v>-1.1895910780669146</v>
      </c>
      <c r="K342" s="619"/>
      <c r="L342" s="120"/>
      <c r="M342" s="626"/>
      <c r="N342" s="627"/>
      <c r="O342" s="563" t="s">
        <v>212</v>
      </c>
      <c r="P342" s="581"/>
      <c r="Q342" s="553">
        <v>5.5</v>
      </c>
      <c r="R342" s="554">
        <v>0.1796504981218357</v>
      </c>
      <c r="S342" s="548"/>
      <c r="T342" s="548"/>
      <c r="U342" s="68"/>
      <c r="V342" s="68"/>
    </row>
    <row r="343" spans="1:22" ht="15">
      <c r="A343" s="252" t="s">
        <v>22</v>
      </c>
      <c r="B343" s="300">
        <v>-2451</v>
      </c>
      <c r="C343" s="220"/>
      <c r="D343" s="302"/>
      <c r="E343" s="146">
        <v>-3005</v>
      </c>
      <c r="F343" s="142"/>
      <c r="G343" s="29"/>
      <c r="H343" s="691">
        <v>554</v>
      </c>
      <c r="I343" s="691"/>
      <c r="J343" s="697"/>
      <c r="K343" s="667"/>
      <c r="L343" s="527"/>
      <c r="M343" s="668"/>
      <c r="N343" s="669"/>
      <c r="O343" s="563" t="s">
        <v>16</v>
      </c>
      <c r="P343" s="581"/>
      <c r="Q343" s="553">
        <v>93.53453475806803</v>
      </c>
      <c r="R343" s="554">
        <v>0.6820368583787957</v>
      </c>
      <c r="S343" s="548"/>
      <c r="T343" s="548"/>
      <c r="U343" s="124"/>
      <c r="V343" s="68"/>
    </row>
    <row r="344" spans="1:22" ht="15">
      <c r="A344" s="252"/>
      <c r="B344" s="403">
        <v>-2.2396037975493197</v>
      </c>
      <c r="C344" s="404"/>
      <c r="D344" s="405"/>
      <c r="E344" s="401">
        <v>-4.085656016315432</v>
      </c>
      <c r="F344" s="402"/>
      <c r="G344" s="468"/>
      <c r="H344" s="706">
        <v>1.5436484716765584</v>
      </c>
      <c r="I344" s="698"/>
      <c r="J344" s="699"/>
      <c r="K344" s="670"/>
      <c r="L344" s="672"/>
      <c r="M344" s="673"/>
      <c r="N344" s="674"/>
      <c r="O344" s="563" t="s">
        <v>33</v>
      </c>
      <c r="P344" s="581"/>
      <c r="Q344" s="553">
        <v>1106</v>
      </c>
      <c r="R344" s="554">
        <v>3.8189289043886605</v>
      </c>
      <c r="S344" s="548"/>
      <c r="T344" s="548"/>
      <c r="U344" s="124"/>
      <c r="V344" s="68"/>
    </row>
    <row r="345" spans="1:22" ht="15">
      <c r="A345" s="413" t="s">
        <v>32</v>
      </c>
      <c r="B345" s="432">
        <v>-4400</v>
      </c>
      <c r="C345" s="415">
        <v>-2412</v>
      </c>
      <c r="D345" s="453">
        <v>-1988</v>
      </c>
      <c r="E345" s="438">
        <v>-6325</v>
      </c>
      <c r="F345" s="414">
        <v>-5512</v>
      </c>
      <c r="G345" s="439">
        <v>-813</v>
      </c>
      <c r="H345" s="695">
        <v>1925</v>
      </c>
      <c r="I345" s="695">
        <v>3100</v>
      </c>
      <c r="J345" s="705">
        <v>-1175</v>
      </c>
      <c r="K345" s="620">
        <v>-5918.5</v>
      </c>
      <c r="L345" s="621">
        <v>-11.579812367321782</v>
      </c>
      <c r="M345" s="626">
        <v>2512.5</v>
      </c>
      <c r="N345" s="627">
        <v>16.291661263130592</v>
      </c>
      <c r="O345" s="563" t="s">
        <v>20</v>
      </c>
      <c r="P345" s="577"/>
      <c r="Q345" s="553">
        <v>520</v>
      </c>
      <c r="R345" s="554">
        <v>8.749053587953226</v>
      </c>
      <c r="S345" s="548"/>
      <c r="T345" s="548"/>
      <c r="U345" s="68"/>
      <c r="V345" s="68"/>
    </row>
    <row r="346" spans="1:22" ht="16.5" thickBot="1">
      <c r="A346" s="416"/>
      <c r="B346" s="448">
        <v>-6.238656987295826</v>
      </c>
      <c r="C346" s="449">
        <v>-3.8569167053104563</v>
      </c>
      <c r="D346" s="454">
        <v>-24.877987736203227</v>
      </c>
      <c r="E346" s="457">
        <v>-12.089991589571069</v>
      </c>
      <c r="F346" s="450">
        <v>-11.044985472397556</v>
      </c>
      <c r="G346" s="459">
        <v>-33.72044794691</v>
      </c>
      <c r="H346" s="700">
        <v>10.569953876564902</v>
      </c>
      <c r="I346" s="700">
        <v>24.54084863837872</v>
      </c>
      <c r="J346" s="690">
        <v>-21.057347670250895</v>
      </c>
      <c r="K346" s="620"/>
      <c r="L346" s="621"/>
      <c r="M346" s="626"/>
      <c r="N346" s="627"/>
      <c r="O346" s="571" t="s">
        <v>201</v>
      </c>
      <c r="P346" s="579"/>
      <c r="Q346" s="575">
        <v>-19109</v>
      </c>
      <c r="R346" s="576">
        <v>-5.1</v>
      </c>
      <c r="S346" s="548"/>
      <c r="T346" s="548"/>
      <c r="U346" s="68"/>
      <c r="V346" s="68"/>
    </row>
    <row r="347" spans="1:22" ht="15">
      <c r="A347" s="252" t="s">
        <v>24</v>
      </c>
      <c r="B347" s="300">
        <v>-238</v>
      </c>
      <c r="C347" s="301">
        <v>-284</v>
      </c>
      <c r="D347" s="288">
        <v>46</v>
      </c>
      <c r="E347" s="146">
        <v>-243</v>
      </c>
      <c r="F347" s="142">
        <v>-276</v>
      </c>
      <c r="G347" s="29">
        <v>33</v>
      </c>
      <c r="H347" s="691">
        <v>5</v>
      </c>
      <c r="I347" s="696">
        <v>-8</v>
      </c>
      <c r="J347" s="697">
        <v>13</v>
      </c>
      <c r="K347" s="675">
        <v>-259.5</v>
      </c>
      <c r="L347" s="676">
        <v>-1.8813891104183282</v>
      </c>
      <c r="M347" s="668">
        <v>-1.5</v>
      </c>
      <c r="N347" s="669">
        <v>-0.07396449704142012</v>
      </c>
      <c r="S347" s="548"/>
      <c r="T347" s="548"/>
      <c r="U347" s="68"/>
      <c r="V347" s="68"/>
    </row>
    <row r="348" spans="1:22" ht="15">
      <c r="A348" s="252"/>
      <c r="B348" s="403">
        <v>-1.4313206639403415</v>
      </c>
      <c r="C348" s="404">
        <v>-1.8915678699880112</v>
      </c>
      <c r="D348" s="405">
        <v>2.8500619578686495</v>
      </c>
      <c r="E348" s="401">
        <v>-1.713318761898047</v>
      </c>
      <c r="F348" s="402">
        <v>-2.059240468551817</v>
      </c>
      <c r="G348" s="150">
        <v>4.230769230769231</v>
      </c>
      <c r="H348" s="706">
        <v>0.20449897750511248</v>
      </c>
      <c r="I348" s="698">
        <v>-0.4965859714463066</v>
      </c>
      <c r="J348" s="707">
        <v>1.5587529976019185</v>
      </c>
      <c r="K348" s="677"/>
      <c r="L348" s="712"/>
      <c r="M348" s="673"/>
      <c r="N348" s="674"/>
      <c r="S348" s="548"/>
      <c r="T348" s="548"/>
      <c r="U348" s="68"/>
      <c r="V348" s="68"/>
    </row>
    <row r="349" spans="1:22" ht="15">
      <c r="A349" s="413" t="s">
        <v>33</v>
      </c>
      <c r="B349" s="431">
        <v>2432</v>
      </c>
      <c r="C349" s="286">
        <v>1868</v>
      </c>
      <c r="D349" s="287">
        <v>564</v>
      </c>
      <c r="E349" s="24">
        <v>1184</v>
      </c>
      <c r="F349" s="25">
        <v>1028</v>
      </c>
      <c r="G349" s="26">
        <v>156</v>
      </c>
      <c r="H349" s="695">
        <v>1248</v>
      </c>
      <c r="I349" s="695">
        <v>840</v>
      </c>
      <c r="J349" s="694">
        <v>408</v>
      </c>
      <c r="K349" s="619">
        <v>1106</v>
      </c>
      <c r="L349" s="120">
        <v>3.8189289043886605</v>
      </c>
      <c r="M349" s="626">
        <v>1044</v>
      </c>
      <c r="N349" s="627">
        <v>15.56350626118068</v>
      </c>
      <c r="S349" s="548"/>
      <c r="T349" s="548"/>
      <c r="U349" s="68"/>
      <c r="V349" s="68"/>
    </row>
    <row r="350" spans="1:22" ht="15">
      <c r="A350" s="416"/>
      <c r="B350" s="429">
        <v>6.188767590401303</v>
      </c>
      <c r="C350" s="410">
        <v>5.140199774359539</v>
      </c>
      <c r="D350" s="430">
        <v>19.079837618403246</v>
      </c>
      <c r="E350" s="436">
        <v>3.913402743348207</v>
      </c>
      <c r="F350" s="411">
        <v>3.440543525553064</v>
      </c>
      <c r="G350" s="437">
        <v>41.48936170212766</v>
      </c>
      <c r="H350" s="700">
        <v>13.802256138022562</v>
      </c>
      <c r="I350" s="700">
        <v>12.999071494893222</v>
      </c>
      <c r="J350" s="701">
        <v>15.813953488372093</v>
      </c>
      <c r="K350" s="619"/>
      <c r="L350" s="120"/>
      <c r="M350" s="626"/>
      <c r="N350" s="627"/>
      <c r="R350" s="5"/>
      <c r="S350" s="548"/>
      <c r="T350" s="548"/>
      <c r="U350" s="68"/>
      <c r="V350" s="68"/>
    </row>
    <row r="351" spans="1:22" ht="15">
      <c r="A351" s="252" t="s">
        <v>25</v>
      </c>
      <c r="B351" s="300">
        <v>-740</v>
      </c>
      <c r="C351" s="301">
        <v>-1622</v>
      </c>
      <c r="D351" s="288">
        <v>882</v>
      </c>
      <c r="E351" s="146">
        <v>-851</v>
      </c>
      <c r="F351" s="142">
        <v>-1004</v>
      </c>
      <c r="G351" s="29">
        <v>153</v>
      </c>
      <c r="H351" s="691">
        <v>111</v>
      </c>
      <c r="I351" s="696">
        <v>-618</v>
      </c>
      <c r="J351" s="697">
        <v>729</v>
      </c>
      <c r="K351" s="675">
        <v>-927.5</v>
      </c>
      <c r="L351" s="676">
        <v>-1.9752534287418009</v>
      </c>
      <c r="M351" s="680">
        <v>-253.5</v>
      </c>
      <c r="N351" s="681">
        <v>-0.7194755066129307</v>
      </c>
      <c r="R351" s="5"/>
      <c r="S351" s="548"/>
      <c r="T351" s="548"/>
      <c r="U351" s="68"/>
      <c r="V351" s="68"/>
    </row>
    <row r="352" spans="1:22" ht="15">
      <c r="A352" s="252"/>
      <c r="B352" s="403">
        <v>-0.842450392194811</v>
      </c>
      <c r="C352" s="404">
        <v>-2.1191256973386814</v>
      </c>
      <c r="D352" s="405">
        <v>7.806691449814126</v>
      </c>
      <c r="E352" s="401">
        <v>-1.7304837627346117</v>
      </c>
      <c r="F352" s="402">
        <v>-2.24432770761149</v>
      </c>
      <c r="G352" s="150">
        <v>3.444394416929311</v>
      </c>
      <c r="H352" s="706">
        <v>0.2871036159536496</v>
      </c>
      <c r="I352" s="698">
        <v>-1.943029617053386</v>
      </c>
      <c r="J352" s="699">
        <v>10.633022170361727</v>
      </c>
      <c r="K352" s="677"/>
      <c r="L352" s="712"/>
      <c r="M352" s="673"/>
      <c r="N352" s="674"/>
      <c r="R352" s="5"/>
      <c r="S352" s="548"/>
      <c r="T352" s="548"/>
      <c r="U352" s="68"/>
      <c r="V352" s="68"/>
    </row>
    <row r="353" spans="1:22" ht="15">
      <c r="A353" s="413" t="s">
        <v>26</v>
      </c>
      <c r="B353" s="432">
        <v>-1967</v>
      </c>
      <c r="C353" s="415">
        <v>-1483</v>
      </c>
      <c r="D353" s="453">
        <v>-484</v>
      </c>
      <c r="E353" s="438">
        <v>-1772</v>
      </c>
      <c r="F353" s="414">
        <v>-1518</v>
      </c>
      <c r="G353" s="439">
        <v>-254</v>
      </c>
      <c r="H353" s="693">
        <v>-195</v>
      </c>
      <c r="I353" s="695">
        <v>35</v>
      </c>
      <c r="J353" s="705">
        <v>-230</v>
      </c>
      <c r="K353" s="620">
        <v>-1645</v>
      </c>
      <c r="L353" s="621">
        <v>-8.513391124336913</v>
      </c>
      <c r="M353" s="629">
        <v>-80</v>
      </c>
      <c r="N353" s="631">
        <v>-1.5851000594412523</v>
      </c>
      <c r="R353" s="5"/>
      <c r="S353" s="548"/>
      <c r="T353" s="548"/>
      <c r="U353" s="68"/>
      <c r="V353" s="68"/>
    </row>
    <row r="354" spans="1:22" ht="15">
      <c r="A354" s="416"/>
      <c r="B354" s="448">
        <v>-7.5717915158980675</v>
      </c>
      <c r="C354" s="449">
        <v>-6.515530952067133</v>
      </c>
      <c r="D354" s="454">
        <v>-15.04507304942493</v>
      </c>
      <c r="E354" s="457">
        <v>-8.743277248729461</v>
      </c>
      <c r="F354" s="450">
        <v>-8.259875938622265</v>
      </c>
      <c r="G354" s="459">
        <v>-13.446267866596083</v>
      </c>
      <c r="H354" s="689">
        <v>-3.414463316406934</v>
      </c>
      <c r="I354" s="700">
        <v>0.7985398129135296</v>
      </c>
      <c r="J354" s="690">
        <v>-17.319277108433734</v>
      </c>
      <c r="K354" s="620"/>
      <c r="L354" s="621"/>
      <c r="M354" s="629"/>
      <c r="N354" s="631"/>
      <c r="R354" s="5"/>
      <c r="S354" s="548"/>
      <c r="T354" s="548"/>
      <c r="U354" s="68"/>
      <c r="V354" s="68"/>
    </row>
    <row r="355" spans="1:22" ht="15">
      <c r="A355" s="252" t="s">
        <v>34</v>
      </c>
      <c r="B355" s="300">
        <v>-403</v>
      </c>
      <c r="C355" s="301">
        <v>-371</v>
      </c>
      <c r="D355" s="302">
        <v>-32</v>
      </c>
      <c r="E355" s="146">
        <v>-316</v>
      </c>
      <c r="F355" s="142">
        <v>-379</v>
      </c>
      <c r="G355" s="29">
        <v>63</v>
      </c>
      <c r="H355" s="696">
        <v>-87</v>
      </c>
      <c r="I355" s="691">
        <v>8</v>
      </c>
      <c r="J355" s="692">
        <v>-95</v>
      </c>
      <c r="K355" s="675">
        <v>-347.5</v>
      </c>
      <c r="L355" s="676">
        <v>-4.802708866007878</v>
      </c>
      <c r="M355" s="680">
        <v>-39.5</v>
      </c>
      <c r="N355" s="681">
        <v>-1.5578781305462432</v>
      </c>
      <c r="R355" s="5"/>
      <c r="S355" s="548"/>
      <c r="T355" s="548"/>
      <c r="U355" s="68"/>
      <c r="V355" s="68"/>
    </row>
    <row r="356" spans="1:22" ht="15">
      <c r="A356" s="252"/>
      <c r="B356" s="403">
        <v>-3.922522873272338</v>
      </c>
      <c r="C356" s="404">
        <v>-4.003021148036254</v>
      </c>
      <c r="D356" s="405">
        <v>-3.1809145129224654</v>
      </c>
      <c r="E356" s="401">
        <v>-4.269116455012159</v>
      </c>
      <c r="F356" s="402">
        <v>-5.361437261281652</v>
      </c>
      <c r="G356" s="150">
        <v>18.91891891891892</v>
      </c>
      <c r="H356" s="698">
        <v>-3.0292479108635098</v>
      </c>
      <c r="I356" s="706">
        <v>0.36380172805820826</v>
      </c>
      <c r="J356" s="699">
        <v>-14.115898959881129</v>
      </c>
      <c r="K356" s="677"/>
      <c r="L356" s="672"/>
      <c r="M356" s="710"/>
      <c r="N356" s="711"/>
      <c r="R356" s="5"/>
      <c r="S356" s="548"/>
      <c r="T356" s="548"/>
      <c r="U356" s="68"/>
      <c r="V356" s="68"/>
    </row>
    <row r="357" spans="1:22" ht="15">
      <c r="A357" s="413" t="s">
        <v>35</v>
      </c>
      <c r="B357" s="432">
        <v>-227</v>
      </c>
      <c r="C357" s="415">
        <v>-151</v>
      </c>
      <c r="D357" s="453">
        <v>-76</v>
      </c>
      <c r="E357" s="438">
        <v>-281</v>
      </c>
      <c r="F357" s="414">
        <v>-137</v>
      </c>
      <c r="G357" s="439">
        <v>-144</v>
      </c>
      <c r="H357" s="695">
        <v>54</v>
      </c>
      <c r="I357" s="693">
        <v>-14</v>
      </c>
      <c r="J357" s="694">
        <v>68</v>
      </c>
      <c r="K357" s="620">
        <v>-209</v>
      </c>
      <c r="L357" s="621">
        <v>-1.0586566710566305</v>
      </c>
      <c r="M357" s="626">
        <v>20</v>
      </c>
      <c r="N357" s="627">
        <v>0.19995001249687577</v>
      </c>
      <c r="R357" s="5"/>
      <c r="S357" s="548"/>
      <c r="T357" s="548"/>
      <c r="U357" s="68"/>
      <c r="V357" s="68"/>
    </row>
    <row r="358" spans="1:22" ht="15">
      <c r="A358" s="416"/>
      <c r="B358" s="448">
        <v>-0.6771470333800674</v>
      </c>
      <c r="C358" s="449">
        <v>-0.5815296926750366</v>
      </c>
      <c r="D358" s="454">
        <v>-1.005690088659521</v>
      </c>
      <c r="E358" s="457">
        <v>-1.3350437096161156</v>
      </c>
      <c r="F358" s="450">
        <v>-0.7431113039704925</v>
      </c>
      <c r="G358" s="459">
        <v>-5.51301684532925</v>
      </c>
      <c r="H358" s="700">
        <v>0.43286573146292584</v>
      </c>
      <c r="I358" s="689">
        <v>-0.18592297476759628</v>
      </c>
      <c r="J358" s="701">
        <v>1.3751263902932256</v>
      </c>
      <c r="K358" s="620"/>
      <c r="L358" s="120"/>
      <c r="M358" s="626"/>
      <c r="N358" s="627"/>
      <c r="R358" s="5"/>
      <c r="S358" s="548"/>
      <c r="T358" s="548"/>
      <c r="U358" s="68"/>
      <c r="V358" s="68"/>
    </row>
    <row r="359" spans="1:22" ht="15">
      <c r="A359" s="252" t="s">
        <v>27</v>
      </c>
      <c r="B359" s="219">
        <v>94</v>
      </c>
      <c r="C359" s="220">
        <v>24</v>
      </c>
      <c r="D359" s="288">
        <v>70</v>
      </c>
      <c r="E359" s="27">
        <v>30</v>
      </c>
      <c r="F359" s="142">
        <v>-19</v>
      </c>
      <c r="G359" s="29">
        <v>49</v>
      </c>
      <c r="H359" s="691">
        <v>64</v>
      </c>
      <c r="I359" s="691">
        <v>43</v>
      </c>
      <c r="J359" s="697">
        <v>21</v>
      </c>
      <c r="K359" s="667">
        <v>5.5</v>
      </c>
      <c r="L359" s="527">
        <v>0.1796504981218357</v>
      </c>
      <c r="M359" s="668">
        <v>53.5</v>
      </c>
      <c r="N359" s="669">
        <v>4.910509407985314</v>
      </c>
      <c r="R359" s="5"/>
      <c r="S359" s="548"/>
      <c r="T359" s="548"/>
      <c r="U359" s="68"/>
      <c r="V359" s="68"/>
    </row>
    <row r="360" spans="1:22" ht="15">
      <c r="A360" s="252"/>
      <c r="B360" s="399">
        <v>2.0954079358002673</v>
      </c>
      <c r="C360" s="397">
        <v>0.6289308176100629</v>
      </c>
      <c r="D360" s="400">
        <v>10.447761194029852</v>
      </c>
      <c r="E360" s="149">
        <v>0.9273570324574961</v>
      </c>
      <c r="F360" s="402">
        <v>-0.6578947368421053</v>
      </c>
      <c r="G360" s="150">
        <v>14.121037463976945</v>
      </c>
      <c r="H360" s="706">
        <v>5.115907274180655</v>
      </c>
      <c r="I360" s="706">
        <v>4.633620689655173</v>
      </c>
      <c r="J360" s="707">
        <v>6.501547987616099</v>
      </c>
      <c r="K360" s="670"/>
      <c r="L360" s="672"/>
      <c r="M360" s="673"/>
      <c r="N360" s="674"/>
      <c r="R360" s="5"/>
      <c r="S360" s="548"/>
      <c r="T360" s="548"/>
      <c r="U360" s="68"/>
      <c r="V360" s="68"/>
    </row>
    <row r="361" spans="1:22" ht="15">
      <c r="A361" s="413" t="s">
        <v>28</v>
      </c>
      <c r="B361" s="432">
        <v>-38</v>
      </c>
      <c r="C361" s="415">
        <v>-57</v>
      </c>
      <c r="D361" s="287">
        <v>19</v>
      </c>
      <c r="E361" s="438">
        <v>-34</v>
      </c>
      <c r="F361" s="414">
        <v>-52</v>
      </c>
      <c r="G361" s="26">
        <v>18</v>
      </c>
      <c r="H361" s="693">
        <v>-4</v>
      </c>
      <c r="I361" s="693">
        <v>-5</v>
      </c>
      <c r="J361" s="694">
        <v>1</v>
      </c>
      <c r="K361" s="620">
        <v>-43</v>
      </c>
      <c r="L361" s="621">
        <v>-3.5818408996251563</v>
      </c>
      <c r="M361" s="629">
        <v>-4.5</v>
      </c>
      <c r="N361" s="631">
        <v>-1.8181818181818181</v>
      </c>
      <c r="R361" s="5"/>
      <c r="S361" s="548"/>
      <c r="T361" s="548"/>
      <c r="U361" s="68"/>
      <c r="V361" s="68"/>
    </row>
    <row r="362" spans="1:22" ht="15">
      <c r="A362" s="416"/>
      <c r="B362" s="448">
        <v>-2.553763440860215</v>
      </c>
      <c r="C362" s="449">
        <v>-4.048295454545454</v>
      </c>
      <c r="D362" s="454">
        <v>23.75</v>
      </c>
      <c r="E362" s="457">
        <v>-2.8075970272502064</v>
      </c>
      <c r="F362" s="450">
        <v>-4.369747899159663</v>
      </c>
      <c r="G362" s="437">
        <v>85.71428571428571</v>
      </c>
      <c r="H362" s="689">
        <v>-1.444043321299639</v>
      </c>
      <c r="I362" s="689">
        <v>-2.293577981651376</v>
      </c>
      <c r="J362" s="701">
        <v>1.694915254237288</v>
      </c>
      <c r="K362" s="620"/>
      <c r="L362" s="621"/>
      <c r="M362" s="629"/>
      <c r="N362" s="631"/>
      <c r="R362" s="5"/>
      <c r="S362" s="548"/>
      <c r="T362" s="548"/>
      <c r="U362" s="68"/>
      <c r="V362" s="68"/>
    </row>
    <row r="363" spans="1:22" ht="15">
      <c r="A363" s="252" t="s">
        <v>29</v>
      </c>
      <c r="B363" s="300">
        <v>-35</v>
      </c>
      <c r="C363" s="301">
        <v>-79</v>
      </c>
      <c r="D363" s="288">
        <v>44</v>
      </c>
      <c r="E363" s="146">
        <v>-37</v>
      </c>
      <c r="F363" s="142">
        <v>-73</v>
      </c>
      <c r="G363" s="29">
        <v>36</v>
      </c>
      <c r="H363" s="691">
        <v>2</v>
      </c>
      <c r="I363" s="696">
        <v>-6</v>
      </c>
      <c r="J363" s="697">
        <v>8</v>
      </c>
      <c r="K363" s="675">
        <v>-55</v>
      </c>
      <c r="L363" s="676">
        <v>-4.44624090541633</v>
      </c>
      <c r="M363" s="680">
        <v>-2</v>
      </c>
      <c r="N363" s="681">
        <v>-1</v>
      </c>
      <c r="R363" s="5"/>
      <c r="S363" s="548"/>
      <c r="T363" s="548"/>
      <c r="U363" s="68"/>
      <c r="V363" s="68"/>
    </row>
    <row r="364" spans="1:22" ht="15.75" thickBot="1">
      <c r="A364" s="555"/>
      <c r="B364" s="466">
        <v>-2.387448840381992</v>
      </c>
      <c r="C364" s="461">
        <v>-5.610795454545454</v>
      </c>
      <c r="D364" s="467">
        <v>75.86206896551724</v>
      </c>
      <c r="E364" s="471">
        <v>-2.945859872611465</v>
      </c>
      <c r="F364" s="463">
        <v>-5.993431855500821</v>
      </c>
      <c r="G364" s="316">
        <v>94.73684210526316</v>
      </c>
      <c r="H364" s="714">
        <v>0.9523809523809523</v>
      </c>
      <c r="I364" s="708">
        <v>-3.1578947368421053</v>
      </c>
      <c r="J364" s="715">
        <v>40</v>
      </c>
      <c r="K364" s="677"/>
      <c r="L364" s="671"/>
      <c r="M364" s="673"/>
      <c r="N364" s="709"/>
      <c r="R364" s="5"/>
      <c r="S364" s="548"/>
      <c r="T364" s="548"/>
      <c r="U364" s="68"/>
      <c r="V364" s="68"/>
    </row>
    <row r="365" spans="1:22" ht="12.75">
      <c r="A365" s="2188" t="s">
        <v>225</v>
      </c>
      <c r="B365" s="2189"/>
      <c r="C365" s="2189"/>
      <c r="D365" s="2189"/>
      <c r="E365" s="2189"/>
      <c r="F365" s="2189"/>
      <c r="G365" s="2189"/>
      <c r="H365" s="2189"/>
      <c r="I365" s="2193"/>
      <c r="J365" s="2193"/>
      <c r="K365" s="2194"/>
      <c r="L365" s="2195"/>
      <c r="M365" s="2196"/>
      <c r="N365" s="2195"/>
      <c r="R365" s="5"/>
      <c r="S365" s="548"/>
      <c r="T365" s="548"/>
      <c r="U365" s="68"/>
      <c r="V365" s="68"/>
    </row>
    <row r="366" spans="1:22" ht="12.75">
      <c r="A366" s="2868" t="s">
        <v>392</v>
      </c>
      <c r="B366" s="2869"/>
      <c r="C366" s="2869"/>
      <c r="D366" s="2869"/>
      <c r="E366" s="2869"/>
      <c r="F366" s="2869"/>
      <c r="G366" s="2869"/>
      <c r="H366" s="2869"/>
      <c r="I366" s="2869"/>
      <c r="J366" s="2869"/>
      <c r="K366" s="2194"/>
      <c r="L366" s="2195"/>
      <c r="M366" s="2196"/>
      <c r="N366" s="2195"/>
      <c r="R366" s="5"/>
      <c r="S366" s="548"/>
      <c r="T366" s="548"/>
      <c r="U366" s="68"/>
      <c r="V366" s="68"/>
    </row>
    <row r="367" spans="1:14" ht="12.75">
      <c r="A367" s="1237" t="s">
        <v>150</v>
      </c>
      <c r="B367" s="1237"/>
      <c r="C367" s="1238"/>
      <c r="D367" s="1238"/>
      <c r="E367" s="1238"/>
      <c r="F367" s="1238"/>
      <c r="G367" s="2167"/>
      <c r="H367" s="2167"/>
      <c r="I367" s="2167"/>
      <c r="J367" s="2167"/>
      <c r="K367" s="1241"/>
      <c r="L367" s="1241"/>
      <c r="M367" s="1241"/>
      <c r="N367" s="1241"/>
    </row>
    <row r="368" spans="1:14" ht="12.75">
      <c r="A368" s="2166" t="s">
        <v>152</v>
      </c>
      <c r="B368" s="1240"/>
      <c r="C368" s="1240"/>
      <c r="D368" s="1241"/>
      <c r="E368" s="1241"/>
      <c r="F368" s="1241"/>
      <c r="G368" s="2167"/>
      <c r="H368" s="2167"/>
      <c r="I368" s="2167"/>
      <c r="J368" s="2167"/>
      <c r="K368" s="1241"/>
      <c r="L368" s="1241"/>
      <c r="M368" s="1241"/>
      <c r="N368" s="1241"/>
    </row>
    <row r="369" s="5" customFormat="1" ht="12.75"/>
    <row r="370" spans="1:14" s="263" customFormat="1" ht="18">
      <c r="A370" s="2205" t="s">
        <v>228</v>
      </c>
      <c r="B370" s="2205"/>
      <c r="C370" s="2205"/>
      <c r="D370" s="2205"/>
      <c r="E370" s="2205"/>
      <c r="F370" s="2205"/>
      <c r="G370" s="2205"/>
      <c r="H370" s="2205"/>
      <c r="I370" s="2205"/>
      <c r="J370" s="2205"/>
      <c r="K370" s="2206"/>
      <c r="L370" s="2206"/>
      <c r="M370" s="2206"/>
      <c r="N370" s="2206"/>
    </row>
    <row r="371" spans="1:14" s="263" customFormat="1" ht="18.75" thickBot="1">
      <c r="A371" s="2887" t="s">
        <v>61</v>
      </c>
      <c r="B371" s="2888"/>
      <c r="C371" s="2888"/>
      <c r="D371" s="2888"/>
      <c r="E371" s="2888"/>
      <c r="F371" s="2888"/>
      <c r="G371" s="2888"/>
      <c r="H371" s="2888"/>
      <c r="I371" s="2888"/>
      <c r="J371" s="2888"/>
      <c r="K371" s="2173"/>
      <c r="L371" s="2173"/>
      <c r="M371" s="2173"/>
      <c r="N371" s="2173"/>
    </row>
    <row r="372" spans="1:14" ht="16.5" thickBot="1">
      <c r="A372" s="5"/>
      <c r="B372" s="2861" t="s">
        <v>154</v>
      </c>
      <c r="C372" s="2862"/>
      <c r="D372" s="2862"/>
      <c r="E372" s="2862"/>
      <c r="F372" s="2862"/>
      <c r="G372" s="2862"/>
      <c r="H372" s="2862"/>
      <c r="I372" s="2862"/>
      <c r="J372" s="2863"/>
      <c r="K372" s="2946" t="s">
        <v>224</v>
      </c>
      <c r="L372" s="2947"/>
      <c r="M372" s="2947"/>
      <c r="N372" s="2948"/>
    </row>
    <row r="373" spans="1:18" ht="15">
      <c r="A373" s="2858" t="s">
        <v>119</v>
      </c>
      <c r="B373" s="2891" t="s">
        <v>1</v>
      </c>
      <c r="C373" s="2937"/>
      <c r="D373" s="2938"/>
      <c r="E373" s="2870" t="s">
        <v>2</v>
      </c>
      <c r="F373" s="2919"/>
      <c r="G373" s="2920"/>
      <c r="H373" s="2852" t="s">
        <v>3</v>
      </c>
      <c r="I373" s="2852"/>
      <c r="J373" s="2918"/>
      <c r="K373" s="2889" t="s">
        <v>2</v>
      </c>
      <c r="L373" s="2890"/>
      <c r="M373" s="2949" t="s">
        <v>3</v>
      </c>
      <c r="N373" s="2950"/>
      <c r="O373" s="583" t="s">
        <v>217</v>
      </c>
      <c r="P373" s="583"/>
      <c r="Q373" s="583"/>
      <c r="R373" s="584"/>
    </row>
    <row r="374" spans="1:18" ht="15.75" thickBot="1">
      <c r="A374" s="2860"/>
      <c r="B374" s="307" t="s">
        <v>6</v>
      </c>
      <c r="C374" s="308" t="s">
        <v>202</v>
      </c>
      <c r="D374" s="309" t="s">
        <v>204</v>
      </c>
      <c r="E374" s="310" t="s">
        <v>6</v>
      </c>
      <c r="F374" s="311" t="s">
        <v>202</v>
      </c>
      <c r="G374" s="312" t="s">
        <v>204</v>
      </c>
      <c r="H374" s="313" t="s">
        <v>6</v>
      </c>
      <c r="I374" s="313" t="s">
        <v>202</v>
      </c>
      <c r="J374" s="314" t="s">
        <v>204</v>
      </c>
      <c r="K374" s="567" t="s">
        <v>215</v>
      </c>
      <c r="L374" s="568" t="s">
        <v>216</v>
      </c>
      <c r="M374" s="624" t="s">
        <v>215</v>
      </c>
      <c r="N374" s="625" t="s">
        <v>216</v>
      </c>
      <c r="O374" s="586" t="s">
        <v>223</v>
      </c>
      <c r="P374" s="586"/>
      <c r="Q374" s="586"/>
      <c r="R374" s="587"/>
    </row>
    <row r="375" spans="1:18" s="3" customFormat="1" ht="15.75">
      <c r="A375" s="249" t="s">
        <v>201</v>
      </c>
      <c r="B375" s="934">
        <v>-8171</v>
      </c>
      <c r="C375" s="857">
        <v>-12203</v>
      </c>
      <c r="D375" s="290">
        <v>2789</v>
      </c>
      <c r="E375" s="935">
        <v>-18712</v>
      </c>
      <c r="F375" s="858">
        <v>-18125</v>
      </c>
      <c r="G375" s="32">
        <v>349</v>
      </c>
      <c r="H375" s="21">
        <v>10541</v>
      </c>
      <c r="I375" s="21">
        <v>5922</v>
      </c>
      <c r="J375" s="88">
        <v>2440</v>
      </c>
      <c r="K375" s="744">
        <v>-17950.5</v>
      </c>
      <c r="L375" s="745">
        <v>-4.761424780204695</v>
      </c>
      <c r="M375" s="746">
        <v>7142</v>
      </c>
      <c r="N375" s="747">
        <v>5.826042622616498</v>
      </c>
      <c r="O375" s="2971" t="s">
        <v>119</v>
      </c>
      <c r="P375" s="2957"/>
      <c r="Q375" s="2960" t="s">
        <v>203</v>
      </c>
      <c r="R375" s="2961"/>
    </row>
    <row r="376" spans="1:18" s="3" customFormat="1" ht="15.75" customHeight="1" thickBot="1">
      <c r="A376" s="427"/>
      <c r="B376" s="737">
        <v>-1.2132055441310754</v>
      </c>
      <c r="C376" s="738">
        <v>-2.5924722068199246</v>
      </c>
      <c r="D376" s="739">
        <v>4.829102746130138</v>
      </c>
      <c r="E376" s="740">
        <v>-3.8084460717767525</v>
      </c>
      <c r="F376" s="741">
        <v>-4.97387514955928</v>
      </c>
      <c r="G376" s="441">
        <v>1.3855254277660884</v>
      </c>
      <c r="H376" s="421">
        <v>5.786162831547514</v>
      </c>
      <c r="I376" s="421">
        <v>5.57076336954988</v>
      </c>
      <c r="J376" s="422">
        <v>7.492706893904499</v>
      </c>
      <c r="K376" s="744"/>
      <c r="L376" s="745"/>
      <c r="M376" s="746"/>
      <c r="N376" s="747"/>
      <c r="O376" s="2972"/>
      <c r="P376" s="2959"/>
      <c r="Q376" s="588" t="s">
        <v>215</v>
      </c>
      <c r="R376" s="589" t="s">
        <v>216</v>
      </c>
    </row>
    <row r="377" spans="1:18" ht="15">
      <c r="A377" s="423" t="s">
        <v>31</v>
      </c>
      <c r="B377" s="760">
        <v>802</v>
      </c>
      <c r="C377" s="761">
        <v>665</v>
      </c>
      <c r="D377" s="762">
        <v>137</v>
      </c>
      <c r="E377" s="763">
        <v>-1802</v>
      </c>
      <c r="F377" s="764">
        <v>-2116</v>
      </c>
      <c r="G377" s="765">
        <v>314</v>
      </c>
      <c r="H377" s="766">
        <v>2604</v>
      </c>
      <c r="I377" s="766">
        <v>2781</v>
      </c>
      <c r="J377" s="767">
        <v>-177</v>
      </c>
      <c r="K377" s="768">
        <v>-1959</v>
      </c>
      <c r="L377" s="769">
        <v>-2.0457607117868815</v>
      </c>
      <c r="M377" s="770">
        <v>2692.5</v>
      </c>
      <c r="N377" s="771">
        <v>11.452086257496491</v>
      </c>
      <c r="O377" s="750" t="s">
        <v>21</v>
      </c>
      <c r="P377" s="590"/>
      <c r="Q377" s="591">
        <v>-3824.5</v>
      </c>
      <c r="R377" s="592">
        <v>-13.10523249837234</v>
      </c>
    </row>
    <row r="378" spans="1:18" ht="15">
      <c r="A378" s="249"/>
      <c r="B378" s="772">
        <v>0.6444096259692258</v>
      </c>
      <c r="C378" s="773">
        <v>0.5828987158697463</v>
      </c>
      <c r="D378" s="774">
        <v>1.321118611378978</v>
      </c>
      <c r="E378" s="775">
        <v>-1.8393761228156134</v>
      </c>
      <c r="F378" s="776">
        <v>-2.261892036344201</v>
      </c>
      <c r="G378" s="777">
        <v>7.10728836577637</v>
      </c>
      <c r="H378" s="778">
        <v>9.831237965794541</v>
      </c>
      <c r="I378" s="778">
        <v>13.542731921110299</v>
      </c>
      <c r="J378" s="779">
        <v>-2.973790322580645</v>
      </c>
      <c r="K378" s="780"/>
      <c r="L378" s="781"/>
      <c r="M378" s="782"/>
      <c r="N378" s="783"/>
      <c r="O378" s="751" t="s">
        <v>213</v>
      </c>
      <c r="P378" s="593"/>
      <c r="Q378" s="594">
        <v>-6564</v>
      </c>
      <c r="R378" s="595">
        <v>-12.682587526083932</v>
      </c>
    </row>
    <row r="379" spans="1:18" ht="15">
      <c r="A379" s="423" t="s">
        <v>16</v>
      </c>
      <c r="B379" s="784">
        <v>-133</v>
      </c>
      <c r="C379" s="785">
        <v>-365</v>
      </c>
      <c r="D379" s="762">
        <v>232</v>
      </c>
      <c r="E379" s="763">
        <v>-136</v>
      </c>
      <c r="F379" s="764">
        <v>-457</v>
      </c>
      <c r="G379" s="765">
        <v>321</v>
      </c>
      <c r="H379" s="766">
        <v>3</v>
      </c>
      <c r="I379" s="766">
        <v>92</v>
      </c>
      <c r="J379" s="767">
        <v>-89</v>
      </c>
      <c r="K379" s="786">
        <v>-296.5</v>
      </c>
      <c r="L379" s="787">
        <v>-2.246892997878145</v>
      </c>
      <c r="M379" s="788">
        <v>47.5</v>
      </c>
      <c r="N379" s="789">
        <v>1.0681358219024062</v>
      </c>
      <c r="O379" s="664" t="s">
        <v>207</v>
      </c>
      <c r="P379" s="593"/>
      <c r="Q379" s="594">
        <v>-3074.5</v>
      </c>
      <c r="R379" s="595">
        <v>-6.261328228417816</v>
      </c>
    </row>
    <row r="380" spans="1:18" ht="15">
      <c r="A380" s="249"/>
      <c r="B380" s="790">
        <v>-0.7011809363137916</v>
      </c>
      <c r="C380" s="791">
        <v>-2.2367937247211667</v>
      </c>
      <c r="D380" s="774">
        <v>8.754716981132075</v>
      </c>
      <c r="E380" s="775">
        <v>-0.9837962962962963</v>
      </c>
      <c r="F380" s="776">
        <v>-3.6362189688096755</v>
      </c>
      <c r="G380" s="777">
        <v>25.55732484076433</v>
      </c>
      <c r="H380" s="778">
        <v>0.0583203732503888</v>
      </c>
      <c r="I380" s="778">
        <v>2.453333333333333</v>
      </c>
      <c r="J380" s="792">
        <v>-6.384505021520804</v>
      </c>
      <c r="K380" s="786"/>
      <c r="L380" s="787"/>
      <c r="M380" s="788"/>
      <c r="N380" s="789"/>
      <c r="O380" s="664" t="s">
        <v>209</v>
      </c>
      <c r="P380" s="593"/>
      <c r="Q380" s="594">
        <v>-459.5</v>
      </c>
      <c r="R380" s="595">
        <v>-4.488181285407306</v>
      </c>
    </row>
    <row r="381" spans="1:18" ht="15">
      <c r="A381" s="423" t="s">
        <v>17</v>
      </c>
      <c r="B381" s="784">
        <v>-346</v>
      </c>
      <c r="C381" s="761">
        <v>-561</v>
      </c>
      <c r="D381" s="762">
        <v>215</v>
      </c>
      <c r="E381" s="763">
        <v>-383</v>
      </c>
      <c r="F381" s="764">
        <v>-536</v>
      </c>
      <c r="G381" s="765">
        <v>153</v>
      </c>
      <c r="H381" s="766">
        <v>37</v>
      </c>
      <c r="I381" s="793">
        <v>-25</v>
      </c>
      <c r="J381" s="794">
        <v>62</v>
      </c>
      <c r="K381" s="768">
        <v>-459.5</v>
      </c>
      <c r="L381" s="769">
        <v>-4.488181285407306</v>
      </c>
      <c r="M381" s="770">
        <v>6</v>
      </c>
      <c r="N381" s="771">
        <v>0.24301336573511542</v>
      </c>
      <c r="O381" s="664" t="s">
        <v>210</v>
      </c>
      <c r="P381" s="593"/>
      <c r="Q381" s="594">
        <v>-444</v>
      </c>
      <c r="R381" s="595">
        <v>-4.0687285223367695</v>
      </c>
    </row>
    <row r="382" spans="1:18" ht="15">
      <c r="A382" s="424"/>
      <c r="B382" s="795">
        <v>-2.5420615678495335</v>
      </c>
      <c r="C382" s="796">
        <v>-4.753028890959926</v>
      </c>
      <c r="D382" s="797">
        <v>11.891592920353983</v>
      </c>
      <c r="E382" s="798">
        <v>-3.567436661698957</v>
      </c>
      <c r="F382" s="799">
        <v>-5.503080082135524</v>
      </c>
      <c r="G382" s="800">
        <v>15.36144578313253</v>
      </c>
      <c r="H382" s="801">
        <v>1.2869565217391303</v>
      </c>
      <c r="I382" s="802">
        <v>-1.211827435773146</v>
      </c>
      <c r="J382" s="803">
        <v>7.635467980295567</v>
      </c>
      <c r="K382" s="780"/>
      <c r="L382" s="781"/>
      <c r="M382" s="782"/>
      <c r="N382" s="783"/>
      <c r="O382" s="664" t="s">
        <v>19</v>
      </c>
      <c r="P382" s="593"/>
      <c r="Q382" s="594">
        <v>-911.5</v>
      </c>
      <c r="R382" s="595">
        <v>-4.0464352304004265</v>
      </c>
    </row>
    <row r="383" spans="1:18" ht="15">
      <c r="A383" s="249" t="s">
        <v>18</v>
      </c>
      <c r="B383" s="804">
        <v>-93</v>
      </c>
      <c r="C383" s="805">
        <v>-395</v>
      </c>
      <c r="D383" s="806">
        <v>302</v>
      </c>
      <c r="E383" s="807">
        <v>-390</v>
      </c>
      <c r="F383" s="808">
        <v>-498</v>
      </c>
      <c r="G383" s="809">
        <v>108</v>
      </c>
      <c r="H383" s="810">
        <v>297</v>
      </c>
      <c r="I383" s="810">
        <v>103</v>
      </c>
      <c r="J383" s="811">
        <v>194</v>
      </c>
      <c r="K383" s="786">
        <v>-444</v>
      </c>
      <c r="L383" s="787">
        <v>-4.0687285223367695</v>
      </c>
      <c r="M383" s="788">
        <v>200</v>
      </c>
      <c r="N383" s="789">
        <v>4.901360127435363</v>
      </c>
      <c r="O383" s="664" t="s">
        <v>208</v>
      </c>
      <c r="P383" s="597"/>
      <c r="Q383" s="594">
        <v>-271.5</v>
      </c>
      <c r="R383" s="595">
        <v>-3.7921642572805365</v>
      </c>
    </row>
    <row r="384" spans="1:18" ht="15">
      <c r="A384" s="249"/>
      <c r="B384" s="790">
        <v>-0.5888684860381181</v>
      </c>
      <c r="C384" s="791">
        <v>-2.7830620728528146</v>
      </c>
      <c r="D384" s="774">
        <v>18.875</v>
      </c>
      <c r="E384" s="775">
        <v>-3.4663585459070303</v>
      </c>
      <c r="F384" s="776">
        <v>-4.7096652165689425</v>
      </c>
      <c r="G384" s="777">
        <v>15.952732644017726</v>
      </c>
      <c r="H384" s="778">
        <v>6.538969616908851</v>
      </c>
      <c r="I384" s="778">
        <v>2.846090080132633</v>
      </c>
      <c r="J384" s="792">
        <v>21.01841820151679</v>
      </c>
      <c r="K384" s="786"/>
      <c r="L384" s="787"/>
      <c r="M384" s="788"/>
      <c r="N384" s="789"/>
      <c r="O384" s="664" t="s">
        <v>24</v>
      </c>
      <c r="P384" s="597"/>
      <c r="Q384" s="594">
        <v>-519</v>
      </c>
      <c r="R384" s="595">
        <v>-3.6932930083615014</v>
      </c>
    </row>
    <row r="385" spans="1:18" ht="15.75">
      <c r="A385" s="423" t="s">
        <v>19</v>
      </c>
      <c r="B385" s="784">
        <v>-1025</v>
      </c>
      <c r="C385" s="761">
        <v>-597</v>
      </c>
      <c r="D385" s="762">
        <v>-428</v>
      </c>
      <c r="E385" s="763">
        <v>-1149</v>
      </c>
      <c r="F385" s="764">
        <v>-674</v>
      </c>
      <c r="G385" s="812">
        <v>-475</v>
      </c>
      <c r="H385" s="766">
        <v>124</v>
      </c>
      <c r="I385" s="766">
        <v>77</v>
      </c>
      <c r="J385" s="794">
        <v>47</v>
      </c>
      <c r="K385" s="768">
        <v>-911.5</v>
      </c>
      <c r="L385" s="769">
        <v>-4.0464352304004265</v>
      </c>
      <c r="M385" s="770">
        <v>100.5</v>
      </c>
      <c r="N385" s="771">
        <v>2.2688791059939044</v>
      </c>
      <c r="O385" s="665" t="s">
        <v>0</v>
      </c>
      <c r="P385" s="599"/>
      <c r="Q385" s="600">
        <v>-901</v>
      </c>
      <c r="R385" s="601">
        <v>-3.5602797644920376</v>
      </c>
    </row>
    <row r="386" spans="1:18" ht="15">
      <c r="A386" s="424"/>
      <c r="B386" s="813">
        <v>-3.652886671418389</v>
      </c>
      <c r="C386" s="814">
        <v>-2.309388418243008</v>
      </c>
      <c r="D386" s="797">
        <v>-19.375282933454052</v>
      </c>
      <c r="E386" s="798">
        <v>-4.993915159944367</v>
      </c>
      <c r="F386" s="799">
        <v>-3.057521320994375</v>
      </c>
      <c r="G386" s="815">
        <v>-49.273858921161825</v>
      </c>
      <c r="H386" s="801">
        <v>2.454473475851148</v>
      </c>
      <c r="I386" s="801">
        <v>2.022589965852377</v>
      </c>
      <c r="J386" s="803">
        <v>3.7751004016064256</v>
      </c>
      <c r="K386" s="780"/>
      <c r="L386" s="816"/>
      <c r="M386" s="782"/>
      <c r="N386" s="783"/>
      <c r="O386" s="664" t="s">
        <v>205</v>
      </c>
      <c r="P386" s="597"/>
      <c r="Q386" s="594">
        <v>-646</v>
      </c>
      <c r="R386" s="595">
        <v>-3.5255273282942667</v>
      </c>
    </row>
    <row r="387" spans="1:18" ht="15">
      <c r="A387" s="249" t="s">
        <v>20</v>
      </c>
      <c r="B387" s="817">
        <v>269</v>
      </c>
      <c r="C387" s="805">
        <v>645</v>
      </c>
      <c r="D387" s="806">
        <v>-376</v>
      </c>
      <c r="E387" s="818">
        <v>176</v>
      </c>
      <c r="F387" s="819">
        <v>675</v>
      </c>
      <c r="G387" s="820">
        <v>-499</v>
      </c>
      <c r="H387" s="810">
        <v>93</v>
      </c>
      <c r="I387" s="821">
        <v>-30</v>
      </c>
      <c r="J387" s="811">
        <v>123</v>
      </c>
      <c r="K387" s="822">
        <v>425.5</v>
      </c>
      <c r="L387" s="823">
        <v>7.0470354421994035</v>
      </c>
      <c r="M387" s="788">
        <v>31.5</v>
      </c>
      <c r="N387" s="789">
        <v>1.6561514195583595</v>
      </c>
      <c r="O387" s="664" t="s">
        <v>28</v>
      </c>
      <c r="P387" s="597"/>
      <c r="Q387" s="594">
        <v>-41.5</v>
      </c>
      <c r="R387" s="595">
        <v>-3.4612176814011675</v>
      </c>
    </row>
    <row r="388" spans="1:18" ht="15">
      <c r="A388" s="249"/>
      <c r="B388" s="772">
        <v>3.1628453850676075</v>
      </c>
      <c r="C388" s="773">
        <v>8.745762711864407</v>
      </c>
      <c r="D388" s="774">
        <v>-33.27433628318584</v>
      </c>
      <c r="E388" s="824">
        <v>2.7703447190303794</v>
      </c>
      <c r="F388" s="825">
        <v>11.79451336711515</v>
      </c>
      <c r="G388" s="777">
        <v>-79.2063492063492</v>
      </c>
      <c r="H388" s="778">
        <v>4.321561338289963</v>
      </c>
      <c r="I388" s="778">
        <v>-1.8159806295399517</v>
      </c>
      <c r="J388" s="792">
        <v>24.6</v>
      </c>
      <c r="K388" s="786"/>
      <c r="L388" s="823"/>
      <c r="M388" s="788"/>
      <c r="N388" s="789"/>
      <c r="O388" s="664" t="s">
        <v>16</v>
      </c>
      <c r="P388" s="597"/>
      <c r="Q388" s="594">
        <v>-296.5</v>
      </c>
      <c r="R388" s="595">
        <v>-2.246892997878145</v>
      </c>
    </row>
    <row r="389" spans="1:18" s="3" customFormat="1" ht="15.75">
      <c r="A389" s="425" t="s">
        <v>0</v>
      </c>
      <c r="B389" s="752">
        <v>-692</v>
      </c>
      <c r="C389" s="407">
        <v>-1136</v>
      </c>
      <c r="D389" s="428">
        <v>444</v>
      </c>
      <c r="E389" s="753">
        <v>-727</v>
      </c>
      <c r="F389" s="754">
        <v>-1075</v>
      </c>
      <c r="G389" s="435">
        <v>348</v>
      </c>
      <c r="H389" s="409">
        <v>35</v>
      </c>
      <c r="I389" s="755">
        <v>-61</v>
      </c>
      <c r="J389" s="417">
        <v>96</v>
      </c>
      <c r="K389" s="716">
        <v>-901</v>
      </c>
      <c r="L389" s="717">
        <v>-3.5602797644920376</v>
      </c>
      <c r="M389" s="718">
        <v>-13</v>
      </c>
      <c r="N389" s="719">
        <v>-0.17118777982617855</v>
      </c>
      <c r="O389" s="665" t="s">
        <v>211</v>
      </c>
      <c r="P389" s="599"/>
      <c r="Q389" s="756">
        <v>-1959</v>
      </c>
      <c r="R389" s="757">
        <v>-2.0457607117868815</v>
      </c>
    </row>
    <row r="390" spans="1:18" s="3" customFormat="1" ht="15.75">
      <c r="A390" s="426"/>
      <c r="B390" s="433">
        <v>-1.9583981887646809</v>
      </c>
      <c r="C390" s="419">
        <v>-3.728624413299636</v>
      </c>
      <c r="D390" s="434">
        <v>9.120788824979458</v>
      </c>
      <c r="E390" s="440">
        <v>-2.7513908337433297</v>
      </c>
      <c r="F390" s="420">
        <v>-4.443801413748915</v>
      </c>
      <c r="G390" s="441">
        <v>15.591397849462366</v>
      </c>
      <c r="H390" s="421">
        <v>0.39272890484739675</v>
      </c>
      <c r="I390" s="421">
        <v>-0.9719566602931804</v>
      </c>
      <c r="J390" s="422">
        <v>3.6418816388467374</v>
      </c>
      <c r="K390" s="720"/>
      <c r="L390" s="721"/>
      <c r="M390" s="758"/>
      <c r="N390" s="759"/>
      <c r="O390" s="665" t="s">
        <v>22</v>
      </c>
      <c r="P390" s="599"/>
      <c r="Q390" s="756">
        <v>-1187</v>
      </c>
      <c r="R390" s="757">
        <v>-1.7</v>
      </c>
    </row>
    <row r="391" spans="1:18" ht="15">
      <c r="A391" s="249" t="s">
        <v>21</v>
      </c>
      <c r="B391" s="507">
        <v>-4064</v>
      </c>
      <c r="C391" s="485">
        <v>-3677</v>
      </c>
      <c r="D391" s="486">
        <v>-387</v>
      </c>
      <c r="E391" s="509">
        <v>-4053</v>
      </c>
      <c r="F391" s="510">
        <v>-3596</v>
      </c>
      <c r="G391" s="511">
        <v>-457</v>
      </c>
      <c r="H391" s="512">
        <v>-11</v>
      </c>
      <c r="I391" s="512">
        <v>-81</v>
      </c>
      <c r="J391" s="373">
        <v>70</v>
      </c>
      <c r="K391" s="620">
        <v>-3824.5</v>
      </c>
      <c r="L391" s="621">
        <v>-13.10523249837234</v>
      </c>
      <c r="M391" s="629">
        <v>-46</v>
      </c>
      <c r="N391" s="631">
        <v>-1.0781671159029649</v>
      </c>
      <c r="O391" s="664" t="s">
        <v>33</v>
      </c>
      <c r="P391" s="597"/>
      <c r="Q391" s="602">
        <v>184</v>
      </c>
      <c r="R391" s="603">
        <v>0.6157346986580999</v>
      </c>
    </row>
    <row r="392" spans="1:18" ht="15">
      <c r="A392" s="249"/>
      <c r="B392" s="772">
        <v>-11.49711440534118</v>
      </c>
      <c r="C392" s="773">
        <v>-11.654147253652816</v>
      </c>
      <c r="D392" s="774">
        <v>-10.192257045035554</v>
      </c>
      <c r="E392" s="775">
        <v>-13.309470642322344</v>
      </c>
      <c r="F392" s="776">
        <v>-12.882424589811563</v>
      </c>
      <c r="G392" s="826">
        <v>-18.00630417651694</v>
      </c>
      <c r="H392" s="827">
        <v>-0.2246732026143791</v>
      </c>
      <c r="I392" s="827">
        <v>-2.227110255705252</v>
      </c>
      <c r="J392" s="792">
        <v>5.559968228752979</v>
      </c>
      <c r="K392" s="786"/>
      <c r="L392" s="823"/>
      <c r="M392" s="828"/>
      <c r="N392" s="829"/>
      <c r="O392" s="664" t="s">
        <v>29</v>
      </c>
      <c r="P392" s="597"/>
      <c r="Q392" s="602">
        <v>13.5</v>
      </c>
      <c r="R392" s="603">
        <v>1.1553273427471116</v>
      </c>
    </row>
    <row r="393" spans="1:18" ht="15">
      <c r="A393" s="423" t="s">
        <v>22</v>
      </c>
      <c r="B393" s="784">
        <v>-275</v>
      </c>
      <c r="C393" s="761"/>
      <c r="D393" s="762"/>
      <c r="E393" s="763">
        <v>-1187</v>
      </c>
      <c r="F393" s="830"/>
      <c r="G393" s="765"/>
      <c r="H393" s="766">
        <v>912</v>
      </c>
      <c r="I393" s="766"/>
      <c r="J393" s="794"/>
      <c r="K393" s="831"/>
      <c r="L393" s="832"/>
      <c r="M393" s="770"/>
      <c r="N393" s="771"/>
      <c r="O393" s="664" t="s">
        <v>212</v>
      </c>
      <c r="P393" s="597"/>
      <c r="Q393" s="602">
        <v>93.5</v>
      </c>
      <c r="R393" s="603">
        <v>3.1444425760887844</v>
      </c>
    </row>
    <row r="394" spans="1:18" ht="15">
      <c r="A394" s="424"/>
      <c r="B394" s="813">
        <v>-0.2563791801459963</v>
      </c>
      <c r="C394" s="814"/>
      <c r="D394" s="797"/>
      <c r="E394" s="833">
        <v>-1.6547705347683042</v>
      </c>
      <c r="F394" s="834"/>
      <c r="G394" s="800"/>
      <c r="H394" s="801">
        <v>2.5667726773803157</v>
      </c>
      <c r="I394" s="801"/>
      <c r="J394" s="803"/>
      <c r="K394" s="835"/>
      <c r="L394" s="816"/>
      <c r="M394" s="782"/>
      <c r="N394" s="783"/>
      <c r="O394" s="664" t="s">
        <v>20</v>
      </c>
      <c r="P394" s="597"/>
      <c r="Q394" s="602">
        <v>425.5</v>
      </c>
      <c r="R394" s="603">
        <v>7.0470354421994035</v>
      </c>
    </row>
    <row r="395" spans="1:18" ht="15">
      <c r="A395" s="249" t="s">
        <v>32</v>
      </c>
      <c r="B395" s="804">
        <v>-3998</v>
      </c>
      <c r="C395" s="805">
        <v>-3366</v>
      </c>
      <c r="D395" s="806">
        <v>-632</v>
      </c>
      <c r="E395" s="807">
        <v>-6863</v>
      </c>
      <c r="F395" s="808">
        <v>-6265</v>
      </c>
      <c r="G395" s="820">
        <v>-598</v>
      </c>
      <c r="H395" s="810">
        <v>2865</v>
      </c>
      <c r="I395" s="810">
        <v>2899</v>
      </c>
      <c r="J395" s="836">
        <v>-34</v>
      </c>
      <c r="K395" s="786">
        <v>-6564</v>
      </c>
      <c r="L395" s="787">
        <v>-12.682587526083932</v>
      </c>
      <c r="M395" s="788">
        <v>2882</v>
      </c>
      <c r="N395" s="789">
        <v>19.14632120910148</v>
      </c>
      <c r="O395" s="664" t="s">
        <v>206</v>
      </c>
      <c r="P395" s="597"/>
      <c r="Q395" s="602">
        <v>1429.5</v>
      </c>
      <c r="R395" s="603">
        <v>7.896263153533847</v>
      </c>
    </row>
    <row r="396" spans="1:18" ht="16.5" thickBot="1">
      <c r="A396" s="249"/>
      <c r="B396" s="772">
        <v>-5.701166471779368</v>
      </c>
      <c r="C396" s="773">
        <v>-5.301538800774913</v>
      </c>
      <c r="D396" s="774">
        <v>-9.525244913338357</v>
      </c>
      <c r="E396" s="824">
        <v>-12.98482612479661</v>
      </c>
      <c r="F396" s="825">
        <v>-12.367247029097083</v>
      </c>
      <c r="G396" s="777">
        <v>-27.231329690346083</v>
      </c>
      <c r="H396" s="778">
        <v>16.58754052802223</v>
      </c>
      <c r="I396" s="778">
        <v>22.590197147977868</v>
      </c>
      <c r="J396" s="779">
        <v>-0.765938274386123</v>
      </c>
      <c r="K396" s="837"/>
      <c r="L396" s="787"/>
      <c r="M396" s="788"/>
      <c r="N396" s="789"/>
      <c r="O396" s="666" t="s">
        <v>6</v>
      </c>
      <c r="P396" s="605"/>
      <c r="Q396" s="1225">
        <v>-17950.5</v>
      </c>
      <c r="R396" s="607">
        <v>-4.761424780204695</v>
      </c>
    </row>
    <row r="397" spans="1:14" ht="15">
      <c r="A397" s="423" t="s">
        <v>24</v>
      </c>
      <c r="B397" s="784">
        <v>-705</v>
      </c>
      <c r="C397" s="761">
        <v>-789</v>
      </c>
      <c r="D397" s="762">
        <v>84</v>
      </c>
      <c r="E397" s="763">
        <v>-597</v>
      </c>
      <c r="F397" s="764">
        <v>-441</v>
      </c>
      <c r="G397" s="812">
        <v>-156</v>
      </c>
      <c r="H397" s="793">
        <v>-108</v>
      </c>
      <c r="I397" s="793">
        <v>-348</v>
      </c>
      <c r="J397" s="794">
        <v>240</v>
      </c>
      <c r="K397" s="768">
        <v>-519</v>
      </c>
      <c r="L397" s="769">
        <v>-3.6932930083615014</v>
      </c>
      <c r="M397" s="838">
        <v>-228</v>
      </c>
      <c r="N397" s="839">
        <v>-10.113107119095144</v>
      </c>
    </row>
    <row r="398" spans="1:16" ht="15">
      <c r="A398" s="424"/>
      <c r="B398" s="813">
        <v>-4.124012869260017</v>
      </c>
      <c r="C398" s="814">
        <v>-5.084090469746762</v>
      </c>
      <c r="D398" s="797">
        <v>5.32994923857868</v>
      </c>
      <c r="E398" s="798">
        <v>-4.106762055444727</v>
      </c>
      <c r="F398" s="799">
        <v>-3.250294811320755</v>
      </c>
      <c r="G398" s="815">
        <v>-16.09907120743034</v>
      </c>
      <c r="H398" s="801">
        <v>-4.222048475371384</v>
      </c>
      <c r="I398" s="801">
        <v>-17.837006663249614</v>
      </c>
      <c r="J398" s="803">
        <v>39.53871499176277</v>
      </c>
      <c r="K398" s="840"/>
      <c r="L398" s="816"/>
      <c r="M398" s="782"/>
      <c r="N398" s="783"/>
      <c r="P398" s="42"/>
    </row>
    <row r="399" spans="1:16" ht="15">
      <c r="A399" s="249" t="s">
        <v>33</v>
      </c>
      <c r="B399" s="817">
        <v>1518</v>
      </c>
      <c r="C399" s="805">
        <v>856</v>
      </c>
      <c r="D399" s="806">
        <v>662</v>
      </c>
      <c r="E399" s="818">
        <v>251</v>
      </c>
      <c r="F399" s="819">
        <v>117</v>
      </c>
      <c r="G399" s="809">
        <v>134</v>
      </c>
      <c r="H399" s="810">
        <v>1267</v>
      </c>
      <c r="I399" s="810">
        <v>739</v>
      </c>
      <c r="J399" s="811">
        <v>528</v>
      </c>
      <c r="K399" s="841">
        <v>184</v>
      </c>
      <c r="L399" s="823">
        <v>0.6157346986580999</v>
      </c>
      <c r="M399" s="788">
        <v>1003</v>
      </c>
      <c r="N399" s="789">
        <v>14.861460957178842</v>
      </c>
      <c r="P399" s="42"/>
    </row>
    <row r="400" spans="1:16" ht="15">
      <c r="A400" s="249"/>
      <c r="B400" s="772">
        <v>4.018105296593346</v>
      </c>
      <c r="C400" s="773">
        <v>2.4122868817810343</v>
      </c>
      <c r="D400" s="774">
        <v>28.85789014821273</v>
      </c>
      <c r="E400" s="824">
        <v>0.8365551259832023</v>
      </c>
      <c r="F400" s="825">
        <v>0.39311874202002556</v>
      </c>
      <c r="G400" s="777">
        <v>55.37190082644628</v>
      </c>
      <c r="H400" s="778">
        <v>16.29581993569132</v>
      </c>
      <c r="I400" s="778">
        <v>12.91280796784903</v>
      </c>
      <c r="J400" s="792">
        <v>25.730994152046783</v>
      </c>
      <c r="K400" s="841"/>
      <c r="L400" s="823"/>
      <c r="M400" s="788"/>
      <c r="N400" s="789"/>
      <c r="P400" s="42"/>
    </row>
    <row r="401" spans="1:16" ht="15">
      <c r="A401" s="423" t="s">
        <v>25</v>
      </c>
      <c r="B401" s="760">
        <v>-1180</v>
      </c>
      <c r="C401" s="761">
        <v>-2967</v>
      </c>
      <c r="D401" s="762">
        <v>1787</v>
      </c>
      <c r="E401" s="763">
        <v>-2726</v>
      </c>
      <c r="F401" s="764">
        <v>-3423</v>
      </c>
      <c r="G401" s="765">
        <v>697</v>
      </c>
      <c r="H401" s="766">
        <v>1546</v>
      </c>
      <c r="I401" s="766">
        <v>456</v>
      </c>
      <c r="J401" s="794">
        <v>1090</v>
      </c>
      <c r="K401" s="768">
        <v>-3074.5</v>
      </c>
      <c r="L401" s="769">
        <v>-6.261328228417816</v>
      </c>
      <c r="M401" s="770">
        <v>1001</v>
      </c>
      <c r="N401" s="771">
        <v>2.94589384776115</v>
      </c>
      <c r="P401" s="42"/>
    </row>
    <row r="402" spans="1:16" ht="15">
      <c r="A402" s="424"/>
      <c r="B402" s="813">
        <v>-1.336671235514675</v>
      </c>
      <c r="C402" s="814">
        <v>-3.809413758570218</v>
      </c>
      <c r="D402" s="797">
        <v>17.194265370922736</v>
      </c>
      <c r="E402" s="833">
        <v>-5.339653686437358</v>
      </c>
      <c r="F402" s="834">
        <v>-7.259193281587988</v>
      </c>
      <c r="G402" s="800">
        <v>17.880964597229347</v>
      </c>
      <c r="H402" s="801">
        <v>4.152899777043544</v>
      </c>
      <c r="I402" s="801">
        <v>1.4837953924248342</v>
      </c>
      <c r="J402" s="803">
        <v>16.782140107775213</v>
      </c>
      <c r="K402" s="780"/>
      <c r="L402" s="781"/>
      <c r="M402" s="782"/>
      <c r="N402" s="783"/>
      <c r="P402" s="42"/>
    </row>
    <row r="403" spans="1:16" ht="15">
      <c r="A403" s="249" t="s">
        <v>26</v>
      </c>
      <c r="B403" s="817">
        <v>-221</v>
      </c>
      <c r="C403" s="805">
        <v>-241</v>
      </c>
      <c r="D403" s="806">
        <v>20</v>
      </c>
      <c r="E403" s="807">
        <v>-692</v>
      </c>
      <c r="F403" s="808">
        <v>-600</v>
      </c>
      <c r="G403" s="820">
        <v>-92</v>
      </c>
      <c r="H403" s="810">
        <v>471</v>
      </c>
      <c r="I403" s="810">
        <v>359</v>
      </c>
      <c r="J403" s="811">
        <v>112</v>
      </c>
      <c r="K403" s="786">
        <v>-646</v>
      </c>
      <c r="L403" s="787">
        <v>-3.5255273282942667</v>
      </c>
      <c r="M403" s="788">
        <v>415</v>
      </c>
      <c r="N403" s="789">
        <v>9.116871704745167</v>
      </c>
      <c r="P403" s="42"/>
    </row>
    <row r="404" spans="1:16" ht="15">
      <c r="A404" s="249"/>
      <c r="B404" s="772">
        <v>-0.9120171673819742</v>
      </c>
      <c r="C404" s="773">
        <v>-1.1199405176820485</v>
      </c>
      <c r="D404" s="774">
        <v>0.7371913011426465</v>
      </c>
      <c r="E404" s="824">
        <v>-3.606608641267525</v>
      </c>
      <c r="F404" s="825">
        <v>-3.4364261168384878</v>
      </c>
      <c r="G404" s="777">
        <v>-5.327156919513607</v>
      </c>
      <c r="H404" s="778">
        <v>9.335976214073339</v>
      </c>
      <c r="I404" s="778">
        <v>8.844542990884454</v>
      </c>
      <c r="J404" s="792">
        <v>11.359026369168356</v>
      </c>
      <c r="K404" s="786"/>
      <c r="L404" s="787"/>
      <c r="M404" s="788"/>
      <c r="N404" s="789"/>
      <c r="P404" s="42"/>
    </row>
    <row r="405" spans="1:16" ht="15">
      <c r="A405" s="423" t="s">
        <v>34</v>
      </c>
      <c r="B405" s="760">
        <v>-236</v>
      </c>
      <c r="C405" s="761">
        <v>-288</v>
      </c>
      <c r="D405" s="762">
        <v>52</v>
      </c>
      <c r="E405" s="763">
        <v>-222</v>
      </c>
      <c r="F405" s="764">
        <v>-321</v>
      </c>
      <c r="G405" s="765">
        <v>99</v>
      </c>
      <c r="H405" s="793">
        <v>-14</v>
      </c>
      <c r="I405" s="766">
        <v>33</v>
      </c>
      <c r="J405" s="767">
        <v>-47</v>
      </c>
      <c r="K405" s="768">
        <v>-271.5</v>
      </c>
      <c r="L405" s="769">
        <v>-3.7921642572805365</v>
      </c>
      <c r="M405" s="770">
        <v>9.5</v>
      </c>
      <c r="N405" s="771">
        <v>0.38206314096119043</v>
      </c>
      <c r="P405" s="42"/>
    </row>
    <row r="406" spans="1:14" ht="15">
      <c r="A406" s="424"/>
      <c r="B406" s="813">
        <v>-2.335015335905808</v>
      </c>
      <c r="C406" s="814">
        <v>-3.135547087642896</v>
      </c>
      <c r="D406" s="797">
        <v>5.639913232104122</v>
      </c>
      <c r="E406" s="833">
        <v>-3.037766830870279</v>
      </c>
      <c r="F406" s="834">
        <v>-4.5785194694052205</v>
      </c>
      <c r="G406" s="800">
        <v>33.333333333333336</v>
      </c>
      <c r="H406" s="801">
        <v>-0.5001786352268668</v>
      </c>
      <c r="I406" s="801">
        <v>1.5179392824287028</v>
      </c>
      <c r="J406" s="842">
        <v>-7.52</v>
      </c>
      <c r="K406" s="840"/>
      <c r="L406" s="816"/>
      <c r="M406" s="782"/>
      <c r="N406" s="783"/>
    </row>
    <row r="407" spans="1:14" ht="15">
      <c r="A407" s="249" t="s">
        <v>35</v>
      </c>
      <c r="B407" s="817">
        <v>1842</v>
      </c>
      <c r="C407" s="805">
        <v>776</v>
      </c>
      <c r="D407" s="806">
        <v>1066</v>
      </c>
      <c r="E407" s="818">
        <v>1635</v>
      </c>
      <c r="F407" s="819">
        <v>1224</v>
      </c>
      <c r="G407" s="809">
        <v>411</v>
      </c>
      <c r="H407" s="810">
        <v>207</v>
      </c>
      <c r="I407" s="821">
        <v>-448</v>
      </c>
      <c r="J407" s="811">
        <v>655</v>
      </c>
      <c r="K407" s="841">
        <v>1429.5</v>
      </c>
      <c r="L407" s="823">
        <v>7.896263153533847</v>
      </c>
      <c r="M407" s="828">
        <v>-120.5</v>
      </c>
      <c r="N407" s="829">
        <v>-1.1880114364586414</v>
      </c>
    </row>
    <row r="408" spans="1:14" ht="15">
      <c r="A408" s="249"/>
      <c r="B408" s="772">
        <v>5.856170916258663</v>
      </c>
      <c r="C408" s="773">
        <v>3.099165302128679</v>
      </c>
      <c r="D408" s="774">
        <v>16.61730319563523</v>
      </c>
      <c r="E408" s="824">
        <v>8.545891699770019</v>
      </c>
      <c r="F408" s="825">
        <v>7.168374816983895</v>
      </c>
      <c r="G408" s="777">
        <v>19.980554205153137</v>
      </c>
      <c r="H408" s="778">
        <v>1.6799220905697128</v>
      </c>
      <c r="I408" s="827">
        <v>-5.62531391260673</v>
      </c>
      <c r="J408" s="792">
        <v>15.029830197338228</v>
      </c>
      <c r="K408" s="841"/>
      <c r="L408" s="823"/>
      <c r="M408" s="788"/>
      <c r="N408" s="789"/>
    </row>
    <row r="409" spans="1:14" ht="15">
      <c r="A409" s="423" t="s">
        <v>27</v>
      </c>
      <c r="B409" s="760">
        <v>342</v>
      </c>
      <c r="C409" s="761">
        <v>125</v>
      </c>
      <c r="D409" s="762">
        <v>217</v>
      </c>
      <c r="E409" s="843">
        <v>164</v>
      </c>
      <c r="F409" s="830">
        <v>23</v>
      </c>
      <c r="G409" s="765">
        <v>141</v>
      </c>
      <c r="H409" s="766">
        <v>178</v>
      </c>
      <c r="I409" s="766">
        <v>102</v>
      </c>
      <c r="J409" s="794">
        <v>76</v>
      </c>
      <c r="K409" s="844">
        <v>93.5</v>
      </c>
      <c r="L409" s="832">
        <v>3.1444425760887844</v>
      </c>
      <c r="M409" s="770">
        <v>140</v>
      </c>
      <c r="N409" s="771">
        <v>13.958125623130607</v>
      </c>
    </row>
    <row r="410" spans="1:14" ht="15">
      <c r="A410" s="424"/>
      <c r="B410" s="813">
        <v>8.069844266163285</v>
      </c>
      <c r="C410" s="814">
        <v>3.3647375504710633</v>
      </c>
      <c r="D410" s="797">
        <v>41.491395793499045</v>
      </c>
      <c r="E410" s="833">
        <v>5.288616575298291</v>
      </c>
      <c r="F410" s="834">
        <v>0.8081517919887562</v>
      </c>
      <c r="G410" s="800">
        <v>55.294117647058826</v>
      </c>
      <c r="H410" s="801">
        <v>15.65523306948109</v>
      </c>
      <c r="I410" s="801">
        <v>11.737629459148447</v>
      </c>
      <c r="J410" s="803">
        <v>28.35820895522388</v>
      </c>
      <c r="K410" s="840"/>
      <c r="L410" s="816"/>
      <c r="M410" s="782"/>
      <c r="N410" s="783"/>
    </row>
    <row r="411" spans="1:14" ht="15">
      <c r="A411" s="423" t="s">
        <v>28</v>
      </c>
      <c r="B411" s="760">
        <v>-18</v>
      </c>
      <c r="C411" s="761">
        <v>-51</v>
      </c>
      <c r="D411" s="762">
        <v>33</v>
      </c>
      <c r="E411" s="763">
        <v>-31</v>
      </c>
      <c r="F411" s="764">
        <v>-52</v>
      </c>
      <c r="G411" s="765">
        <v>21</v>
      </c>
      <c r="H411" s="766">
        <v>13</v>
      </c>
      <c r="I411" s="766">
        <v>1</v>
      </c>
      <c r="J411" s="794">
        <v>12</v>
      </c>
      <c r="K411" s="768">
        <v>-41.5</v>
      </c>
      <c r="L411" s="769">
        <v>-3.4612176814011675</v>
      </c>
      <c r="M411" s="770">
        <v>7</v>
      </c>
      <c r="N411" s="771">
        <v>2.9661016949152543</v>
      </c>
    </row>
    <row r="412" spans="1:14" ht="15">
      <c r="A412" s="424"/>
      <c r="B412" s="813">
        <v>-1.2261580381471389</v>
      </c>
      <c r="C412" s="814">
        <v>-3.637660485021398</v>
      </c>
      <c r="D412" s="797">
        <v>50</v>
      </c>
      <c r="E412" s="798">
        <v>-2.566225165562914</v>
      </c>
      <c r="F412" s="799">
        <v>-4.369747899159663</v>
      </c>
      <c r="G412" s="800">
        <v>116.66666666666667</v>
      </c>
      <c r="H412" s="801">
        <v>5</v>
      </c>
      <c r="I412" s="801">
        <v>0.4716981132075472</v>
      </c>
      <c r="J412" s="803">
        <v>25</v>
      </c>
      <c r="K412" s="840"/>
      <c r="L412" s="816"/>
      <c r="M412" s="782"/>
      <c r="N412" s="783"/>
    </row>
    <row r="413" spans="1:14" ht="15">
      <c r="A413" s="249" t="s">
        <v>29</v>
      </c>
      <c r="B413" s="817">
        <v>42</v>
      </c>
      <c r="C413" s="805">
        <v>19</v>
      </c>
      <c r="D413" s="806">
        <v>23</v>
      </c>
      <c r="E413" s="818">
        <v>20</v>
      </c>
      <c r="F413" s="819">
        <v>7</v>
      </c>
      <c r="G413" s="809">
        <v>13</v>
      </c>
      <c r="H413" s="810">
        <v>22</v>
      </c>
      <c r="I413" s="810">
        <v>12</v>
      </c>
      <c r="J413" s="811">
        <v>10</v>
      </c>
      <c r="K413" s="841">
        <v>13.5</v>
      </c>
      <c r="L413" s="823">
        <v>1.1553273427471116</v>
      </c>
      <c r="M413" s="788">
        <v>17</v>
      </c>
      <c r="N413" s="789">
        <v>9.392265193370166</v>
      </c>
    </row>
    <row r="414" spans="1:14" ht="15.75" thickBot="1">
      <c r="A414" s="251"/>
      <c r="B414" s="845">
        <v>3.023758099352052</v>
      </c>
      <c r="C414" s="846">
        <v>1.450381679389313</v>
      </c>
      <c r="D414" s="847">
        <v>29.11392405063291</v>
      </c>
      <c r="E414" s="848">
        <v>1.6680567139282736</v>
      </c>
      <c r="F414" s="849">
        <v>0.6151142355008787</v>
      </c>
      <c r="G414" s="850">
        <v>21.311475409836067</v>
      </c>
      <c r="H414" s="851">
        <v>11.578947368421053</v>
      </c>
      <c r="I414" s="851">
        <v>6.976744186046512</v>
      </c>
      <c r="J414" s="852">
        <v>55.55555555555556</v>
      </c>
      <c r="K414" s="853"/>
      <c r="L414" s="854"/>
      <c r="M414" s="855"/>
      <c r="N414" s="856"/>
    </row>
    <row r="415" spans="1:14" s="52" customFormat="1" ht="15">
      <c r="A415" s="2188" t="s">
        <v>225</v>
      </c>
      <c r="B415" s="2189"/>
      <c r="C415" s="2189"/>
      <c r="D415" s="2189"/>
      <c r="E415" s="2189"/>
      <c r="F415" s="2189"/>
      <c r="G415" s="2189"/>
      <c r="H415" s="2189"/>
      <c r="I415" s="2189"/>
      <c r="J415" s="2189"/>
      <c r="K415" s="2197"/>
      <c r="L415" s="2198"/>
      <c r="M415" s="1241"/>
      <c r="N415" s="1241"/>
    </row>
    <row r="416" spans="1:14" s="52" customFormat="1" ht="15">
      <c r="A416" s="2868" t="s">
        <v>392</v>
      </c>
      <c r="B416" s="2869"/>
      <c r="C416" s="2869"/>
      <c r="D416" s="2869"/>
      <c r="E416" s="2869"/>
      <c r="F416" s="2869"/>
      <c r="G416" s="2869"/>
      <c r="H416" s="2869"/>
      <c r="I416" s="2869"/>
      <c r="J416" s="2869"/>
      <c r="K416" s="2197"/>
      <c r="L416" s="2198"/>
      <c r="M416" s="1241"/>
      <c r="N416" s="1241"/>
    </row>
    <row r="417" spans="1:14" ht="12.75">
      <c r="A417" s="1237" t="s">
        <v>150</v>
      </c>
      <c r="B417" s="1237"/>
      <c r="C417" s="1238"/>
      <c r="D417" s="1238"/>
      <c r="E417" s="1238"/>
      <c r="F417" s="1238"/>
      <c r="G417" s="2189"/>
      <c r="H417" s="2189"/>
      <c r="I417" s="2189"/>
      <c r="J417" s="2189"/>
      <c r="K417" s="1241"/>
      <c r="L417" s="1241"/>
      <c r="M417" s="1241"/>
      <c r="N417" s="1241"/>
    </row>
    <row r="418" spans="1:14" ht="12.75">
      <c r="A418" s="2166" t="s">
        <v>152</v>
      </c>
      <c r="B418" s="1240"/>
      <c r="C418" s="1240"/>
      <c r="D418" s="1241"/>
      <c r="E418" s="1241"/>
      <c r="F418" s="1241"/>
      <c r="G418" s="2199"/>
      <c r="H418" s="2199"/>
      <c r="I418" s="2199"/>
      <c r="J418" s="2199"/>
      <c r="K418" s="1241"/>
      <c r="L418" s="1241"/>
      <c r="M418" s="1241"/>
      <c r="N418" s="1241"/>
    </row>
    <row r="419" spans="1:11" ht="12.75">
      <c r="A419" s="163"/>
      <c r="B419" s="156"/>
      <c r="C419" s="156"/>
      <c r="G419" s="220"/>
      <c r="H419" s="220"/>
      <c r="I419" s="220"/>
      <c r="J419" s="220"/>
      <c r="K419" s="52"/>
    </row>
    <row r="420" spans="1:10" s="263" customFormat="1" ht="18">
      <c r="A420" s="2864" t="s">
        <v>63</v>
      </c>
      <c r="B420" s="2865"/>
      <c r="C420" s="2865"/>
      <c r="D420" s="2865"/>
      <c r="E420" s="2865"/>
      <c r="F420" s="2865"/>
      <c r="G420" s="2865"/>
      <c r="H420" s="2865"/>
      <c r="I420" s="2865"/>
      <c r="J420" s="2865"/>
    </row>
    <row r="421" spans="1:10" ht="15.75" customHeight="1" thickBot="1">
      <c r="A421" s="2887" t="s">
        <v>61</v>
      </c>
      <c r="B421" s="2888"/>
      <c r="C421" s="2888"/>
      <c r="D421" s="2888"/>
      <c r="E421" s="2888"/>
      <c r="F421" s="2888"/>
      <c r="G421" s="2888"/>
      <c r="H421" s="2888"/>
      <c r="I421" s="2888"/>
      <c r="J421" s="2888"/>
    </row>
    <row r="422" spans="1:10" ht="12.75">
      <c r="A422" s="2858" t="s">
        <v>119</v>
      </c>
      <c r="B422" s="2891" t="s">
        <v>1</v>
      </c>
      <c r="C422" s="2892"/>
      <c r="D422" s="2893"/>
      <c r="E422" s="2870" t="s">
        <v>2</v>
      </c>
      <c r="F422" s="2871"/>
      <c r="G422" s="2872"/>
      <c r="H422" s="2852" t="s">
        <v>3</v>
      </c>
      <c r="I422" s="2853"/>
      <c r="J422" s="2854"/>
    </row>
    <row r="423" spans="1:10" ht="13.5" thickBot="1">
      <c r="A423" s="2860"/>
      <c r="B423" s="307" t="s">
        <v>6</v>
      </c>
      <c r="C423" s="308" t="s">
        <v>202</v>
      </c>
      <c r="D423" s="309" t="s">
        <v>204</v>
      </c>
      <c r="E423" s="310" t="s">
        <v>6</v>
      </c>
      <c r="F423" s="311" t="s">
        <v>202</v>
      </c>
      <c r="G423" s="312" t="s">
        <v>204</v>
      </c>
      <c r="H423" s="313" t="s">
        <v>6</v>
      </c>
      <c r="I423" s="313" t="s">
        <v>202</v>
      </c>
      <c r="J423" s="314" t="s">
        <v>204</v>
      </c>
    </row>
    <row r="424" spans="1:10" s="3" customFormat="1" ht="15.75">
      <c r="A424" s="249" t="s">
        <v>201</v>
      </c>
      <c r="B424" s="304">
        <v>5444</v>
      </c>
      <c r="C424" s="857"/>
      <c r="D424" s="289"/>
      <c r="E424" s="30">
        <v>4189</v>
      </c>
      <c r="F424" s="858"/>
      <c r="G424" s="32"/>
      <c r="H424" s="21">
        <v>1255</v>
      </c>
      <c r="I424" s="21"/>
      <c r="J424" s="88"/>
    </row>
    <row r="425" spans="1:10" ht="15">
      <c r="A425" s="254" t="s">
        <v>31</v>
      </c>
      <c r="B425" s="219">
        <v>1327</v>
      </c>
      <c r="C425" s="220"/>
      <c r="D425" s="220"/>
      <c r="E425" s="27">
        <v>1214</v>
      </c>
      <c r="F425" s="142"/>
      <c r="G425" s="29"/>
      <c r="H425" s="19">
        <v>113</v>
      </c>
      <c r="I425" s="19"/>
      <c r="J425" s="144"/>
    </row>
    <row r="426" spans="1:10" ht="15">
      <c r="A426" s="254" t="s">
        <v>16</v>
      </c>
      <c r="B426" s="817">
        <v>141</v>
      </c>
      <c r="C426" s="805"/>
      <c r="D426" s="805"/>
      <c r="E426" s="818">
        <v>138</v>
      </c>
      <c r="F426" s="808"/>
      <c r="G426" s="809"/>
      <c r="H426" s="810">
        <v>3</v>
      </c>
      <c r="I426" s="810"/>
      <c r="J426" s="836"/>
    </row>
    <row r="427" spans="1:10" ht="15">
      <c r="A427" s="254" t="s">
        <v>17</v>
      </c>
      <c r="B427" s="817">
        <v>53</v>
      </c>
      <c r="C427" s="805"/>
      <c r="D427" s="805"/>
      <c r="E427" s="818">
        <v>53</v>
      </c>
      <c r="F427" s="808"/>
      <c r="G427" s="809"/>
      <c r="H427" s="810">
        <v>0</v>
      </c>
      <c r="I427" s="821"/>
      <c r="J427" s="811"/>
    </row>
    <row r="428" spans="1:10" ht="15">
      <c r="A428" s="254" t="s">
        <v>18</v>
      </c>
      <c r="B428" s="804">
        <v>-429</v>
      </c>
      <c r="C428" s="805"/>
      <c r="D428" s="805"/>
      <c r="E428" s="807">
        <v>-75</v>
      </c>
      <c r="F428" s="808"/>
      <c r="G428" s="809"/>
      <c r="H428" s="821">
        <v>-354</v>
      </c>
      <c r="I428" s="810"/>
      <c r="J428" s="811"/>
    </row>
    <row r="429" spans="1:10" ht="15">
      <c r="A429" s="254" t="s">
        <v>19</v>
      </c>
      <c r="B429" s="817">
        <v>0</v>
      </c>
      <c r="C429" s="805"/>
      <c r="D429" s="805"/>
      <c r="E429" s="818">
        <v>0</v>
      </c>
      <c r="F429" s="808"/>
      <c r="G429" s="820"/>
      <c r="H429" s="810">
        <v>0</v>
      </c>
      <c r="I429" s="810"/>
      <c r="J429" s="811"/>
    </row>
    <row r="430" spans="1:10" ht="15">
      <c r="A430" s="254" t="s">
        <v>20</v>
      </c>
      <c r="B430" s="804">
        <v>-211</v>
      </c>
      <c r="C430" s="805"/>
      <c r="D430" s="805"/>
      <c r="E430" s="807">
        <v>-184</v>
      </c>
      <c r="F430" s="819"/>
      <c r="G430" s="820"/>
      <c r="H430" s="810">
        <v>-27</v>
      </c>
      <c r="I430" s="821"/>
      <c r="J430" s="811"/>
    </row>
    <row r="431" spans="1:10" s="3" customFormat="1" ht="15.75">
      <c r="A431" s="255" t="s">
        <v>0</v>
      </c>
      <c r="B431" s="317">
        <v>-156</v>
      </c>
      <c r="C431" s="289"/>
      <c r="D431" s="289"/>
      <c r="E431" s="30">
        <v>49</v>
      </c>
      <c r="F431" s="264"/>
      <c r="G431" s="32"/>
      <c r="H431" s="45">
        <v>-205</v>
      </c>
      <c r="I431" s="45"/>
      <c r="J431" s="88"/>
    </row>
    <row r="432" spans="1:10" ht="15">
      <c r="A432" s="254" t="s">
        <v>21</v>
      </c>
      <c r="B432" s="804">
        <v>-210</v>
      </c>
      <c r="C432" s="805"/>
      <c r="D432" s="805"/>
      <c r="E432" s="807">
        <v>-178</v>
      </c>
      <c r="F432" s="808"/>
      <c r="G432" s="820"/>
      <c r="H432" s="810">
        <v>-32</v>
      </c>
      <c r="I432" s="821"/>
      <c r="J432" s="811"/>
    </row>
    <row r="433" spans="1:10" ht="15">
      <c r="A433" s="254" t="s">
        <v>22</v>
      </c>
      <c r="B433" s="804">
        <v>-909</v>
      </c>
      <c r="C433" s="805"/>
      <c r="D433" s="805"/>
      <c r="E433" s="818">
        <v>328</v>
      </c>
      <c r="F433" s="819"/>
      <c r="G433" s="809"/>
      <c r="H433" s="821">
        <v>-1237</v>
      </c>
      <c r="I433" s="810"/>
      <c r="J433" s="811"/>
    </row>
    <row r="434" spans="1:10" ht="15">
      <c r="A434" s="254" t="s">
        <v>32</v>
      </c>
      <c r="B434" s="817">
        <v>5369</v>
      </c>
      <c r="C434" s="805"/>
      <c r="D434" s="805"/>
      <c r="E434" s="818">
        <v>3734</v>
      </c>
      <c r="F434" s="808"/>
      <c r="G434" s="820"/>
      <c r="H434" s="810">
        <v>1635</v>
      </c>
      <c r="I434" s="810"/>
      <c r="J434" s="811"/>
    </row>
    <row r="435" spans="1:10" ht="15">
      <c r="A435" s="254" t="s">
        <v>24</v>
      </c>
      <c r="B435" s="817">
        <v>123</v>
      </c>
      <c r="C435" s="805"/>
      <c r="D435" s="805"/>
      <c r="E435" s="818">
        <v>192</v>
      </c>
      <c r="F435" s="808"/>
      <c r="G435" s="820"/>
      <c r="H435" s="810">
        <v>-69</v>
      </c>
      <c r="I435" s="821"/>
      <c r="J435" s="811"/>
    </row>
    <row r="436" spans="1:10" ht="15">
      <c r="A436" s="254" t="s">
        <v>33</v>
      </c>
      <c r="B436" s="804">
        <v>-309</v>
      </c>
      <c r="C436" s="805"/>
      <c r="D436" s="805"/>
      <c r="E436" s="807">
        <v>-231</v>
      </c>
      <c r="F436" s="819"/>
      <c r="G436" s="809"/>
      <c r="H436" s="821">
        <v>-78</v>
      </c>
      <c r="I436" s="810"/>
      <c r="J436" s="811"/>
    </row>
    <row r="437" spans="1:10" ht="15">
      <c r="A437" s="254" t="s">
        <v>25</v>
      </c>
      <c r="B437" s="804">
        <v>-451</v>
      </c>
      <c r="C437" s="805"/>
      <c r="D437" s="805"/>
      <c r="E437" s="807">
        <v>-655</v>
      </c>
      <c r="F437" s="808"/>
      <c r="G437" s="809"/>
      <c r="H437" s="810">
        <v>204</v>
      </c>
      <c r="I437" s="810"/>
      <c r="J437" s="811"/>
    </row>
    <row r="438" spans="1:10" ht="15">
      <c r="A438" s="254" t="s">
        <v>26</v>
      </c>
      <c r="B438" s="817">
        <v>184</v>
      </c>
      <c r="C438" s="805"/>
      <c r="D438" s="805"/>
      <c r="E438" s="807">
        <v>-253</v>
      </c>
      <c r="F438" s="808"/>
      <c r="G438" s="820"/>
      <c r="H438" s="810">
        <v>437</v>
      </c>
      <c r="I438" s="810"/>
      <c r="J438" s="811"/>
    </row>
    <row r="439" spans="1:10" ht="15">
      <c r="A439" s="254" t="s">
        <v>34</v>
      </c>
      <c r="B439" s="817">
        <v>543</v>
      </c>
      <c r="C439" s="805"/>
      <c r="D439" s="805"/>
      <c r="E439" s="818">
        <v>412</v>
      </c>
      <c r="F439" s="808"/>
      <c r="G439" s="809"/>
      <c r="H439" s="810">
        <v>131</v>
      </c>
      <c r="I439" s="810"/>
      <c r="J439" s="811"/>
    </row>
    <row r="440" spans="1:10" ht="15">
      <c r="A440" s="254" t="s">
        <v>35</v>
      </c>
      <c r="B440" s="817">
        <v>213</v>
      </c>
      <c r="C440" s="805"/>
      <c r="D440" s="805"/>
      <c r="E440" s="807">
        <v>-492</v>
      </c>
      <c r="F440" s="819"/>
      <c r="G440" s="809"/>
      <c r="H440" s="810">
        <v>705</v>
      </c>
      <c r="I440" s="821"/>
      <c r="J440" s="811"/>
    </row>
    <row r="441" spans="1:10" ht="15">
      <c r="A441" s="254" t="s">
        <v>27</v>
      </c>
      <c r="B441" s="817">
        <v>89</v>
      </c>
      <c r="C441" s="805"/>
      <c r="D441" s="805"/>
      <c r="E441" s="818">
        <v>74</v>
      </c>
      <c r="F441" s="819"/>
      <c r="G441" s="809"/>
      <c r="H441" s="810">
        <v>15</v>
      </c>
      <c r="I441" s="810"/>
      <c r="J441" s="811"/>
    </row>
    <row r="442" spans="1:10" ht="15">
      <c r="A442" s="254" t="s">
        <v>28</v>
      </c>
      <c r="B442" s="817">
        <v>23</v>
      </c>
      <c r="C442" s="805"/>
      <c r="D442" s="805"/>
      <c r="E442" s="818">
        <v>19</v>
      </c>
      <c r="F442" s="808"/>
      <c r="G442" s="809"/>
      <c r="H442" s="810">
        <v>4</v>
      </c>
      <c r="I442" s="810"/>
      <c r="J442" s="811"/>
    </row>
    <row r="443" spans="1:10" ht="15.75" thickBot="1">
      <c r="A443" s="256" t="s">
        <v>29</v>
      </c>
      <c r="B443" s="859">
        <v>54</v>
      </c>
      <c r="C443" s="860"/>
      <c r="D443" s="860"/>
      <c r="E443" s="861">
        <v>44</v>
      </c>
      <c r="F443" s="862"/>
      <c r="G443" s="863"/>
      <c r="H443" s="864">
        <v>10</v>
      </c>
      <c r="I443" s="864"/>
      <c r="J443" s="865"/>
    </row>
    <row r="444" spans="1:11" ht="12.75">
      <c r="A444" s="1237" t="s">
        <v>150</v>
      </c>
      <c r="B444" s="1237"/>
      <c r="C444" s="1238"/>
      <c r="D444" s="1238"/>
      <c r="E444" s="1238"/>
      <c r="F444" s="1238"/>
      <c r="G444" s="2189"/>
      <c r="H444" s="2199"/>
      <c r="I444" s="2199"/>
      <c r="J444" s="2199"/>
      <c r="K444" s="52"/>
    </row>
    <row r="445" spans="1:11" ht="12.75">
      <c r="A445" s="2166" t="s">
        <v>152</v>
      </c>
      <c r="B445" s="1240"/>
      <c r="C445" s="1240"/>
      <c r="D445" s="1241"/>
      <c r="E445" s="1241"/>
      <c r="F445" s="1241"/>
      <c r="G445" s="2199"/>
      <c r="H445" s="2199"/>
      <c r="I445" s="2199"/>
      <c r="J445" s="2199"/>
      <c r="K445" s="52"/>
    </row>
    <row r="446" spans="1:11" ht="12.75">
      <c r="A446" s="163"/>
      <c r="B446" s="156"/>
      <c r="C446" s="156"/>
      <c r="G446" s="220"/>
      <c r="H446" s="220"/>
      <c r="I446" s="220"/>
      <c r="J446" s="220"/>
      <c r="K446" s="52"/>
    </row>
    <row r="447" spans="1:10" ht="15">
      <c r="A447" s="545"/>
      <c r="B447" s="550"/>
      <c r="C447" s="550"/>
      <c r="D447" s="550"/>
      <c r="E447" s="147"/>
      <c r="F447" s="147"/>
      <c r="G447" s="147"/>
      <c r="H447" s="398"/>
      <c r="I447" s="398"/>
      <c r="J447" s="398"/>
    </row>
  </sheetData>
  <sheetProtection/>
  <mergeCells count="130">
    <mergeCell ref="A366:J366"/>
    <mergeCell ref="A272:J272"/>
    <mergeCell ref="B245:J245"/>
    <mergeCell ref="B246:D246"/>
    <mergeCell ref="A320:J320"/>
    <mergeCell ref="A268:J268"/>
    <mergeCell ref="A317:J317"/>
    <mergeCell ref="A271:J271"/>
    <mergeCell ref="B274:D274"/>
    <mergeCell ref="E274:G274"/>
    <mergeCell ref="Q375:R375"/>
    <mergeCell ref="O325:P326"/>
    <mergeCell ref="O166:P166"/>
    <mergeCell ref="Q166:R166"/>
    <mergeCell ref="K135:N135"/>
    <mergeCell ref="K136:L136"/>
    <mergeCell ref="M136:N136"/>
    <mergeCell ref="M373:N373"/>
    <mergeCell ref="K322:N322"/>
    <mergeCell ref="O375:P376"/>
    <mergeCell ref="K166:L166"/>
    <mergeCell ref="M166:N166"/>
    <mergeCell ref="K165:N165"/>
    <mergeCell ref="K273:N273"/>
    <mergeCell ref="M274:N274"/>
    <mergeCell ref="O276:P277"/>
    <mergeCell ref="B323:D323"/>
    <mergeCell ref="K323:L323"/>
    <mergeCell ref="E323:G323"/>
    <mergeCell ref="K373:L373"/>
    <mergeCell ref="S323:T323"/>
    <mergeCell ref="Q276:R276"/>
    <mergeCell ref="A321:J321"/>
    <mergeCell ref="H323:J323"/>
    <mergeCell ref="B322:J322"/>
    <mergeCell ref="A371:J371"/>
    <mergeCell ref="E61:G61"/>
    <mergeCell ref="H112:J112"/>
    <mergeCell ref="A54:J54"/>
    <mergeCell ref="A59:J59"/>
    <mergeCell ref="U323:V323"/>
    <mergeCell ref="B373:D373"/>
    <mergeCell ref="Q325:R325"/>
    <mergeCell ref="B372:J372"/>
    <mergeCell ref="K372:N372"/>
    <mergeCell ref="M323:N323"/>
    <mergeCell ref="E112:G112"/>
    <mergeCell ref="B31:J31"/>
    <mergeCell ref="A111:A113"/>
    <mergeCell ref="B111:J111"/>
    <mergeCell ref="K31:N31"/>
    <mergeCell ref="K32:L32"/>
    <mergeCell ref="M32:N32"/>
    <mergeCell ref="B112:D112"/>
    <mergeCell ref="A58:J58"/>
    <mergeCell ref="B61:D61"/>
    <mergeCell ref="B6:J6"/>
    <mergeCell ref="A30:N30"/>
    <mergeCell ref="A6:A8"/>
    <mergeCell ref="K6:N6"/>
    <mergeCell ref="B7:D7"/>
    <mergeCell ref="B136:D136"/>
    <mergeCell ref="E136:G136"/>
    <mergeCell ref="A134:J134"/>
    <mergeCell ref="A108:J108"/>
    <mergeCell ref="A109:J109"/>
    <mergeCell ref="E373:G373"/>
    <mergeCell ref="A416:J416"/>
    <mergeCell ref="A420:J420"/>
    <mergeCell ref="A421:J421"/>
    <mergeCell ref="A2:J2"/>
    <mergeCell ref="A3:J3"/>
    <mergeCell ref="E32:G32"/>
    <mergeCell ref="H32:J32"/>
    <mergeCell ref="A5:N5"/>
    <mergeCell ref="B32:D32"/>
    <mergeCell ref="A60:A62"/>
    <mergeCell ref="A163:J163"/>
    <mergeCell ref="B165:J165"/>
    <mergeCell ref="B135:J135"/>
    <mergeCell ref="H422:J422"/>
    <mergeCell ref="A373:A374"/>
    <mergeCell ref="B422:D422"/>
    <mergeCell ref="E422:G422"/>
    <mergeCell ref="H373:J373"/>
    <mergeCell ref="A422:A423"/>
    <mergeCell ref="K7:L7"/>
    <mergeCell ref="M7:N7"/>
    <mergeCell ref="E7:G7"/>
    <mergeCell ref="H7:J7"/>
    <mergeCell ref="A135:A137"/>
    <mergeCell ref="A160:J160"/>
    <mergeCell ref="A110:J110"/>
    <mergeCell ref="A31:A33"/>
    <mergeCell ref="B60:J60"/>
    <mergeCell ref="H61:J61"/>
    <mergeCell ref="E166:G166"/>
    <mergeCell ref="H136:J136"/>
    <mergeCell ref="A165:A167"/>
    <mergeCell ref="H166:J166"/>
    <mergeCell ref="B166:D166"/>
    <mergeCell ref="A158:J158"/>
    <mergeCell ref="A159:J159"/>
    <mergeCell ref="A164:J164"/>
    <mergeCell ref="A244:J244"/>
    <mergeCell ref="K274:L274"/>
    <mergeCell ref="A243:J243"/>
    <mergeCell ref="A219:A221"/>
    <mergeCell ref="B220:D220"/>
    <mergeCell ref="E220:G220"/>
    <mergeCell ref="H274:J274"/>
    <mergeCell ref="E246:G246"/>
    <mergeCell ref="H246:J246"/>
    <mergeCell ref="A273:A275"/>
    <mergeCell ref="B273:J273"/>
    <mergeCell ref="K190:L190"/>
    <mergeCell ref="M190:N190"/>
    <mergeCell ref="A212:J212"/>
    <mergeCell ref="E190:G190"/>
    <mergeCell ref="H190:J190"/>
    <mergeCell ref="A245:A247"/>
    <mergeCell ref="A188:J188"/>
    <mergeCell ref="H220:J220"/>
    <mergeCell ref="B219:J219"/>
    <mergeCell ref="A189:A191"/>
    <mergeCell ref="B189:J189"/>
    <mergeCell ref="A217:J217"/>
    <mergeCell ref="B190:D190"/>
    <mergeCell ref="A213:J213"/>
    <mergeCell ref="A218:J218"/>
  </mergeCells>
  <printOptions/>
  <pageMargins left="0.7086614173228347" right="0.17" top="0.44" bottom="0.29" header="0.31496062992125984" footer="0.31496062992125984"/>
  <pageSetup fitToHeight="6" fitToWidth="6" horizontalDpi="600" verticalDpi="600" orientation="landscape" paperSize="9" scale="65" r:id="rId3"/>
  <rowBreaks count="8" manualBreakCount="8">
    <brk id="57" max="13" man="1"/>
    <brk id="106" max="13" man="1"/>
    <brk id="162" max="13" man="1"/>
    <brk id="215" max="13" man="1"/>
    <brk id="270" max="13" man="1"/>
    <brk id="319" max="13" man="1"/>
    <brk id="369" max="13" man="1"/>
    <brk id="418" max="13" man="1"/>
  </rowBreaks>
  <legacyDrawing r:id="rId2"/>
</worksheet>
</file>

<file path=xl/worksheets/sheet4.xml><?xml version="1.0" encoding="utf-8"?>
<worksheet xmlns="http://schemas.openxmlformats.org/spreadsheetml/2006/main" xmlns:r="http://schemas.openxmlformats.org/officeDocument/2006/relationships">
  <dimension ref="A1:AN355"/>
  <sheetViews>
    <sheetView view="pageBreakPreview" zoomScale="75" zoomScaleNormal="50" zoomScaleSheetLayoutView="75" zoomScalePageLayoutView="0" workbookViewId="0" topLeftCell="A1">
      <selection activeCell="C22" sqref="C22"/>
    </sheetView>
  </sheetViews>
  <sheetFormatPr defaultColWidth="11.421875" defaultRowHeight="12.75"/>
  <cols>
    <col min="1" max="1" width="29.00390625" style="0" customWidth="1"/>
    <col min="2" max="2" width="15.140625" style="0" customWidth="1"/>
    <col min="3" max="3" width="13.421875" style="939" customWidth="1"/>
    <col min="4" max="4" width="11.28125" style="939" customWidth="1"/>
    <col min="5" max="5" width="13.421875" style="939" customWidth="1"/>
    <col min="6" max="6" width="13.00390625" style="0" customWidth="1"/>
    <col min="7" max="7" width="14.28125" style="0" customWidth="1"/>
    <col min="8" max="8" width="12.140625" style="0" customWidth="1"/>
    <col min="9" max="9" width="13.28125" style="0" customWidth="1"/>
    <col min="10" max="10" width="9.00390625" style="0" customWidth="1"/>
    <col min="11" max="11" width="8.8515625" style="0" customWidth="1"/>
    <col min="12" max="12" width="8.28125" style="0" customWidth="1"/>
    <col min="13" max="13" width="9.8515625" style="0" customWidth="1"/>
    <col min="14" max="14" width="9.00390625" style="0" customWidth="1"/>
    <col min="15" max="15" width="9.421875" style="0" customWidth="1"/>
    <col min="16" max="16" width="8.421875" style="0" customWidth="1"/>
    <col min="17" max="17" width="8.140625" style="0" customWidth="1"/>
    <col min="18" max="18" width="9.28125" style="0" customWidth="1"/>
    <col min="19" max="19" width="8.140625" style="0" customWidth="1"/>
    <col min="20" max="20" width="8.8515625" style="0" customWidth="1"/>
    <col min="21" max="21" width="8.28125" style="0" customWidth="1"/>
    <col min="22" max="22" width="8.8515625" style="0" customWidth="1"/>
    <col min="23" max="23" width="10.00390625" style="0" customWidth="1"/>
    <col min="24" max="24" width="8.00390625" style="0" customWidth="1"/>
    <col min="25" max="25" width="9.421875" style="0" customWidth="1"/>
    <col min="26" max="26" width="9.57421875" style="0" customWidth="1"/>
    <col min="27" max="40" width="11.421875" style="1414" customWidth="1"/>
  </cols>
  <sheetData>
    <row r="1" spans="4:22" ht="14.25">
      <c r="D1" s="1389"/>
      <c r="G1" s="1226"/>
      <c r="J1" s="42"/>
      <c r="P1" s="42"/>
      <c r="V1" s="42"/>
    </row>
    <row r="2" spans="1:40" s="866" customFormat="1" ht="18.75" thickBot="1">
      <c r="A2" s="1451" t="s">
        <v>271</v>
      </c>
      <c r="B2" s="1451"/>
      <c r="C2" s="1452"/>
      <c r="D2" s="1452"/>
      <c r="E2" s="1452"/>
      <c r="F2" s="1452"/>
      <c r="G2" s="1452"/>
      <c r="H2" s="1452"/>
      <c r="I2" s="1452"/>
      <c r="J2" s="1452"/>
      <c r="K2" s="1452"/>
      <c r="L2" s="1452"/>
      <c r="M2" s="1452"/>
      <c r="N2" s="1452"/>
      <c r="O2" s="1452"/>
      <c r="P2" s="1452"/>
      <c r="Q2" s="1452"/>
      <c r="R2" s="1453"/>
      <c r="S2" s="1453"/>
      <c r="T2" s="1453"/>
      <c r="U2" s="1452"/>
      <c r="V2" s="1452"/>
      <c r="W2" s="1452"/>
      <c r="X2" s="1452"/>
      <c r="Y2" s="1452"/>
      <c r="Z2" s="1452"/>
      <c r="AA2" s="1660"/>
      <c r="AB2" s="1660"/>
      <c r="AC2" s="1660"/>
      <c r="AD2" s="1660"/>
      <c r="AE2" s="1660"/>
      <c r="AF2" s="1660"/>
      <c r="AG2" s="1660"/>
      <c r="AH2" s="1660"/>
      <c r="AI2" s="1660"/>
      <c r="AJ2" s="1660"/>
      <c r="AK2" s="1660"/>
      <c r="AL2" s="1660"/>
      <c r="AM2" s="1660"/>
      <c r="AN2" s="1660"/>
    </row>
    <row r="3" spans="1:26" ht="42" customHeight="1" thickBot="1">
      <c r="A3" s="1353" t="s">
        <v>119</v>
      </c>
      <c r="B3" s="2983" t="s">
        <v>269</v>
      </c>
      <c r="C3" s="2984"/>
      <c r="D3" s="2984"/>
      <c r="E3" s="2985"/>
      <c r="F3" s="2994" t="s">
        <v>85</v>
      </c>
      <c r="G3" s="2994"/>
      <c r="H3" s="2994"/>
      <c r="I3" s="2996" t="s">
        <v>268</v>
      </c>
      <c r="J3" s="2997"/>
      <c r="K3" s="2998"/>
      <c r="L3" s="2993" t="s">
        <v>296</v>
      </c>
      <c r="M3" s="2994"/>
      <c r="N3" s="2995"/>
      <c r="O3" s="2996" t="s">
        <v>297</v>
      </c>
      <c r="P3" s="2997"/>
      <c r="Q3" s="2998"/>
      <c r="R3" s="2993" t="s">
        <v>82</v>
      </c>
      <c r="S3" s="2994"/>
      <c r="T3" s="2995"/>
      <c r="U3" s="2996" t="s">
        <v>83</v>
      </c>
      <c r="V3" s="2997"/>
      <c r="W3" s="2998"/>
      <c r="X3" s="2993" t="s">
        <v>91</v>
      </c>
      <c r="Y3" s="2994"/>
      <c r="Z3" s="2995"/>
    </row>
    <row r="4" spans="1:26" ht="16.5" customHeight="1">
      <c r="A4" s="1459"/>
      <c r="B4" s="1439" t="s">
        <v>274</v>
      </c>
      <c r="C4" s="1396" t="s">
        <v>68</v>
      </c>
      <c r="D4" s="1396" t="s">
        <v>265</v>
      </c>
      <c r="E4" s="1397" t="s">
        <v>266</v>
      </c>
      <c r="F4" s="1418" t="s">
        <v>68</v>
      </c>
      <c r="G4" s="1349" t="s">
        <v>265</v>
      </c>
      <c r="H4" s="1350" t="s">
        <v>266</v>
      </c>
      <c r="I4" s="1351" t="s">
        <v>68</v>
      </c>
      <c r="J4" s="1351" t="s">
        <v>265</v>
      </c>
      <c r="K4" s="1352" t="s">
        <v>266</v>
      </c>
      <c r="L4" s="1351" t="s">
        <v>68</v>
      </c>
      <c r="M4" s="1351" t="s">
        <v>265</v>
      </c>
      <c r="N4" s="1352" t="s">
        <v>266</v>
      </c>
      <c r="O4" s="1351" t="s">
        <v>68</v>
      </c>
      <c r="P4" s="1351" t="s">
        <v>265</v>
      </c>
      <c r="Q4" s="1352" t="s">
        <v>266</v>
      </c>
      <c r="R4" s="1351" t="s">
        <v>68</v>
      </c>
      <c r="S4" s="1351" t="s">
        <v>265</v>
      </c>
      <c r="T4" s="1352" t="s">
        <v>266</v>
      </c>
      <c r="U4" s="1351" t="s">
        <v>68</v>
      </c>
      <c r="V4" s="1351" t="s">
        <v>265</v>
      </c>
      <c r="W4" s="1352" t="s">
        <v>266</v>
      </c>
      <c r="X4" s="1354" t="s">
        <v>68</v>
      </c>
      <c r="Y4" s="1351" t="s">
        <v>265</v>
      </c>
      <c r="Z4" s="1352" t="s">
        <v>266</v>
      </c>
    </row>
    <row r="5" spans="1:40" s="156" customFormat="1" ht="15">
      <c r="A5" s="1386" t="s">
        <v>6</v>
      </c>
      <c r="B5" s="1440">
        <v>21219</v>
      </c>
      <c r="C5" s="1061">
        <v>30162</v>
      </c>
      <c r="D5" s="1060">
        <v>17714</v>
      </c>
      <c r="E5" s="1402">
        <v>7010</v>
      </c>
      <c r="F5" s="245">
        <v>3907</v>
      </c>
      <c r="G5" s="1361">
        <v>2814</v>
      </c>
      <c r="H5" s="1362">
        <v>284</v>
      </c>
      <c r="I5" s="245">
        <v>10364</v>
      </c>
      <c r="J5" s="1359">
        <v>7577</v>
      </c>
      <c r="K5" s="1360">
        <v>1775</v>
      </c>
      <c r="L5" s="245">
        <v>789</v>
      </c>
      <c r="M5" s="1359">
        <v>713</v>
      </c>
      <c r="N5" s="1360">
        <v>43</v>
      </c>
      <c r="O5" s="245">
        <v>9060</v>
      </c>
      <c r="P5" s="1359">
        <v>2025</v>
      </c>
      <c r="Q5" s="1360">
        <v>4375</v>
      </c>
      <c r="R5" s="35">
        <v>447</v>
      </c>
      <c r="S5" s="1363">
        <v>293</v>
      </c>
      <c r="T5" s="1363">
        <v>57</v>
      </c>
      <c r="U5" s="245">
        <v>5441</v>
      </c>
      <c r="V5" s="1363">
        <v>4273</v>
      </c>
      <c r="W5" s="1364">
        <v>475</v>
      </c>
      <c r="X5" s="245">
        <v>154</v>
      </c>
      <c r="Y5" s="1359">
        <v>19</v>
      </c>
      <c r="Z5" s="1360">
        <v>1</v>
      </c>
      <c r="AA5" s="1752"/>
      <c r="AB5" s="1752"/>
      <c r="AC5" s="1752"/>
      <c r="AD5" s="1752"/>
      <c r="AE5" s="1752"/>
      <c r="AF5" s="1752"/>
      <c r="AG5" s="1752"/>
      <c r="AH5" s="1752"/>
      <c r="AI5" s="1752"/>
      <c r="AJ5" s="1752"/>
      <c r="AK5" s="1752"/>
      <c r="AL5" s="1752"/>
      <c r="AM5" s="1752"/>
      <c r="AN5" s="1752"/>
    </row>
    <row r="6" spans="1:40" s="9" customFormat="1" ht="15">
      <c r="A6" s="1263" t="s">
        <v>31</v>
      </c>
      <c r="B6" s="1440">
        <v>4284</v>
      </c>
      <c r="C6" s="1061">
        <v>4615</v>
      </c>
      <c r="D6" s="1391">
        <v>3953</v>
      </c>
      <c r="E6" s="1392">
        <v>662</v>
      </c>
      <c r="F6" s="245">
        <v>711</v>
      </c>
      <c r="G6" s="1361">
        <v>657</v>
      </c>
      <c r="H6" s="1362">
        <v>54</v>
      </c>
      <c r="I6" s="245">
        <v>2184</v>
      </c>
      <c r="J6" s="1359">
        <v>2104</v>
      </c>
      <c r="K6" s="1360">
        <v>80</v>
      </c>
      <c r="L6" s="245">
        <v>240</v>
      </c>
      <c r="M6" s="1359">
        <v>238</v>
      </c>
      <c r="N6" s="1360">
        <v>2</v>
      </c>
      <c r="O6" s="245">
        <v>660</v>
      </c>
      <c r="P6" s="1359">
        <v>171</v>
      </c>
      <c r="Q6" s="1360">
        <v>489</v>
      </c>
      <c r="R6" s="35">
        <v>105</v>
      </c>
      <c r="S6" s="1363">
        <v>105</v>
      </c>
      <c r="T6" s="1363">
        <v>0</v>
      </c>
      <c r="U6" s="245">
        <v>715</v>
      </c>
      <c r="V6" s="1363">
        <v>678</v>
      </c>
      <c r="W6" s="1364">
        <v>37</v>
      </c>
      <c r="X6" s="245">
        <v>0</v>
      </c>
      <c r="Y6" s="1359">
        <v>0</v>
      </c>
      <c r="Z6" s="1360">
        <v>0</v>
      </c>
      <c r="AA6" s="1753"/>
      <c r="AB6" s="1753"/>
      <c r="AC6" s="1753"/>
      <c r="AD6" s="1753"/>
      <c r="AE6" s="1753"/>
      <c r="AF6" s="1753"/>
      <c r="AG6" s="1753"/>
      <c r="AH6" s="1753"/>
      <c r="AI6" s="1753"/>
      <c r="AJ6" s="1753"/>
      <c r="AK6" s="1753"/>
      <c r="AL6" s="1753"/>
      <c r="AM6" s="1753"/>
      <c r="AN6" s="1753"/>
    </row>
    <row r="7" spans="1:40" s="9" customFormat="1" ht="15">
      <c r="A7" s="1263" t="s">
        <v>16</v>
      </c>
      <c r="B7" s="1440">
        <v>950.5</v>
      </c>
      <c r="C7" s="1061">
        <v>1183</v>
      </c>
      <c r="D7" s="1391">
        <v>718</v>
      </c>
      <c r="E7" s="1392">
        <v>465</v>
      </c>
      <c r="F7" s="245">
        <v>177</v>
      </c>
      <c r="G7" s="1361">
        <v>123</v>
      </c>
      <c r="H7" s="1362">
        <v>54</v>
      </c>
      <c r="I7" s="245">
        <v>430</v>
      </c>
      <c r="J7" s="1359">
        <v>320</v>
      </c>
      <c r="K7" s="1360">
        <v>110</v>
      </c>
      <c r="L7" s="245">
        <v>18</v>
      </c>
      <c r="M7" s="1359">
        <v>15</v>
      </c>
      <c r="N7" s="1360">
        <v>3</v>
      </c>
      <c r="O7" s="245">
        <v>339</v>
      </c>
      <c r="P7" s="1359">
        <v>93</v>
      </c>
      <c r="Q7" s="1360">
        <v>246</v>
      </c>
      <c r="R7" s="35">
        <v>0</v>
      </c>
      <c r="S7" s="1363">
        <v>0</v>
      </c>
      <c r="T7" s="1363">
        <v>0</v>
      </c>
      <c r="U7" s="245">
        <v>219</v>
      </c>
      <c r="V7" s="1363">
        <v>167</v>
      </c>
      <c r="W7" s="1364">
        <v>52</v>
      </c>
      <c r="X7" s="245">
        <v>0</v>
      </c>
      <c r="Y7" s="1359">
        <v>0</v>
      </c>
      <c r="Z7" s="1360">
        <v>0</v>
      </c>
      <c r="AA7" s="1753"/>
      <c r="AB7" s="1753"/>
      <c r="AC7" s="1753"/>
      <c r="AD7" s="1753"/>
      <c r="AE7" s="1753"/>
      <c r="AF7" s="1753"/>
      <c r="AG7" s="1753"/>
      <c r="AH7" s="1753"/>
      <c r="AI7" s="1753"/>
      <c r="AJ7" s="1753"/>
      <c r="AK7" s="1753"/>
      <c r="AL7" s="1753"/>
      <c r="AM7" s="1753"/>
      <c r="AN7" s="1753"/>
    </row>
    <row r="8" spans="1:40" s="9" customFormat="1" ht="15">
      <c r="A8" s="1263" t="s">
        <v>247</v>
      </c>
      <c r="B8" s="1440">
        <v>537</v>
      </c>
      <c r="C8" s="1061">
        <v>587</v>
      </c>
      <c r="D8" s="1391">
        <v>487</v>
      </c>
      <c r="E8" s="1392">
        <v>100</v>
      </c>
      <c r="F8" s="1755">
        <v>107</v>
      </c>
      <c r="G8" s="1365">
        <v>86</v>
      </c>
      <c r="H8" s="1362">
        <v>21</v>
      </c>
      <c r="I8" s="245">
        <v>290</v>
      </c>
      <c r="J8" s="1366">
        <v>229</v>
      </c>
      <c r="K8" s="1367">
        <v>61</v>
      </c>
      <c r="L8" s="245">
        <v>0</v>
      </c>
      <c r="M8" s="1366">
        <v>0</v>
      </c>
      <c r="N8" s="1367">
        <v>0</v>
      </c>
      <c r="O8" s="245">
        <v>0</v>
      </c>
      <c r="P8" s="1366">
        <v>0</v>
      </c>
      <c r="Q8" s="1367">
        <v>0</v>
      </c>
      <c r="R8" s="35">
        <v>27</v>
      </c>
      <c r="S8" s="1363">
        <v>22</v>
      </c>
      <c r="T8" s="1363">
        <v>5</v>
      </c>
      <c r="U8" s="245">
        <v>143</v>
      </c>
      <c r="V8" s="1368">
        <v>131</v>
      </c>
      <c r="W8" s="1369">
        <v>12</v>
      </c>
      <c r="X8" s="245">
        <v>20</v>
      </c>
      <c r="Y8" s="1359">
        <v>19</v>
      </c>
      <c r="Z8" s="1360">
        <v>1</v>
      </c>
      <c r="AA8" s="1753"/>
      <c r="AB8" s="1753"/>
      <c r="AC8" s="1753"/>
      <c r="AD8" s="1753"/>
      <c r="AE8" s="1753"/>
      <c r="AF8" s="1753"/>
      <c r="AG8" s="1753"/>
      <c r="AH8" s="1753"/>
      <c r="AI8" s="1753"/>
      <c r="AJ8" s="1753"/>
      <c r="AK8" s="1753"/>
      <c r="AL8" s="1753"/>
      <c r="AM8" s="1753"/>
      <c r="AN8" s="1753"/>
    </row>
    <row r="9" spans="1:40" s="9" customFormat="1" ht="15">
      <c r="A9" s="1263" t="s">
        <v>210</v>
      </c>
      <c r="B9" s="1440">
        <v>516.5</v>
      </c>
      <c r="C9" s="1061">
        <v>616</v>
      </c>
      <c r="D9" s="1391">
        <v>417</v>
      </c>
      <c r="E9" s="1392">
        <v>199</v>
      </c>
      <c r="F9" s="1755">
        <v>115</v>
      </c>
      <c r="G9" s="1365">
        <v>106</v>
      </c>
      <c r="H9" s="1362">
        <v>9</v>
      </c>
      <c r="I9" s="245">
        <v>322</v>
      </c>
      <c r="J9" s="1366">
        <v>189</v>
      </c>
      <c r="K9" s="1367">
        <v>133</v>
      </c>
      <c r="L9" s="245">
        <v>0</v>
      </c>
      <c r="M9" s="1366">
        <v>0</v>
      </c>
      <c r="N9" s="1367">
        <v>0</v>
      </c>
      <c r="O9" s="245">
        <v>0</v>
      </c>
      <c r="P9" s="1366">
        <v>0</v>
      </c>
      <c r="Q9" s="1367">
        <v>0</v>
      </c>
      <c r="R9" s="35">
        <v>35</v>
      </c>
      <c r="S9" s="1363">
        <v>0</v>
      </c>
      <c r="T9" s="1363">
        <v>35</v>
      </c>
      <c r="U9" s="245">
        <v>144</v>
      </c>
      <c r="V9" s="1368">
        <v>122</v>
      </c>
      <c r="W9" s="1369">
        <v>22</v>
      </c>
      <c r="X9" s="245">
        <v>0</v>
      </c>
      <c r="Y9" s="1359">
        <v>0</v>
      </c>
      <c r="Z9" s="1360">
        <v>0</v>
      </c>
      <c r="AA9" s="1753"/>
      <c r="AB9" s="1753"/>
      <c r="AC9" s="1753"/>
      <c r="AD9" s="1753"/>
      <c r="AE9" s="1753"/>
      <c r="AF9" s="1753"/>
      <c r="AG9" s="1753"/>
      <c r="AH9" s="1753"/>
      <c r="AI9" s="1753"/>
      <c r="AJ9" s="1753"/>
      <c r="AK9" s="1753"/>
      <c r="AL9" s="1753"/>
      <c r="AM9" s="1753"/>
      <c r="AN9" s="1753"/>
    </row>
    <row r="10" spans="1:40" s="9" customFormat="1" ht="15">
      <c r="A10" s="1263" t="s">
        <v>84</v>
      </c>
      <c r="B10" s="1440">
        <v>1132</v>
      </c>
      <c r="C10" s="1061">
        <v>1329</v>
      </c>
      <c r="D10" s="1391">
        <v>935</v>
      </c>
      <c r="E10" s="1392">
        <v>394</v>
      </c>
      <c r="F10" s="245">
        <v>262</v>
      </c>
      <c r="G10" s="1361">
        <v>247</v>
      </c>
      <c r="H10" s="1362">
        <v>15</v>
      </c>
      <c r="I10" s="245">
        <v>271</v>
      </c>
      <c r="J10" s="1359">
        <v>180</v>
      </c>
      <c r="K10" s="1360">
        <v>91</v>
      </c>
      <c r="L10" s="245">
        <v>0</v>
      </c>
      <c r="M10" s="1359">
        <v>0</v>
      </c>
      <c r="N10" s="1360">
        <v>0</v>
      </c>
      <c r="O10" s="245">
        <v>520</v>
      </c>
      <c r="P10" s="1359">
        <v>277</v>
      </c>
      <c r="Q10" s="1360">
        <v>243</v>
      </c>
      <c r="R10" s="35">
        <v>0</v>
      </c>
      <c r="S10" s="1363">
        <v>0</v>
      </c>
      <c r="T10" s="1363">
        <v>0</v>
      </c>
      <c r="U10" s="245">
        <v>276</v>
      </c>
      <c r="V10" s="1363">
        <v>231</v>
      </c>
      <c r="W10" s="1364">
        <v>45</v>
      </c>
      <c r="X10" s="245">
        <v>0</v>
      </c>
      <c r="Y10" s="1359">
        <v>0</v>
      </c>
      <c r="Z10" s="1360">
        <v>0</v>
      </c>
      <c r="AA10" s="1753"/>
      <c r="AB10" s="1753"/>
      <c r="AC10" s="1753"/>
      <c r="AD10" s="1753"/>
      <c r="AE10" s="1753"/>
      <c r="AF10" s="1753"/>
      <c r="AG10" s="1753"/>
      <c r="AH10" s="1753"/>
      <c r="AI10" s="1753"/>
      <c r="AJ10" s="1753"/>
      <c r="AK10" s="1753"/>
      <c r="AL10" s="1753"/>
      <c r="AM10" s="1753"/>
      <c r="AN10" s="1753"/>
    </row>
    <row r="11" spans="1:40" s="156" customFormat="1" ht="15">
      <c r="A11" s="1263" t="s">
        <v>20</v>
      </c>
      <c r="B11" s="1440">
        <v>131.5</v>
      </c>
      <c r="C11" s="1061">
        <v>141</v>
      </c>
      <c r="D11" s="1391">
        <v>122</v>
      </c>
      <c r="E11" s="1392">
        <v>19</v>
      </c>
      <c r="F11" s="1755">
        <v>11</v>
      </c>
      <c r="G11" s="1365">
        <v>7</v>
      </c>
      <c r="H11" s="1362">
        <v>4</v>
      </c>
      <c r="I11" s="245">
        <v>33</v>
      </c>
      <c r="J11" s="1366">
        <v>24</v>
      </c>
      <c r="K11" s="1367">
        <v>9</v>
      </c>
      <c r="L11" s="245">
        <v>3</v>
      </c>
      <c r="M11" s="1366">
        <v>0</v>
      </c>
      <c r="N11" s="1367">
        <v>3</v>
      </c>
      <c r="O11" s="245">
        <v>1</v>
      </c>
      <c r="P11" s="1366">
        <v>1</v>
      </c>
      <c r="Q11" s="1367">
        <v>0</v>
      </c>
      <c r="R11" s="35">
        <v>0</v>
      </c>
      <c r="S11" s="1363">
        <v>0</v>
      </c>
      <c r="T11" s="1363">
        <v>0</v>
      </c>
      <c r="U11" s="245">
        <v>93</v>
      </c>
      <c r="V11" s="1368">
        <v>90</v>
      </c>
      <c r="W11" s="1369">
        <v>3</v>
      </c>
      <c r="X11" s="245">
        <v>0</v>
      </c>
      <c r="Y11" s="1359">
        <v>0</v>
      </c>
      <c r="Z11" s="1360">
        <v>0</v>
      </c>
      <c r="AA11" s="1752"/>
      <c r="AB11" s="1752"/>
      <c r="AC11" s="1752"/>
      <c r="AD11" s="1752"/>
      <c r="AE11" s="1752"/>
      <c r="AF11" s="1752"/>
      <c r="AG11" s="1752"/>
      <c r="AH11" s="1752"/>
      <c r="AI11" s="1752"/>
      <c r="AJ11" s="1752"/>
      <c r="AK11" s="1752"/>
      <c r="AL11" s="1752"/>
      <c r="AM11" s="1752"/>
      <c r="AN11" s="1752"/>
    </row>
    <row r="12" spans="1:40" s="156" customFormat="1" ht="15">
      <c r="A12" s="1386" t="s">
        <v>0</v>
      </c>
      <c r="B12" s="1440">
        <v>1706</v>
      </c>
      <c r="C12" s="1061">
        <v>2064</v>
      </c>
      <c r="D12" s="1391">
        <v>1348</v>
      </c>
      <c r="E12" s="1392">
        <v>716</v>
      </c>
      <c r="F12" s="245">
        <v>345</v>
      </c>
      <c r="G12" s="1361">
        <v>313</v>
      </c>
      <c r="H12" s="1362">
        <v>32</v>
      </c>
      <c r="I12" s="245">
        <v>661</v>
      </c>
      <c r="J12" s="1359">
        <v>519</v>
      </c>
      <c r="K12" s="1360">
        <v>142</v>
      </c>
      <c r="L12" s="245">
        <v>0</v>
      </c>
      <c r="M12" s="1359">
        <v>0</v>
      </c>
      <c r="N12" s="1360">
        <v>0</v>
      </c>
      <c r="O12" s="245">
        <v>646</v>
      </c>
      <c r="P12" s="1359">
        <v>157</v>
      </c>
      <c r="Q12" s="1360">
        <v>489</v>
      </c>
      <c r="R12" s="35">
        <v>0</v>
      </c>
      <c r="S12" s="1363">
        <v>0</v>
      </c>
      <c r="T12" s="1363">
        <v>0</v>
      </c>
      <c r="U12" s="245">
        <v>412</v>
      </c>
      <c r="V12" s="1363">
        <v>359</v>
      </c>
      <c r="W12" s="1364">
        <v>53</v>
      </c>
      <c r="X12" s="245">
        <v>0</v>
      </c>
      <c r="Y12" s="1359">
        <v>0</v>
      </c>
      <c r="Z12" s="1360">
        <v>0</v>
      </c>
      <c r="AA12" s="1752"/>
      <c r="AB12" s="1752"/>
      <c r="AC12" s="1752"/>
      <c r="AD12" s="1752"/>
      <c r="AE12" s="1752"/>
      <c r="AF12" s="1752"/>
      <c r="AG12" s="1752"/>
      <c r="AH12" s="1752"/>
      <c r="AI12" s="1752"/>
      <c r="AJ12" s="1752"/>
      <c r="AK12" s="1752"/>
      <c r="AL12" s="1752"/>
      <c r="AM12" s="1752"/>
      <c r="AN12" s="1752"/>
    </row>
    <row r="13" spans="1:26" ht="15">
      <c r="A13" s="1263" t="s">
        <v>21</v>
      </c>
      <c r="B13" s="1440">
        <v>1209</v>
      </c>
      <c r="C13" s="1061">
        <v>1467</v>
      </c>
      <c r="D13" s="1391">
        <v>951</v>
      </c>
      <c r="E13" s="1392">
        <v>516</v>
      </c>
      <c r="F13" s="245">
        <v>269</v>
      </c>
      <c r="G13" s="1361">
        <v>244</v>
      </c>
      <c r="H13" s="1362">
        <v>25</v>
      </c>
      <c r="I13" s="245">
        <v>428</v>
      </c>
      <c r="J13" s="1359">
        <v>350</v>
      </c>
      <c r="K13" s="1360">
        <v>78</v>
      </c>
      <c r="L13" s="245">
        <v>28</v>
      </c>
      <c r="M13" s="1359">
        <v>25</v>
      </c>
      <c r="N13" s="1360">
        <v>3</v>
      </c>
      <c r="O13" s="245">
        <v>513</v>
      </c>
      <c r="P13" s="1359">
        <v>127</v>
      </c>
      <c r="Q13" s="1360">
        <v>386</v>
      </c>
      <c r="R13" s="35">
        <v>0</v>
      </c>
      <c r="S13" s="1363">
        <v>0</v>
      </c>
      <c r="T13" s="1363">
        <v>0</v>
      </c>
      <c r="U13" s="245">
        <v>229</v>
      </c>
      <c r="V13" s="1363">
        <v>205</v>
      </c>
      <c r="W13" s="1364">
        <v>24</v>
      </c>
      <c r="X13" s="245">
        <v>0</v>
      </c>
      <c r="Y13" s="1359">
        <v>0</v>
      </c>
      <c r="Z13" s="1360">
        <v>0</v>
      </c>
    </row>
    <row r="14" spans="1:26" ht="15">
      <c r="A14" s="1263" t="s">
        <v>77</v>
      </c>
      <c r="B14" s="1440">
        <v>0</v>
      </c>
      <c r="C14" s="1061">
        <v>5438</v>
      </c>
      <c r="D14" s="1391"/>
      <c r="E14" s="1392"/>
      <c r="F14" s="245">
        <v>809</v>
      </c>
      <c r="G14" s="1281" t="s">
        <v>23</v>
      </c>
      <c r="H14" s="1362"/>
      <c r="I14" s="245">
        <v>1012</v>
      </c>
      <c r="J14" s="1359" t="s">
        <v>23</v>
      </c>
      <c r="K14" s="1360" t="s">
        <v>23</v>
      </c>
      <c r="L14" s="245">
        <v>33</v>
      </c>
      <c r="M14" s="1359" t="s">
        <v>23</v>
      </c>
      <c r="N14" s="1360" t="s">
        <v>23</v>
      </c>
      <c r="O14" s="245">
        <v>2660</v>
      </c>
      <c r="P14" s="1359" t="s">
        <v>23</v>
      </c>
      <c r="Q14" s="1360" t="s">
        <v>23</v>
      </c>
      <c r="R14" s="35">
        <v>97</v>
      </c>
      <c r="S14" s="1363" t="s">
        <v>23</v>
      </c>
      <c r="T14" s="1363" t="s">
        <v>23</v>
      </c>
      <c r="U14" s="245">
        <v>693</v>
      </c>
      <c r="V14" s="1370" t="s">
        <v>92</v>
      </c>
      <c r="W14" s="1371" t="s">
        <v>92</v>
      </c>
      <c r="X14" s="245">
        <v>134</v>
      </c>
      <c r="Y14" s="1359" t="s">
        <v>23</v>
      </c>
      <c r="Z14" s="1360" t="s">
        <v>23</v>
      </c>
    </row>
    <row r="15" spans="1:26" ht="15">
      <c r="A15" s="1263" t="s">
        <v>70</v>
      </c>
      <c r="B15" s="1440">
        <v>2722.5</v>
      </c>
      <c r="C15" s="1061">
        <v>2954</v>
      </c>
      <c r="D15" s="1391">
        <v>2491</v>
      </c>
      <c r="E15" s="1392">
        <v>463</v>
      </c>
      <c r="F15" s="245">
        <v>401</v>
      </c>
      <c r="G15" s="1361">
        <v>366</v>
      </c>
      <c r="H15" s="1362">
        <v>35</v>
      </c>
      <c r="I15" s="245">
        <v>1692</v>
      </c>
      <c r="J15" s="1359">
        <v>1342</v>
      </c>
      <c r="K15" s="1360">
        <v>350</v>
      </c>
      <c r="L15" s="245">
        <v>179</v>
      </c>
      <c r="M15" s="1359">
        <v>164</v>
      </c>
      <c r="N15" s="1360">
        <v>15</v>
      </c>
      <c r="O15" s="245">
        <v>0</v>
      </c>
      <c r="P15" s="1372">
        <v>0</v>
      </c>
      <c r="Q15" s="1373">
        <v>0</v>
      </c>
      <c r="R15" s="35">
        <v>26</v>
      </c>
      <c r="S15" s="1363">
        <v>20</v>
      </c>
      <c r="T15" s="1363">
        <v>6</v>
      </c>
      <c r="U15" s="245">
        <v>656</v>
      </c>
      <c r="V15" s="1363">
        <v>599</v>
      </c>
      <c r="W15" s="1364">
        <v>57</v>
      </c>
      <c r="X15" s="245">
        <v>0</v>
      </c>
      <c r="Y15" s="1359">
        <v>0</v>
      </c>
      <c r="Z15" s="1360">
        <v>0</v>
      </c>
    </row>
    <row r="16" spans="1:26" ht="15">
      <c r="A16" s="1263" t="s">
        <v>24</v>
      </c>
      <c r="B16" s="1440">
        <v>408</v>
      </c>
      <c r="C16" s="1061">
        <v>427</v>
      </c>
      <c r="D16" s="1391">
        <v>389</v>
      </c>
      <c r="E16" s="1392">
        <v>38</v>
      </c>
      <c r="F16" s="245">
        <v>35</v>
      </c>
      <c r="G16" s="1361">
        <v>33</v>
      </c>
      <c r="H16" s="1362">
        <v>2</v>
      </c>
      <c r="I16" s="245">
        <v>231</v>
      </c>
      <c r="J16" s="1359">
        <v>209</v>
      </c>
      <c r="K16" s="1360">
        <v>22</v>
      </c>
      <c r="L16" s="245">
        <v>0</v>
      </c>
      <c r="M16" s="1359">
        <v>0</v>
      </c>
      <c r="N16" s="1360">
        <v>0</v>
      </c>
      <c r="O16" s="245">
        <v>0</v>
      </c>
      <c r="P16" s="1372">
        <v>0</v>
      </c>
      <c r="Q16" s="1373">
        <v>0</v>
      </c>
      <c r="R16" s="35">
        <v>11</v>
      </c>
      <c r="S16" s="1363">
        <v>8</v>
      </c>
      <c r="T16" s="1363">
        <v>3</v>
      </c>
      <c r="U16" s="245">
        <v>150</v>
      </c>
      <c r="V16" s="1363">
        <v>139</v>
      </c>
      <c r="W16" s="1364">
        <v>11</v>
      </c>
      <c r="X16" s="245">
        <v>0</v>
      </c>
      <c r="Y16" s="1359">
        <v>0</v>
      </c>
      <c r="Z16" s="1360">
        <v>0</v>
      </c>
    </row>
    <row r="17" spans="1:26" ht="15">
      <c r="A17" s="1263" t="s">
        <v>102</v>
      </c>
      <c r="B17" s="1440">
        <v>1822</v>
      </c>
      <c r="C17" s="1061">
        <v>1918</v>
      </c>
      <c r="D17" s="1391">
        <v>1726</v>
      </c>
      <c r="E17" s="1392">
        <v>192</v>
      </c>
      <c r="F17" s="245">
        <v>142</v>
      </c>
      <c r="G17" s="1374">
        <v>140</v>
      </c>
      <c r="H17" s="1362">
        <v>2</v>
      </c>
      <c r="I17" s="245">
        <v>871</v>
      </c>
      <c r="J17" s="1372">
        <v>683</v>
      </c>
      <c r="K17" s="1373">
        <v>188</v>
      </c>
      <c r="L17" s="245">
        <v>26</v>
      </c>
      <c r="M17" s="1372">
        <v>26</v>
      </c>
      <c r="N17" s="1373">
        <v>0</v>
      </c>
      <c r="O17" s="245">
        <v>468</v>
      </c>
      <c r="P17" s="1372">
        <v>468</v>
      </c>
      <c r="Q17" s="1373">
        <v>0</v>
      </c>
      <c r="R17" s="35">
        <v>38</v>
      </c>
      <c r="S17" s="1363">
        <v>36</v>
      </c>
      <c r="T17" s="1363">
        <v>2</v>
      </c>
      <c r="U17" s="245">
        <v>373</v>
      </c>
      <c r="V17" s="1370">
        <v>373</v>
      </c>
      <c r="W17" s="1371">
        <v>0</v>
      </c>
      <c r="X17" s="245">
        <v>0</v>
      </c>
      <c r="Y17" s="1359">
        <v>0</v>
      </c>
      <c r="Z17" s="1360">
        <v>0</v>
      </c>
    </row>
    <row r="18" spans="1:26" ht="15">
      <c r="A18" s="1263" t="s">
        <v>248</v>
      </c>
      <c r="B18" s="1440">
        <v>2868.5</v>
      </c>
      <c r="C18" s="1061">
        <v>3732</v>
      </c>
      <c r="D18" s="1391">
        <v>2005</v>
      </c>
      <c r="E18" s="1392">
        <v>1727</v>
      </c>
      <c r="F18" s="1755">
        <v>253</v>
      </c>
      <c r="G18" s="1365">
        <v>242</v>
      </c>
      <c r="H18" s="1362">
        <v>11</v>
      </c>
      <c r="I18" s="245">
        <v>846</v>
      </c>
      <c r="J18" s="1366">
        <v>697</v>
      </c>
      <c r="K18" s="1367">
        <v>149</v>
      </c>
      <c r="L18" s="245">
        <v>186</v>
      </c>
      <c r="M18" s="1366">
        <v>174</v>
      </c>
      <c r="N18" s="1367">
        <v>12</v>
      </c>
      <c r="O18" s="245">
        <v>1717</v>
      </c>
      <c r="P18" s="1366">
        <v>249</v>
      </c>
      <c r="Q18" s="1367">
        <v>1468</v>
      </c>
      <c r="R18" s="35">
        <v>67</v>
      </c>
      <c r="S18" s="1363">
        <v>63</v>
      </c>
      <c r="T18" s="1363">
        <v>4</v>
      </c>
      <c r="U18" s="245">
        <v>663</v>
      </c>
      <c r="V18" s="1368">
        <v>580</v>
      </c>
      <c r="W18" s="1369">
        <v>83</v>
      </c>
      <c r="X18" s="245">
        <v>0</v>
      </c>
      <c r="Y18" s="1359">
        <v>0</v>
      </c>
      <c r="Z18" s="1360">
        <v>0</v>
      </c>
    </row>
    <row r="19" spans="1:26" ht="15">
      <c r="A19" s="1263" t="s">
        <v>249</v>
      </c>
      <c r="B19" s="1440">
        <v>689</v>
      </c>
      <c r="C19" s="1061">
        <v>780</v>
      </c>
      <c r="D19" s="1391">
        <v>598</v>
      </c>
      <c r="E19" s="1392">
        <v>182</v>
      </c>
      <c r="F19" s="1755">
        <v>64</v>
      </c>
      <c r="G19" s="1365">
        <v>58</v>
      </c>
      <c r="H19" s="1362">
        <v>6</v>
      </c>
      <c r="I19" s="245">
        <v>447</v>
      </c>
      <c r="J19" s="1366">
        <v>311</v>
      </c>
      <c r="K19" s="1367">
        <v>136</v>
      </c>
      <c r="L19" s="245">
        <v>65</v>
      </c>
      <c r="M19" s="1366">
        <v>65</v>
      </c>
      <c r="N19" s="1367">
        <v>0</v>
      </c>
      <c r="O19" s="245">
        <v>0</v>
      </c>
      <c r="P19" s="1366">
        <v>0</v>
      </c>
      <c r="Q19" s="1367">
        <v>0</v>
      </c>
      <c r="R19" s="35">
        <v>41</v>
      </c>
      <c r="S19" s="1363">
        <v>39</v>
      </c>
      <c r="T19" s="1363">
        <v>2</v>
      </c>
      <c r="U19" s="245">
        <v>163</v>
      </c>
      <c r="V19" s="1368">
        <v>125</v>
      </c>
      <c r="W19" s="1369">
        <v>38</v>
      </c>
      <c r="X19" s="245">
        <v>0</v>
      </c>
      <c r="Y19" s="1359">
        <v>0</v>
      </c>
      <c r="Z19" s="1360">
        <v>0</v>
      </c>
    </row>
    <row r="20" spans="1:26" ht="15">
      <c r="A20" s="1263" t="s">
        <v>251</v>
      </c>
      <c r="B20" s="1440">
        <v>701.5</v>
      </c>
      <c r="C20" s="1061">
        <v>947</v>
      </c>
      <c r="D20" s="1391">
        <v>456</v>
      </c>
      <c r="E20" s="1392">
        <v>491</v>
      </c>
      <c r="F20" s="1755">
        <v>87</v>
      </c>
      <c r="G20" s="1365">
        <v>81</v>
      </c>
      <c r="H20" s="1362">
        <v>6</v>
      </c>
      <c r="I20" s="245">
        <v>169</v>
      </c>
      <c r="J20" s="1366">
        <v>121</v>
      </c>
      <c r="K20" s="1367">
        <v>48</v>
      </c>
      <c r="L20" s="245">
        <v>0</v>
      </c>
      <c r="M20" s="1366">
        <v>0</v>
      </c>
      <c r="N20" s="1367">
        <v>0</v>
      </c>
      <c r="O20" s="245">
        <v>610</v>
      </c>
      <c r="P20" s="1366">
        <v>176</v>
      </c>
      <c r="Q20" s="1367">
        <v>434</v>
      </c>
      <c r="R20" s="35">
        <v>0</v>
      </c>
      <c r="S20" s="1363">
        <v>0</v>
      </c>
      <c r="T20" s="1363">
        <v>0</v>
      </c>
      <c r="U20" s="245">
        <v>81</v>
      </c>
      <c r="V20" s="1368">
        <v>78</v>
      </c>
      <c r="W20" s="1369">
        <v>3</v>
      </c>
      <c r="X20" s="245">
        <v>0</v>
      </c>
      <c r="Y20" s="1359">
        <v>0</v>
      </c>
      <c r="Z20" s="1360">
        <v>0</v>
      </c>
    </row>
    <row r="21" spans="1:26" ht="15">
      <c r="A21" s="1263" t="s">
        <v>67</v>
      </c>
      <c r="B21" s="1440">
        <v>1167</v>
      </c>
      <c r="C21" s="1061">
        <v>1534</v>
      </c>
      <c r="D21" s="1391">
        <v>800</v>
      </c>
      <c r="E21" s="1392">
        <v>734</v>
      </c>
      <c r="F21" s="245">
        <v>31</v>
      </c>
      <c r="G21" s="1361">
        <v>28</v>
      </c>
      <c r="H21" s="1362">
        <v>3</v>
      </c>
      <c r="I21" s="245">
        <v>321</v>
      </c>
      <c r="J21" s="1359">
        <v>162</v>
      </c>
      <c r="K21" s="1360">
        <v>159</v>
      </c>
      <c r="L21" s="245">
        <v>11</v>
      </c>
      <c r="M21" s="1359">
        <v>6</v>
      </c>
      <c r="N21" s="1360">
        <v>5</v>
      </c>
      <c r="O21" s="245">
        <v>832</v>
      </c>
      <c r="P21" s="1359">
        <v>288</v>
      </c>
      <c r="Q21" s="1360">
        <v>544</v>
      </c>
      <c r="R21" s="35">
        <v>0</v>
      </c>
      <c r="S21" s="1363">
        <v>0</v>
      </c>
      <c r="T21" s="1363">
        <v>0</v>
      </c>
      <c r="U21" s="245">
        <v>339</v>
      </c>
      <c r="V21" s="1363">
        <v>316</v>
      </c>
      <c r="W21" s="1364">
        <v>23</v>
      </c>
      <c r="X21" s="245">
        <v>0</v>
      </c>
      <c r="Y21" s="1359">
        <v>0</v>
      </c>
      <c r="Z21" s="1360">
        <v>0</v>
      </c>
    </row>
    <row r="22" spans="1:26" ht="15">
      <c r="A22" s="1263" t="s">
        <v>27</v>
      </c>
      <c r="B22" s="1440">
        <v>256</v>
      </c>
      <c r="C22" s="1061">
        <v>304</v>
      </c>
      <c r="D22" s="1391">
        <v>208</v>
      </c>
      <c r="E22" s="1392">
        <v>96</v>
      </c>
      <c r="F22" s="1755">
        <v>42</v>
      </c>
      <c r="G22" s="1365">
        <v>42</v>
      </c>
      <c r="H22" s="1362">
        <v>0</v>
      </c>
      <c r="I22" s="245">
        <v>103</v>
      </c>
      <c r="J22" s="1366">
        <v>92</v>
      </c>
      <c r="K22" s="1367">
        <v>11</v>
      </c>
      <c r="L22" s="245">
        <v>0</v>
      </c>
      <c r="M22" s="1366">
        <v>0</v>
      </c>
      <c r="N22" s="1367">
        <v>0</v>
      </c>
      <c r="O22" s="245">
        <v>94</v>
      </c>
      <c r="P22" s="1366">
        <v>18</v>
      </c>
      <c r="Q22" s="1367">
        <v>76</v>
      </c>
      <c r="R22" s="35">
        <v>0</v>
      </c>
      <c r="S22" s="1363">
        <v>0</v>
      </c>
      <c r="T22" s="1363">
        <v>0</v>
      </c>
      <c r="U22" s="245">
        <v>65</v>
      </c>
      <c r="V22" s="1368">
        <v>56</v>
      </c>
      <c r="W22" s="1369">
        <v>9</v>
      </c>
      <c r="X22" s="245">
        <v>0</v>
      </c>
      <c r="Y22" s="1359">
        <v>0</v>
      </c>
      <c r="Z22" s="1360">
        <v>0</v>
      </c>
    </row>
    <row r="23" spans="1:26" ht="15">
      <c r="A23" s="1263" t="s">
        <v>28</v>
      </c>
      <c r="B23" s="1440">
        <v>36</v>
      </c>
      <c r="C23" s="1061">
        <v>37</v>
      </c>
      <c r="D23" s="1391">
        <v>35</v>
      </c>
      <c r="E23" s="1392">
        <v>2</v>
      </c>
      <c r="F23" s="1756">
        <v>0</v>
      </c>
      <c r="G23" s="1374">
        <v>0</v>
      </c>
      <c r="H23" s="1362">
        <v>0</v>
      </c>
      <c r="I23" s="245">
        <v>23</v>
      </c>
      <c r="J23" s="1372">
        <v>21</v>
      </c>
      <c r="K23" s="1373">
        <v>2</v>
      </c>
      <c r="L23" s="245">
        <v>0</v>
      </c>
      <c r="M23" s="1372">
        <v>0</v>
      </c>
      <c r="N23" s="1373">
        <v>0</v>
      </c>
      <c r="O23" s="245">
        <v>0</v>
      </c>
      <c r="P23" s="1372">
        <v>0</v>
      </c>
      <c r="Q23" s="1373">
        <v>0</v>
      </c>
      <c r="R23" s="35">
        <v>0</v>
      </c>
      <c r="S23" s="1363">
        <v>0</v>
      </c>
      <c r="T23" s="1363">
        <v>0</v>
      </c>
      <c r="U23" s="245">
        <v>14</v>
      </c>
      <c r="V23" s="1370">
        <v>14</v>
      </c>
      <c r="W23" s="1371">
        <v>0</v>
      </c>
      <c r="X23" s="245">
        <v>0</v>
      </c>
      <c r="Y23" s="1359">
        <v>0</v>
      </c>
      <c r="Z23" s="1360">
        <v>0</v>
      </c>
    </row>
    <row r="24" spans="1:26" ht="15.75" thickBot="1">
      <c r="A24" s="1264" t="s">
        <v>29</v>
      </c>
      <c r="B24" s="1441">
        <v>82</v>
      </c>
      <c r="C24" s="1438">
        <v>89</v>
      </c>
      <c r="D24" s="1393">
        <v>75</v>
      </c>
      <c r="E24" s="1394">
        <v>14</v>
      </c>
      <c r="F24" s="1757">
        <v>46</v>
      </c>
      <c r="G24" s="1377">
        <v>41</v>
      </c>
      <c r="H24" s="1758">
        <v>5</v>
      </c>
      <c r="I24" s="1375">
        <v>30</v>
      </c>
      <c r="J24" s="1378">
        <v>24</v>
      </c>
      <c r="K24" s="1379">
        <v>6</v>
      </c>
      <c r="L24" s="1375">
        <v>0</v>
      </c>
      <c r="M24" s="1378">
        <v>0</v>
      </c>
      <c r="N24" s="1379">
        <v>0</v>
      </c>
      <c r="O24" s="1375">
        <v>0</v>
      </c>
      <c r="P24" s="1378">
        <v>0</v>
      </c>
      <c r="Q24" s="1379">
        <v>0</v>
      </c>
      <c r="R24" s="78">
        <v>0</v>
      </c>
      <c r="S24" s="1380">
        <v>0</v>
      </c>
      <c r="T24" s="1380">
        <v>0</v>
      </c>
      <c r="U24" s="1375">
        <v>13</v>
      </c>
      <c r="V24" s="1381">
        <v>10</v>
      </c>
      <c r="W24" s="1382">
        <v>3</v>
      </c>
      <c r="X24" s="1375">
        <v>0</v>
      </c>
      <c r="Y24" s="1376">
        <v>0</v>
      </c>
      <c r="Z24" s="1383">
        <v>0</v>
      </c>
    </row>
    <row r="25" spans="1:26" ht="14.25">
      <c r="A25" s="9"/>
      <c r="B25" s="9"/>
      <c r="C25" s="1395"/>
      <c r="D25" s="1395"/>
      <c r="E25" s="1395"/>
      <c r="F25" s="48"/>
      <c r="G25" s="48"/>
      <c r="H25" s="48"/>
      <c r="I25" s="48"/>
      <c r="J25" s="48"/>
      <c r="K25" s="48"/>
      <c r="L25" s="48"/>
      <c r="M25" s="48"/>
      <c r="N25" s="48"/>
      <c r="O25" s="48"/>
      <c r="P25" s="48"/>
      <c r="Q25" s="48"/>
      <c r="R25" s="48"/>
      <c r="S25" s="48"/>
      <c r="T25" s="48"/>
      <c r="U25" s="48"/>
      <c r="V25" s="48"/>
      <c r="W25" s="48"/>
      <c r="X25" s="48"/>
      <c r="Y25" s="48"/>
      <c r="Z25" s="48"/>
    </row>
    <row r="26" spans="1:40" s="866" customFormat="1" ht="18.75" thickBot="1">
      <c r="A26" s="1451" t="s">
        <v>272</v>
      </c>
      <c r="B26" s="1451"/>
      <c r="C26" s="1452"/>
      <c r="D26" s="1452"/>
      <c r="E26" s="1452"/>
      <c r="F26" s="1452"/>
      <c r="G26" s="1452"/>
      <c r="H26" s="1452"/>
      <c r="I26" s="1452"/>
      <c r="J26" s="1452"/>
      <c r="K26" s="1452"/>
      <c r="L26" s="1452"/>
      <c r="M26" s="1452"/>
      <c r="N26" s="1452"/>
      <c r="O26" s="1452"/>
      <c r="P26" s="1452"/>
      <c r="Q26" s="1452"/>
      <c r="R26" s="1453"/>
      <c r="S26" s="1453"/>
      <c r="T26" s="1453"/>
      <c r="U26" s="1452"/>
      <c r="V26" s="1452"/>
      <c r="W26" s="1452"/>
      <c r="X26" s="1452"/>
      <c r="Y26" s="1452"/>
      <c r="Z26" s="1452"/>
      <c r="AA26" s="1660"/>
      <c r="AB26" s="1660"/>
      <c r="AC26" s="1660"/>
      <c r="AD26" s="1660"/>
      <c r="AE26" s="1660"/>
      <c r="AF26" s="1660"/>
      <c r="AG26" s="1660"/>
      <c r="AH26" s="1660"/>
      <c r="AI26" s="1660"/>
      <c r="AJ26" s="1660"/>
      <c r="AK26" s="1660"/>
      <c r="AL26" s="1660"/>
      <c r="AM26" s="1660"/>
      <c r="AN26" s="1660"/>
    </row>
    <row r="27" spans="1:26" ht="51" customHeight="1" thickBot="1">
      <c r="A27" s="1353" t="s">
        <v>119</v>
      </c>
      <c r="B27" s="2983" t="s">
        <v>269</v>
      </c>
      <c r="C27" s="2984"/>
      <c r="D27" s="2984"/>
      <c r="E27" s="2985"/>
      <c r="F27" s="2994" t="s">
        <v>85</v>
      </c>
      <c r="G27" s="2994"/>
      <c r="H27" s="2994"/>
      <c r="I27" s="2996" t="s">
        <v>268</v>
      </c>
      <c r="J27" s="2997"/>
      <c r="K27" s="2998"/>
      <c r="L27" s="2993" t="s">
        <v>296</v>
      </c>
      <c r="M27" s="2994"/>
      <c r="N27" s="2995"/>
      <c r="O27" s="2996" t="s">
        <v>297</v>
      </c>
      <c r="P27" s="2997"/>
      <c r="Q27" s="2998"/>
      <c r="R27" s="2993" t="s">
        <v>82</v>
      </c>
      <c r="S27" s="2994"/>
      <c r="T27" s="2995"/>
      <c r="U27" s="2996" t="s">
        <v>83</v>
      </c>
      <c r="V27" s="2997"/>
      <c r="W27" s="2998"/>
      <c r="X27" s="2993" t="s">
        <v>91</v>
      </c>
      <c r="Y27" s="2994"/>
      <c r="Z27" s="2995"/>
    </row>
    <row r="28" spans="1:26" ht="15.75" customHeight="1">
      <c r="A28" s="1460"/>
      <c r="B28" s="1439" t="s">
        <v>274</v>
      </c>
      <c r="C28" s="1396" t="s">
        <v>68</v>
      </c>
      <c r="D28" s="1396" t="s">
        <v>265</v>
      </c>
      <c r="E28" s="1397" t="s">
        <v>266</v>
      </c>
      <c r="F28" s="1419" t="s">
        <v>68</v>
      </c>
      <c r="G28" s="1419" t="s">
        <v>265</v>
      </c>
      <c r="H28" s="1419" t="s">
        <v>266</v>
      </c>
      <c r="I28" s="1420" t="s">
        <v>68</v>
      </c>
      <c r="J28" s="1421" t="s">
        <v>265</v>
      </c>
      <c r="K28" s="1422" t="s">
        <v>266</v>
      </c>
      <c r="L28" s="1420" t="s">
        <v>68</v>
      </c>
      <c r="M28" s="1421" t="s">
        <v>265</v>
      </c>
      <c r="N28" s="1422" t="s">
        <v>266</v>
      </c>
      <c r="O28" s="1421" t="s">
        <v>68</v>
      </c>
      <c r="P28" s="1421" t="s">
        <v>265</v>
      </c>
      <c r="Q28" s="1421" t="s">
        <v>266</v>
      </c>
      <c r="R28" s="1420" t="s">
        <v>68</v>
      </c>
      <c r="S28" s="1421" t="s">
        <v>265</v>
      </c>
      <c r="T28" s="1422" t="s">
        <v>266</v>
      </c>
      <c r="U28" s="1420" t="s">
        <v>68</v>
      </c>
      <c r="V28" s="1421" t="s">
        <v>265</v>
      </c>
      <c r="W28" s="1422" t="s">
        <v>266</v>
      </c>
      <c r="X28" s="1420" t="s">
        <v>68</v>
      </c>
      <c r="Y28" s="1421" t="s">
        <v>265</v>
      </c>
      <c r="Z28" s="1422" t="s">
        <v>266</v>
      </c>
    </row>
    <row r="29" spans="1:40" s="156" customFormat="1" ht="17.25" customHeight="1">
      <c r="A29" s="1275" t="s">
        <v>6</v>
      </c>
      <c r="B29" s="1440">
        <v>21646.5</v>
      </c>
      <c r="C29" s="1065">
        <v>31495</v>
      </c>
      <c r="D29" s="1387">
        <v>17700</v>
      </c>
      <c r="E29" s="1388">
        <v>7893</v>
      </c>
      <c r="F29" s="28">
        <v>3931</v>
      </c>
      <c r="G29" s="1233">
        <v>2775</v>
      </c>
      <c r="H29" s="1233">
        <v>318</v>
      </c>
      <c r="I29" s="221">
        <v>10795</v>
      </c>
      <c r="J29" s="3000">
        <v>7965</v>
      </c>
      <c r="K29" s="2999">
        <v>1835</v>
      </c>
      <c r="L29" s="221">
        <v>860</v>
      </c>
      <c r="M29" s="1233">
        <v>741</v>
      </c>
      <c r="N29" s="1384">
        <v>69</v>
      </c>
      <c r="O29" s="28">
        <v>9662</v>
      </c>
      <c r="P29" s="1233">
        <v>1577</v>
      </c>
      <c r="Q29" s="1233">
        <v>5090</v>
      </c>
      <c r="R29" s="221">
        <v>486</v>
      </c>
      <c r="S29" s="1233">
        <v>193</v>
      </c>
      <c r="T29" s="1384">
        <v>175</v>
      </c>
      <c r="U29" s="221">
        <v>5572</v>
      </c>
      <c r="V29" s="1233">
        <v>4410</v>
      </c>
      <c r="W29" s="1384">
        <v>492</v>
      </c>
      <c r="X29" s="221">
        <v>189</v>
      </c>
      <c r="Y29" s="1233">
        <v>39</v>
      </c>
      <c r="Z29" s="1384">
        <v>4</v>
      </c>
      <c r="AA29" s="1752"/>
      <c r="AB29" s="1752"/>
      <c r="AC29" s="1752"/>
      <c r="AD29" s="1752"/>
      <c r="AE29" s="1752"/>
      <c r="AF29" s="1752"/>
      <c r="AG29" s="1752"/>
      <c r="AH29" s="1752"/>
      <c r="AI29" s="1752"/>
      <c r="AJ29" s="1752"/>
      <c r="AK29" s="1752"/>
      <c r="AL29" s="1752"/>
      <c r="AM29" s="1752"/>
      <c r="AN29" s="1752"/>
    </row>
    <row r="30" spans="1:26" ht="15">
      <c r="A30" s="1268" t="s">
        <v>31</v>
      </c>
      <c r="B30" s="1440">
        <v>4691</v>
      </c>
      <c r="C30" s="1065">
        <v>5106</v>
      </c>
      <c r="D30" s="1387">
        <v>4276</v>
      </c>
      <c r="E30" s="1388">
        <v>830</v>
      </c>
      <c r="F30" s="28">
        <v>709</v>
      </c>
      <c r="G30" s="1233">
        <v>667</v>
      </c>
      <c r="H30" s="1233">
        <v>42</v>
      </c>
      <c r="I30" s="221">
        <v>2504</v>
      </c>
      <c r="J30" s="3000">
        <v>2378</v>
      </c>
      <c r="K30" s="2999">
        <v>126</v>
      </c>
      <c r="L30" s="221">
        <v>267</v>
      </c>
      <c r="M30" s="1233">
        <v>258</v>
      </c>
      <c r="N30" s="1384">
        <v>9</v>
      </c>
      <c r="O30" s="28">
        <v>717</v>
      </c>
      <c r="P30" s="1233">
        <v>148</v>
      </c>
      <c r="Q30" s="1233">
        <v>569</v>
      </c>
      <c r="R30" s="221">
        <v>114</v>
      </c>
      <c r="S30" s="1233">
        <v>55</v>
      </c>
      <c r="T30" s="1384">
        <v>59</v>
      </c>
      <c r="U30" s="221">
        <v>795</v>
      </c>
      <c r="V30" s="1233">
        <v>770</v>
      </c>
      <c r="W30" s="1384">
        <v>25</v>
      </c>
      <c r="X30" s="221">
        <v>0</v>
      </c>
      <c r="Y30" s="1233">
        <v>0</v>
      </c>
      <c r="Z30" s="1384">
        <v>0</v>
      </c>
    </row>
    <row r="31" spans="1:26" ht="15">
      <c r="A31" s="1268" t="s">
        <v>16</v>
      </c>
      <c r="B31" s="1440">
        <v>940</v>
      </c>
      <c r="C31" s="1065">
        <v>1153</v>
      </c>
      <c r="D31" s="1387">
        <v>727</v>
      </c>
      <c r="E31" s="1388">
        <v>426</v>
      </c>
      <c r="F31" s="28">
        <v>181</v>
      </c>
      <c r="G31" s="1233">
        <v>145</v>
      </c>
      <c r="H31" s="1233">
        <v>36</v>
      </c>
      <c r="I31" s="221">
        <v>421</v>
      </c>
      <c r="J31" s="3000">
        <v>320</v>
      </c>
      <c r="K31" s="2999">
        <v>101</v>
      </c>
      <c r="L31" s="221">
        <v>18</v>
      </c>
      <c r="M31" s="1233">
        <v>15</v>
      </c>
      <c r="N31" s="1384">
        <v>3</v>
      </c>
      <c r="O31" s="28">
        <v>324</v>
      </c>
      <c r="P31" s="1233">
        <v>87</v>
      </c>
      <c r="Q31" s="1233">
        <v>237</v>
      </c>
      <c r="R31" s="221">
        <v>0</v>
      </c>
      <c r="S31" s="1233">
        <v>0</v>
      </c>
      <c r="T31" s="1384">
        <v>0</v>
      </c>
      <c r="U31" s="221">
        <v>209</v>
      </c>
      <c r="V31" s="1233">
        <v>160</v>
      </c>
      <c r="W31" s="1384">
        <v>49</v>
      </c>
      <c r="X31" s="221">
        <v>0</v>
      </c>
      <c r="Y31" s="1233">
        <v>0</v>
      </c>
      <c r="Z31" s="1384">
        <v>0</v>
      </c>
    </row>
    <row r="32" spans="1:26" ht="15.75" thickBot="1">
      <c r="A32" s="1268" t="s">
        <v>247</v>
      </c>
      <c r="B32" s="1440">
        <v>500</v>
      </c>
      <c r="C32" s="1065">
        <v>546</v>
      </c>
      <c r="D32" s="1387">
        <v>454</v>
      </c>
      <c r="E32" s="1388">
        <v>92</v>
      </c>
      <c r="F32" s="28">
        <v>98</v>
      </c>
      <c r="G32" s="1233">
        <v>86</v>
      </c>
      <c r="H32" s="1233">
        <v>12</v>
      </c>
      <c r="I32" s="221">
        <v>288</v>
      </c>
      <c r="J32" s="3000">
        <v>230</v>
      </c>
      <c r="K32" s="2999">
        <v>58</v>
      </c>
      <c r="L32" s="221">
        <v>0</v>
      </c>
      <c r="M32" s="1233">
        <v>0</v>
      </c>
      <c r="N32" s="1384">
        <v>0</v>
      </c>
      <c r="O32" s="28">
        <v>0</v>
      </c>
      <c r="P32" s="1233">
        <v>0</v>
      </c>
      <c r="Q32" s="1233">
        <v>0</v>
      </c>
      <c r="R32" s="221">
        <v>27</v>
      </c>
      <c r="S32" s="1233">
        <v>10</v>
      </c>
      <c r="T32" s="1384">
        <v>17</v>
      </c>
      <c r="U32" s="221">
        <v>114</v>
      </c>
      <c r="V32" s="1233">
        <v>111</v>
      </c>
      <c r="W32" s="1384">
        <v>3</v>
      </c>
      <c r="X32" s="221">
        <v>19</v>
      </c>
      <c r="Y32" s="1233">
        <v>17</v>
      </c>
      <c r="Z32" s="1384">
        <v>2</v>
      </c>
    </row>
    <row r="33" spans="1:26" ht="15.75" thickBot="1">
      <c r="A33" s="1268" t="s">
        <v>210</v>
      </c>
      <c r="B33" s="1440">
        <v>502.5</v>
      </c>
      <c r="C33" s="1065">
        <v>587</v>
      </c>
      <c r="D33" s="1387">
        <v>418</v>
      </c>
      <c r="E33" s="1388">
        <v>169</v>
      </c>
      <c r="F33" s="28">
        <v>106</v>
      </c>
      <c r="G33" s="1233">
        <v>91</v>
      </c>
      <c r="H33" s="1233">
        <v>15</v>
      </c>
      <c r="I33" s="221">
        <v>308</v>
      </c>
      <c r="J33" s="3000">
        <v>189</v>
      </c>
      <c r="K33" s="2999">
        <v>119</v>
      </c>
      <c r="L33" s="221">
        <v>0</v>
      </c>
      <c r="M33" s="1233">
        <v>0</v>
      </c>
      <c r="N33" s="1384">
        <v>0</v>
      </c>
      <c r="O33" s="28">
        <v>0</v>
      </c>
      <c r="P33" s="1233">
        <v>0</v>
      </c>
      <c r="Q33" s="1423">
        <v>0</v>
      </c>
      <c r="R33" s="221">
        <v>28</v>
      </c>
      <c r="S33" s="1233">
        <v>22</v>
      </c>
      <c r="T33" s="1384">
        <v>6</v>
      </c>
      <c r="U33" s="221">
        <v>145</v>
      </c>
      <c r="V33" s="1233">
        <v>116</v>
      </c>
      <c r="W33" s="1384">
        <v>29</v>
      </c>
      <c r="X33" s="221">
        <v>0</v>
      </c>
      <c r="Y33" s="1233">
        <v>0</v>
      </c>
      <c r="Z33" s="1384">
        <v>0</v>
      </c>
    </row>
    <row r="34" spans="1:26" ht="15">
      <c r="A34" s="1268" t="s">
        <v>84</v>
      </c>
      <c r="B34" s="1440">
        <v>1091.5</v>
      </c>
      <c r="C34" s="1065">
        <v>1292</v>
      </c>
      <c r="D34" s="1387">
        <v>891</v>
      </c>
      <c r="E34" s="1388">
        <v>401</v>
      </c>
      <c r="F34" s="28">
        <v>263</v>
      </c>
      <c r="G34" s="1233">
        <v>240</v>
      </c>
      <c r="H34" s="1233">
        <v>23</v>
      </c>
      <c r="I34" s="221">
        <v>271</v>
      </c>
      <c r="J34" s="3000">
        <v>178</v>
      </c>
      <c r="K34" s="2999">
        <v>93</v>
      </c>
      <c r="L34" s="221">
        <v>0</v>
      </c>
      <c r="M34" s="1233">
        <v>0</v>
      </c>
      <c r="N34" s="1384">
        <v>0</v>
      </c>
      <c r="O34" s="28">
        <v>491</v>
      </c>
      <c r="P34" s="1233">
        <v>244</v>
      </c>
      <c r="Q34" s="1233">
        <v>247</v>
      </c>
      <c r="R34" s="221">
        <v>0</v>
      </c>
      <c r="S34" s="1233">
        <v>0</v>
      </c>
      <c r="T34" s="1384">
        <v>0</v>
      </c>
      <c r="U34" s="221">
        <v>267</v>
      </c>
      <c r="V34" s="1233">
        <v>229</v>
      </c>
      <c r="W34" s="1384">
        <v>38</v>
      </c>
      <c r="X34" s="221">
        <v>0</v>
      </c>
      <c r="Y34" s="1233">
        <v>0</v>
      </c>
      <c r="Z34" s="1384">
        <v>0</v>
      </c>
    </row>
    <row r="35" spans="1:26" ht="15">
      <c r="A35" s="1268" t="s">
        <v>20</v>
      </c>
      <c r="B35" s="1440">
        <v>229</v>
      </c>
      <c r="C35" s="1065">
        <v>248</v>
      </c>
      <c r="D35" s="1387">
        <v>210</v>
      </c>
      <c r="E35" s="1388">
        <v>38</v>
      </c>
      <c r="F35" s="28">
        <v>15</v>
      </c>
      <c r="G35" s="1233">
        <v>11</v>
      </c>
      <c r="H35" s="1233">
        <v>4</v>
      </c>
      <c r="I35" s="221">
        <v>127</v>
      </c>
      <c r="J35" s="3000">
        <v>108</v>
      </c>
      <c r="K35" s="2999">
        <v>19</v>
      </c>
      <c r="L35" s="221">
        <v>7</v>
      </c>
      <c r="M35" s="1233">
        <v>0</v>
      </c>
      <c r="N35" s="1384">
        <v>7</v>
      </c>
      <c r="O35" s="28">
        <v>5</v>
      </c>
      <c r="P35" s="1233">
        <v>0</v>
      </c>
      <c r="Q35" s="1233">
        <v>5</v>
      </c>
      <c r="R35" s="221">
        <v>0</v>
      </c>
      <c r="S35" s="1233">
        <v>0</v>
      </c>
      <c r="T35" s="1384">
        <v>0</v>
      </c>
      <c r="U35" s="221">
        <v>94</v>
      </c>
      <c r="V35" s="1233">
        <v>91</v>
      </c>
      <c r="W35" s="1384">
        <v>3</v>
      </c>
      <c r="X35" s="221">
        <v>0</v>
      </c>
      <c r="Y35" s="1233">
        <v>0</v>
      </c>
      <c r="Z35" s="1384">
        <v>0</v>
      </c>
    </row>
    <row r="36" spans="1:40" s="156" customFormat="1" ht="15">
      <c r="A36" s="1275" t="s">
        <v>0</v>
      </c>
      <c r="B36" s="1440">
        <v>1814</v>
      </c>
      <c r="C36" s="1065">
        <v>2219</v>
      </c>
      <c r="D36" s="1387">
        <v>1409</v>
      </c>
      <c r="E36" s="1388">
        <v>810</v>
      </c>
      <c r="F36" s="28">
        <v>353</v>
      </c>
      <c r="G36" s="1233">
        <v>309</v>
      </c>
      <c r="H36" s="1233">
        <v>44</v>
      </c>
      <c r="I36" s="221">
        <v>685</v>
      </c>
      <c r="J36" s="3000">
        <v>520</v>
      </c>
      <c r="K36" s="2999">
        <v>165</v>
      </c>
      <c r="L36" s="221">
        <v>0</v>
      </c>
      <c r="M36" s="1233">
        <v>0</v>
      </c>
      <c r="N36" s="1384">
        <v>0</v>
      </c>
      <c r="O36" s="28">
        <v>737</v>
      </c>
      <c r="P36" s="1233">
        <v>199</v>
      </c>
      <c r="Q36" s="1233">
        <v>538</v>
      </c>
      <c r="R36" s="221">
        <v>0</v>
      </c>
      <c r="S36" s="1233">
        <v>0</v>
      </c>
      <c r="T36" s="1384">
        <v>0</v>
      </c>
      <c r="U36" s="221">
        <v>444</v>
      </c>
      <c r="V36" s="1233">
        <v>381</v>
      </c>
      <c r="W36" s="1384">
        <v>63</v>
      </c>
      <c r="X36" s="221">
        <v>0</v>
      </c>
      <c r="Y36" s="1233">
        <v>0</v>
      </c>
      <c r="Z36" s="1384">
        <v>0</v>
      </c>
      <c r="AA36" s="1752"/>
      <c r="AB36" s="1752"/>
      <c r="AC36" s="1752"/>
      <c r="AD36" s="1752"/>
      <c r="AE36" s="1752"/>
      <c r="AF36" s="1752"/>
      <c r="AG36" s="1752"/>
      <c r="AH36" s="1752"/>
      <c r="AI36" s="1752"/>
      <c r="AJ36" s="1752"/>
      <c r="AK36" s="1752"/>
      <c r="AL36" s="1752"/>
      <c r="AM36" s="1752"/>
      <c r="AN36" s="1752"/>
    </row>
    <row r="37" spans="1:26" ht="15">
      <c r="A37" s="1268" t="s">
        <v>21</v>
      </c>
      <c r="B37" s="1440">
        <v>1196</v>
      </c>
      <c r="C37" s="1065">
        <v>1519</v>
      </c>
      <c r="D37" s="1387">
        <v>873</v>
      </c>
      <c r="E37" s="1388">
        <v>646</v>
      </c>
      <c r="F37" s="28">
        <v>256</v>
      </c>
      <c r="G37" s="1233">
        <v>209</v>
      </c>
      <c r="H37" s="1233">
        <v>47</v>
      </c>
      <c r="I37" s="221">
        <v>420</v>
      </c>
      <c r="J37" s="3000">
        <v>338</v>
      </c>
      <c r="K37" s="2999">
        <v>82</v>
      </c>
      <c r="L37" s="221">
        <v>36</v>
      </c>
      <c r="M37" s="1233">
        <v>30</v>
      </c>
      <c r="N37" s="1384">
        <v>6</v>
      </c>
      <c r="O37" s="28">
        <v>571</v>
      </c>
      <c r="P37" s="1233">
        <v>90</v>
      </c>
      <c r="Q37" s="1233">
        <v>481</v>
      </c>
      <c r="R37" s="221">
        <v>0</v>
      </c>
      <c r="S37" s="1233">
        <v>0</v>
      </c>
      <c r="T37" s="1384">
        <v>0</v>
      </c>
      <c r="U37" s="221">
        <v>236</v>
      </c>
      <c r="V37" s="1233">
        <v>206</v>
      </c>
      <c r="W37" s="1384">
        <v>30</v>
      </c>
      <c r="X37" s="221">
        <v>0</v>
      </c>
      <c r="Y37" s="1233">
        <v>0</v>
      </c>
      <c r="Z37" s="1384">
        <v>0</v>
      </c>
    </row>
    <row r="38" spans="1:26" ht="15">
      <c r="A38" s="1268" t="s">
        <v>77</v>
      </c>
      <c r="B38" s="1440"/>
      <c r="C38" s="1065">
        <v>5812</v>
      </c>
      <c r="D38" s="1387"/>
      <c r="E38" s="1388"/>
      <c r="F38" s="28">
        <v>838</v>
      </c>
      <c r="G38" s="1233" t="s">
        <v>23</v>
      </c>
      <c r="H38" s="1233" t="s">
        <v>23</v>
      </c>
      <c r="I38" s="221">
        <v>995</v>
      </c>
      <c r="J38" s="3000" t="s">
        <v>23</v>
      </c>
      <c r="K38" s="2999" t="s">
        <v>23</v>
      </c>
      <c r="L38" s="221">
        <v>50</v>
      </c>
      <c r="M38" s="1233" t="s">
        <v>23</v>
      </c>
      <c r="N38" s="1384" t="s">
        <v>23</v>
      </c>
      <c r="O38" s="28">
        <v>2995</v>
      </c>
      <c r="P38" s="1233" t="s">
        <v>23</v>
      </c>
      <c r="Q38" s="1233" t="s">
        <v>23</v>
      </c>
      <c r="R38" s="221">
        <v>118</v>
      </c>
      <c r="S38" s="1233"/>
      <c r="T38" s="1384"/>
      <c r="U38" s="221">
        <v>670</v>
      </c>
      <c r="V38" s="1233" t="s">
        <v>23</v>
      </c>
      <c r="W38" s="1384" t="s">
        <v>23</v>
      </c>
      <c r="X38" s="221">
        <v>146</v>
      </c>
      <c r="Y38" s="1233" t="s">
        <v>23</v>
      </c>
      <c r="Z38" s="1384" t="s">
        <v>23</v>
      </c>
    </row>
    <row r="39" spans="1:26" ht="15">
      <c r="A39" s="1268" t="s">
        <v>70</v>
      </c>
      <c r="B39" s="1440">
        <v>2792.5</v>
      </c>
      <c r="C39" s="1065">
        <v>3017</v>
      </c>
      <c r="D39" s="1387">
        <v>2568</v>
      </c>
      <c r="E39" s="1388">
        <v>449</v>
      </c>
      <c r="F39" s="28">
        <v>396</v>
      </c>
      <c r="G39" s="1233">
        <v>356</v>
      </c>
      <c r="H39" s="1233">
        <v>40</v>
      </c>
      <c r="I39" s="221">
        <v>1757</v>
      </c>
      <c r="J39" s="3000">
        <v>1427</v>
      </c>
      <c r="K39" s="2999">
        <v>330</v>
      </c>
      <c r="L39" s="221">
        <v>175</v>
      </c>
      <c r="M39" s="1233">
        <v>153</v>
      </c>
      <c r="N39" s="1384">
        <v>22</v>
      </c>
      <c r="O39" s="28">
        <v>0</v>
      </c>
      <c r="P39" s="1233">
        <v>0</v>
      </c>
      <c r="Q39" s="1233">
        <v>0</v>
      </c>
      <c r="R39" s="221">
        <v>25</v>
      </c>
      <c r="S39" s="1233">
        <v>17</v>
      </c>
      <c r="T39" s="1384">
        <v>8</v>
      </c>
      <c r="U39" s="221">
        <v>664</v>
      </c>
      <c r="V39" s="1233">
        <v>615</v>
      </c>
      <c r="W39" s="1384">
        <v>49</v>
      </c>
      <c r="X39" s="221">
        <v>0</v>
      </c>
      <c r="Y39" s="1233">
        <v>0</v>
      </c>
      <c r="Z39" s="1384">
        <v>0</v>
      </c>
    </row>
    <row r="40" spans="1:26" ht="15">
      <c r="A40" s="1268" t="s">
        <v>24</v>
      </c>
      <c r="B40" s="1440">
        <v>430.5</v>
      </c>
      <c r="C40" s="1065">
        <v>460</v>
      </c>
      <c r="D40" s="1387">
        <v>401</v>
      </c>
      <c r="E40" s="1388">
        <v>59</v>
      </c>
      <c r="F40" s="28">
        <v>35</v>
      </c>
      <c r="G40" s="1233">
        <v>34</v>
      </c>
      <c r="H40" s="1233">
        <v>1</v>
      </c>
      <c r="I40" s="221">
        <v>251</v>
      </c>
      <c r="J40" s="3000">
        <v>226</v>
      </c>
      <c r="K40" s="2999">
        <v>25</v>
      </c>
      <c r="L40" s="221">
        <v>0</v>
      </c>
      <c r="M40" s="1233">
        <v>0</v>
      </c>
      <c r="N40" s="1384">
        <v>0</v>
      </c>
      <c r="O40" s="28">
        <v>0</v>
      </c>
      <c r="P40" s="1233">
        <v>0</v>
      </c>
      <c r="Q40" s="1233">
        <v>0</v>
      </c>
      <c r="R40" s="221">
        <v>18</v>
      </c>
      <c r="S40" s="1233">
        <v>11</v>
      </c>
      <c r="T40" s="1384">
        <v>7</v>
      </c>
      <c r="U40" s="221">
        <v>156</v>
      </c>
      <c r="V40" s="1233">
        <v>130</v>
      </c>
      <c r="W40" s="1384">
        <v>26</v>
      </c>
      <c r="X40" s="221">
        <v>0</v>
      </c>
      <c r="Y40" s="1233">
        <v>0</v>
      </c>
      <c r="Z40" s="1384">
        <v>0</v>
      </c>
    </row>
    <row r="41" spans="1:26" ht="15">
      <c r="A41" s="1268" t="s">
        <v>102</v>
      </c>
      <c r="B41" s="1440">
        <v>1771</v>
      </c>
      <c r="C41" s="1065">
        <v>2153</v>
      </c>
      <c r="D41" s="1387">
        <v>1389</v>
      </c>
      <c r="E41" s="1388">
        <v>764</v>
      </c>
      <c r="F41" s="28">
        <v>156</v>
      </c>
      <c r="G41" s="1233">
        <v>155</v>
      </c>
      <c r="H41" s="1233">
        <v>1</v>
      </c>
      <c r="I41" s="221">
        <v>845</v>
      </c>
      <c r="J41" s="3000">
        <v>644</v>
      </c>
      <c r="K41" s="2999">
        <v>201</v>
      </c>
      <c r="L41" s="221">
        <v>31</v>
      </c>
      <c r="M41" s="1233">
        <v>30</v>
      </c>
      <c r="N41" s="1384">
        <v>1</v>
      </c>
      <c r="O41" s="28">
        <v>619</v>
      </c>
      <c r="P41" s="1233">
        <v>82</v>
      </c>
      <c r="Q41" s="1233">
        <v>537</v>
      </c>
      <c r="R41" s="221">
        <v>40</v>
      </c>
      <c r="S41" s="1233">
        <v>17</v>
      </c>
      <c r="T41" s="1384">
        <v>23</v>
      </c>
      <c r="U41" s="221">
        <v>462</v>
      </c>
      <c r="V41" s="1233">
        <v>461</v>
      </c>
      <c r="W41" s="1384">
        <v>1</v>
      </c>
      <c r="X41" s="221">
        <v>0</v>
      </c>
      <c r="Y41" s="1233">
        <v>0</v>
      </c>
      <c r="Z41" s="1384">
        <v>0</v>
      </c>
    </row>
    <row r="42" spans="1:26" ht="15">
      <c r="A42" s="1268" t="s">
        <v>248</v>
      </c>
      <c r="B42" s="1440">
        <v>2743</v>
      </c>
      <c r="C42" s="1065">
        <v>3584</v>
      </c>
      <c r="D42" s="1387">
        <v>1902</v>
      </c>
      <c r="E42" s="1388">
        <v>1682</v>
      </c>
      <c r="F42" s="28">
        <v>252</v>
      </c>
      <c r="G42" s="1233">
        <v>221</v>
      </c>
      <c r="H42" s="1233">
        <v>31</v>
      </c>
      <c r="I42" s="221">
        <v>818</v>
      </c>
      <c r="J42" s="3000">
        <v>682</v>
      </c>
      <c r="K42" s="2999">
        <v>136</v>
      </c>
      <c r="L42" s="221">
        <v>192</v>
      </c>
      <c r="M42" s="1233">
        <v>180</v>
      </c>
      <c r="N42" s="1384">
        <v>12</v>
      </c>
      <c r="O42" s="28">
        <v>1640</v>
      </c>
      <c r="P42" s="1233">
        <v>248</v>
      </c>
      <c r="Q42" s="1233">
        <v>1392</v>
      </c>
      <c r="R42" s="221">
        <v>70</v>
      </c>
      <c r="S42" s="1233">
        <v>38</v>
      </c>
      <c r="T42" s="1384">
        <v>32</v>
      </c>
      <c r="U42" s="221">
        <v>612</v>
      </c>
      <c r="V42" s="1233">
        <v>533</v>
      </c>
      <c r="W42" s="1384">
        <v>79</v>
      </c>
      <c r="X42" s="221">
        <v>0</v>
      </c>
      <c r="Y42" s="1233">
        <v>0</v>
      </c>
      <c r="Z42" s="1384">
        <v>0</v>
      </c>
    </row>
    <row r="43" spans="1:26" ht="15">
      <c r="A43" s="1268" t="s">
        <v>249</v>
      </c>
      <c r="B43" s="1440">
        <v>709</v>
      </c>
      <c r="C43" s="1065">
        <v>811</v>
      </c>
      <c r="D43" s="1387">
        <v>607</v>
      </c>
      <c r="E43" s="1388">
        <v>204</v>
      </c>
      <c r="F43" s="28">
        <v>73</v>
      </c>
      <c r="G43" s="1233">
        <v>64</v>
      </c>
      <c r="H43" s="1233">
        <v>9</v>
      </c>
      <c r="I43" s="221">
        <v>447</v>
      </c>
      <c r="J43" s="3000">
        <v>322</v>
      </c>
      <c r="K43" s="2999">
        <v>125</v>
      </c>
      <c r="L43" s="221">
        <v>72</v>
      </c>
      <c r="M43" s="1233">
        <v>69</v>
      </c>
      <c r="N43" s="1384">
        <v>3</v>
      </c>
      <c r="O43" s="28">
        <v>0</v>
      </c>
      <c r="P43" s="1233">
        <v>0</v>
      </c>
      <c r="Q43" s="1233">
        <v>0</v>
      </c>
      <c r="R43" s="221">
        <v>46</v>
      </c>
      <c r="S43" s="1233">
        <v>23</v>
      </c>
      <c r="T43" s="1384">
        <v>23</v>
      </c>
      <c r="U43" s="221">
        <v>173</v>
      </c>
      <c r="V43" s="1233">
        <v>129</v>
      </c>
      <c r="W43" s="1384">
        <v>44</v>
      </c>
      <c r="X43" s="221">
        <v>0</v>
      </c>
      <c r="Y43" s="1233">
        <v>0</v>
      </c>
      <c r="Z43" s="1384">
        <v>0</v>
      </c>
    </row>
    <row r="44" spans="1:26" ht="15">
      <c r="A44" s="1268" t="s">
        <v>251</v>
      </c>
      <c r="B44" s="1440">
        <v>721</v>
      </c>
      <c r="C44" s="1065">
        <v>989</v>
      </c>
      <c r="D44" s="1387">
        <v>453</v>
      </c>
      <c r="E44" s="1388">
        <v>536</v>
      </c>
      <c r="F44" s="28">
        <v>88</v>
      </c>
      <c r="G44" s="1233">
        <v>85</v>
      </c>
      <c r="H44" s="1233">
        <v>3</v>
      </c>
      <c r="I44" s="221">
        <v>164</v>
      </c>
      <c r="J44" s="3000">
        <v>105</v>
      </c>
      <c r="K44" s="2999">
        <v>59</v>
      </c>
      <c r="L44" s="221">
        <v>0</v>
      </c>
      <c r="M44" s="1233">
        <v>0</v>
      </c>
      <c r="N44" s="1384">
        <v>0</v>
      </c>
      <c r="O44" s="28">
        <v>653</v>
      </c>
      <c r="P44" s="1233">
        <v>186</v>
      </c>
      <c r="Q44" s="1233">
        <v>467</v>
      </c>
      <c r="R44" s="221">
        <v>0</v>
      </c>
      <c r="S44" s="1233">
        <v>0</v>
      </c>
      <c r="T44" s="1384">
        <v>0</v>
      </c>
      <c r="U44" s="221">
        <v>84</v>
      </c>
      <c r="V44" s="1233">
        <v>77</v>
      </c>
      <c r="W44" s="1384">
        <v>7</v>
      </c>
      <c r="X44" s="221">
        <v>0</v>
      </c>
      <c r="Y44" s="1233">
        <v>0</v>
      </c>
      <c r="Z44" s="1384">
        <v>0</v>
      </c>
    </row>
    <row r="45" spans="1:26" ht="15">
      <c r="A45" s="1268" t="s">
        <v>67</v>
      </c>
      <c r="B45" s="1440">
        <v>1188.5</v>
      </c>
      <c r="C45" s="1065">
        <v>1567</v>
      </c>
      <c r="D45" s="1387">
        <v>810</v>
      </c>
      <c r="E45" s="1388">
        <v>757</v>
      </c>
      <c r="F45" s="28">
        <v>28</v>
      </c>
      <c r="G45" s="1233">
        <v>27</v>
      </c>
      <c r="H45" s="1233">
        <v>1</v>
      </c>
      <c r="I45" s="221">
        <v>337</v>
      </c>
      <c r="J45" s="3000">
        <v>159</v>
      </c>
      <c r="K45" s="2999">
        <v>178</v>
      </c>
      <c r="L45" s="221">
        <v>12</v>
      </c>
      <c r="M45" s="1233">
        <v>6</v>
      </c>
      <c r="N45" s="1384">
        <v>6</v>
      </c>
      <c r="O45" s="28">
        <v>819</v>
      </c>
      <c r="P45" s="1233">
        <v>280</v>
      </c>
      <c r="Q45" s="1233">
        <v>539</v>
      </c>
      <c r="R45" s="221">
        <v>0</v>
      </c>
      <c r="S45" s="1233">
        <v>0</v>
      </c>
      <c r="T45" s="1384">
        <v>0</v>
      </c>
      <c r="U45" s="221">
        <v>347</v>
      </c>
      <c r="V45" s="1233">
        <v>316</v>
      </c>
      <c r="W45" s="1384">
        <v>31</v>
      </c>
      <c r="X45" s="221">
        <v>24</v>
      </c>
      <c r="Y45" s="1233">
        <v>22</v>
      </c>
      <c r="Z45" s="1384">
        <v>2</v>
      </c>
    </row>
    <row r="46" spans="1:26" ht="15">
      <c r="A46" s="1268" t="s">
        <v>27</v>
      </c>
      <c r="B46" s="1440">
        <v>252.5</v>
      </c>
      <c r="C46" s="1065">
        <v>305</v>
      </c>
      <c r="D46" s="1387">
        <v>200</v>
      </c>
      <c r="E46" s="1388">
        <v>105</v>
      </c>
      <c r="F46" s="28">
        <v>38</v>
      </c>
      <c r="G46" s="1233">
        <v>36</v>
      </c>
      <c r="H46" s="1233">
        <v>2</v>
      </c>
      <c r="I46" s="221">
        <v>104</v>
      </c>
      <c r="J46" s="3000">
        <v>92</v>
      </c>
      <c r="K46" s="2999">
        <v>12</v>
      </c>
      <c r="L46" s="221">
        <v>0</v>
      </c>
      <c r="M46" s="1233">
        <v>0</v>
      </c>
      <c r="N46" s="1384">
        <v>0</v>
      </c>
      <c r="O46" s="28">
        <v>91</v>
      </c>
      <c r="P46" s="1233">
        <v>13</v>
      </c>
      <c r="Q46" s="1233">
        <v>78</v>
      </c>
      <c r="R46" s="221">
        <v>0</v>
      </c>
      <c r="S46" s="1233">
        <v>0</v>
      </c>
      <c r="T46" s="1384">
        <v>0</v>
      </c>
      <c r="U46" s="221">
        <v>72</v>
      </c>
      <c r="V46" s="1233">
        <v>59</v>
      </c>
      <c r="W46" s="1384">
        <v>13</v>
      </c>
      <c r="X46" s="221">
        <v>0</v>
      </c>
      <c r="Y46" s="1233">
        <v>0</v>
      </c>
      <c r="Z46" s="1384">
        <v>0</v>
      </c>
    </row>
    <row r="47" spans="1:26" ht="15">
      <c r="A47" s="1268" t="s">
        <v>28</v>
      </c>
      <c r="B47" s="1440">
        <v>37</v>
      </c>
      <c r="C47" s="1065">
        <v>37</v>
      </c>
      <c r="D47" s="1387">
        <v>37</v>
      </c>
      <c r="E47" s="1388">
        <v>0</v>
      </c>
      <c r="F47" s="28">
        <v>0</v>
      </c>
      <c r="G47" s="1233">
        <v>0</v>
      </c>
      <c r="H47" s="1233">
        <v>0</v>
      </c>
      <c r="I47" s="221">
        <v>23</v>
      </c>
      <c r="J47" s="3000">
        <v>23</v>
      </c>
      <c r="K47" s="2999">
        <v>0</v>
      </c>
      <c r="L47" s="221">
        <v>0</v>
      </c>
      <c r="M47" s="1233">
        <v>0</v>
      </c>
      <c r="N47" s="1384">
        <v>0</v>
      </c>
      <c r="O47" s="28">
        <v>0</v>
      </c>
      <c r="P47" s="1233">
        <v>0</v>
      </c>
      <c r="Q47" s="1233">
        <v>0</v>
      </c>
      <c r="R47" s="221">
        <v>0</v>
      </c>
      <c r="S47" s="1233">
        <v>0</v>
      </c>
      <c r="T47" s="1384">
        <v>0</v>
      </c>
      <c r="U47" s="221">
        <v>14</v>
      </c>
      <c r="V47" s="1233">
        <v>14</v>
      </c>
      <c r="W47" s="1384">
        <v>0</v>
      </c>
      <c r="X47" s="221">
        <v>0</v>
      </c>
      <c r="Y47" s="1233">
        <v>0</v>
      </c>
      <c r="Z47" s="1384">
        <v>0</v>
      </c>
    </row>
    <row r="48" spans="1:26" ht="15.75" thickBot="1">
      <c r="A48" s="1403" t="s">
        <v>29</v>
      </c>
      <c r="B48" s="1441">
        <v>82.5</v>
      </c>
      <c r="C48" s="1401">
        <v>90</v>
      </c>
      <c r="D48" s="1398">
        <v>75</v>
      </c>
      <c r="E48" s="1399">
        <v>15</v>
      </c>
      <c r="F48" s="85">
        <v>46</v>
      </c>
      <c r="G48" s="1236">
        <v>39</v>
      </c>
      <c r="H48" s="1236">
        <v>7</v>
      </c>
      <c r="I48" s="976">
        <v>30</v>
      </c>
      <c r="J48" s="3001">
        <v>24</v>
      </c>
      <c r="K48" s="3002">
        <v>6</v>
      </c>
      <c r="L48" s="976">
        <v>0</v>
      </c>
      <c r="M48" s="1236">
        <v>0</v>
      </c>
      <c r="N48" s="1424">
        <v>0</v>
      </c>
      <c r="O48" s="85">
        <v>0</v>
      </c>
      <c r="P48" s="1236">
        <v>0</v>
      </c>
      <c r="Q48" s="1236">
        <v>0</v>
      </c>
      <c r="R48" s="976">
        <v>0</v>
      </c>
      <c r="S48" s="1236">
        <v>0</v>
      </c>
      <c r="T48" s="1424">
        <v>0</v>
      </c>
      <c r="U48" s="976">
        <v>14</v>
      </c>
      <c r="V48" s="1236">
        <v>12</v>
      </c>
      <c r="W48" s="1424">
        <v>2</v>
      </c>
      <c r="X48" s="976">
        <v>0</v>
      </c>
      <c r="Y48" s="1236">
        <v>0</v>
      </c>
      <c r="Z48" s="1424">
        <v>0</v>
      </c>
    </row>
    <row r="49" spans="3:26" ht="14.25">
      <c r="C49" s="1400"/>
      <c r="D49" s="1400"/>
      <c r="E49" s="1400"/>
      <c r="F49" s="1097"/>
      <c r="G49" s="1097"/>
      <c r="H49" s="1097"/>
      <c r="I49" s="1097"/>
      <c r="J49" s="1097"/>
      <c r="K49" s="1097"/>
      <c r="L49" s="1097"/>
      <c r="M49" s="1097"/>
      <c r="N49" s="1097"/>
      <c r="O49" s="1097"/>
      <c r="P49" s="1097"/>
      <c r="Q49" s="1097"/>
      <c r="R49" s="1097"/>
      <c r="S49" s="1097"/>
      <c r="T49" s="1097"/>
      <c r="U49" s="1097"/>
      <c r="V49" s="1097"/>
      <c r="W49" s="1097"/>
      <c r="X49" s="1097"/>
      <c r="Y49" s="1097"/>
      <c r="Z49" s="1097"/>
    </row>
    <row r="50" spans="1:40" s="866" customFormat="1" ht="18.75" thickBot="1">
      <c r="A50" s="1451" t="s">
        <v>273</v>
      </c>
      <c r="B50" s="1451"/>
      <c r="C50" s="1452"/>
      <c r="D50" s="1452"/>
      <c r="E50" s="1452"/>
      <c r="F50" s="1452"/>
      <c r="G50" s="1452"/>
      <c r="H50" s="1452"/>
      <c r="I50" s="1452"/>
      <c r="J50" s="1452"/>
      <c r="K50" s="1452"/>
      <c r="L50" s="1452"/>
      <c r="M50" s="1452"/>
      <c r="N50" s="1452"/>
      <c r="O50" s="1452"/>
      <c r="P50" s="1452"/>
      <c r="Q50" s="1452"/>
      <c r="R50" s="1453"/>
      <c r="S50" s="1453"/>
      <c r="T50" s="1453"/>
      <c r="U50" s="1452"/>
      <c r="V50" s="1452"/>
      <c r="W50" s="1452"/>
      <c r="X50" s="1452"/>
      <c r="Y50" s="1452"/>
      <c r="Z50" s="1452"/>
      <c r="AA50" s="1660"/>
      <c r="AB50" s="1660"/>
      <c r="AC50" s="1660"/>
      <c r="AD50" s="1660"/>
      <c r="AE50" s="1660"/>
      <c r="AF50" s="1660"/>
      <c r="AG50" s="1660"/>
      <c r="AH50" s="1660"/>
      <c r="AI50" s="1660"/>
      <c r="AJ50" s="1660"/>
      <c r="AK50" s="1660"/>
      <c r="AL50" s="1660"/>
      <c r="AM50" s="1660"/>
      <c r="AN50" s="1660"/>
    </row>
    <row r="51" spans="1:26" ht="48.75" customHeight="1" thickBot="1">
      <c r="A51" s="1353" t="s">
        <v>119</v>
      </c>
      <c r="B51" s="2983" t="s">
        <v>269</v>
      </c>
      <c r="C51" s="2984"/>
      <c r="D51" s="2984"/>
      <c r="E51" s="2985"/>
      <c r="F51" s="2994" t="s">
        <v>85</v>
      </c>
      <c r="G51" s="2994"/>
      <c r="H51" s="2994"/>
      <c r="I51" s="2996" t="s">
        <v>268</v>
      </c>
      <c r="J51" s="2997"/>
      <c r="K51" s="2998"/>
      <c r="L51" s="2993" t="s">
        <v>296</v>
      </c>
      <c r="M51" s="2994"/>
      <c r="N51" s="2995"/>
      <c r="O51" s="2996" t="s">
        <v>297</v>
      </c>
      <c r="P51" s="2997"/>
      <c r="Q51" s="2998"/>
      <c r="R51" s="2993" t="s">
        <v>82</v>
      </c>
      <c r="S51" s="2994"/>
      <c r="T51" s="2995"/>
      <c r="U51" s="2996" t="s">
        <v>83</v>
      </c>
      <c r="V51" s="2997"/>
      <c r="W51" s="2998"/>
      <c r="X51" s="2993" t="s">
        <v>91</v>
      </c>
      <c r="Y51" s="2994"/>
      <c r="Z51" s="2995"/>
    </row>
    <row r="52" spans="1:26" ht="15.75">
      <c r="A52" s="1460"/>
      <c r="B52" s="1439" t="s">
        <v>274</v>
      </c>
      <c r="C52" s="1396" t="s">
        <v>68</v>
      </c>
      <c r="D52" s="1396" t="s">
        <v>265</v>
      </c>
      <c r="E52" s="1397" t="s">
        <v>266</v>
      </c>
      <c r="F52" s="1349" t="s">
        <v>68</v>
      </c>
      <c r="G52" s="1349" t="s">
        <v>265</v>
      </c>
      <c r="H52" s="1350" t="s">
        <v>266</v>
      </c>
      <c r="I52" s="1351" t="s">
        <v>68</v>
      </c>
      <c r="J52" s="1351" t="s">
        <v>265</v>
      </c>
      <c r="K52" s="1352" t="s">
        <v>266</v>
      </c>
      <c r="L52" s="1351" t="s">
        <v>68</v>
      </c>
      <c r="M52" s="1351" t="s">
        <v>265</v>
      </c>
      <c r="N52" s="1352" t="s">
        <v>266</v>
      </c>
      <c r="O52" s="1351" t="s">
        <v>68</v>
      </c>
      <c r="P52" s="1351" t="s">
        <v>265</v>
      </c>
      <c r="Q52" s="1352" t="s">
        <v>266</v>
      </c>
      <c r="R52" s="1351" t="s">
        <v>68</v>
      </c>
      <c r="S52" s="1351" t="s">
        <v>265</v>
      </c>
      <c r="T52" s="1352" t="s">
        <v>266</v>
      </c>
      <c r="U52" s="1351" t="s">
        <v>68</v>
      </c>
      <c r="V52" s="1351" t="s">
        <v>265</v>
      </c>
      <c r="W52" s="1352" t="s">
        <v>266</v>
      </c>
      <c r="X52" s="1354" t="s">
        <v>68</v>
      </c>
      <c r="Y52" s="1351" t="s">
        <v>265</v>
      </c>
      <c r="Z52" s="1352" t="s">
        <v>266</v>
      </c>
    </row>
    <row r="53" spans="1:40" s="156" customFormat="1" ht="17.25" customHeight="1">
      <c r="A53" s="1386" t="s">
        <v>6</v>
      </c>
      <c r="B53" s="1440">
        <v>20861.5</v>
      </c>
      <c r="C53" s="1065">
        <v>30498</v>
      </c>
      <c r="D53" s="1387">
        <v>16920</v>
      </c>
      <c r="E53" s="1388">
        <v>7883</v>
      </c>
      <c r="F53" s="28">
        <v>3744</v>
      </c>
      <c r="G53" s="92">
        <v>2604</v>
      </c>
      <c r="H53" s="92">
        <v>324</v>
      </c>
      <c r="I53" s="221">
        <v>10384</v>
      </c>
      <c r="J53" s="92">
        <v>7583</v>
      </c>
      <c r="K53" s="1385">
        <v>1788</v>
      </c>
      <c r="L53" s="221">
        <v>805</v>
      </c>
      <c r="M53" s="92">
        <v>705</v>
      </c>
      <c r="N53" s="1385">
        <v>54</v>
      </c>
      <c r="O53" s="221">
        <v>9566</v>
      </c>
      <c r="P53" s="92">
        <v>1540</v>
      </c>
      <c r="Q53" s="1385">
        <v>5137</v>
      </c>
      <c r="R53" s="221">
        <v>465</v>
      </c>
      <c r="S53" s="92">
        <v>313</v>
      </c>
      <c r="T53" s="1385">
        <v>45</v>
      </c>
      <c r="U53" s="221">
        <v>5320</v>
      </c>
      <c r="V53" s="92">
        <v>4137</v>
      </c>
      <c r="W53" s="1385">
        <v>529</v>
      </c>
      <c r="X53" s="221">
        <v>214</v>
      </c>
      <c r="Y53" s="92">
        <v>38</v>
      </c>
      <c r="Z53" s="1385">
        <v>6</v>
      </c>
      <c r="AA53" s="1752"/>
      <c r="AB53" s="1752"/>
      <c r="AC53" s="1752"/>
      <c r="AD53" s="1752"/>
      <c r="AE53" s="1752"/>
      <c r="AF53" s="1752"/>
      <c r="AG53" s="1752"/>
      <c r="AH53" s="1752"/>
      <c r="AI53" s="1752"/>
      <c r="AJ53" s="1752"/>
      <c r="AK53" s="1752"/>
      <c r="AL53" s="1752"/>
      <c r="AM53" s="1752"/>
      <c r="AN53" s="1752"/>
    </row>
    <row r="54" spans="1:26" ht="15">
      <c r="A54" s="1263" t="s">
        <v>31</v>
      </c>
      <c r="B54" s="1440">
        <v>4298.5</v>
      </c>
      <c r="C54" s="1065">
        <v>4696</v>
      </c>
      <c r="D54" s="1387">
        <v>3901</v>
      </c>
      <c r="E54" s="1388">
        <v>795</v>
      </c>
      <c r="F54" s="28">
        <v>632</v>
      </c>
      <c r="G54" s="92">
        <v>598</v>
      </c>
      <c r="H54" s="92">
        <v>34</v>
      </c>
      <c r="I54" s="221">
        <v>2327</v>
      </c>
      <c r="J54" s="92">
        <v>2210</v>
      </c>
      <c r="K54" s="1385">
        <v>117</v>
      </c>
      <c r="L54" s="221">
        <v>248</v>
      </c>
      <c r="M54" s="92">
        <v>238</v>
      </c>
      <c r="N54" s="1385">
        <v>10</v>
      </c>
      <c r="O54" s="221">
        <v>757</v>
      </c>
      <c r="P54" s="92">
        <v>155</v>
      </c>
      <c r="Q54" s="1385">
        <v>602</v>
      </c>
      <c r="R54" s="221">
        <v>109</v>
      </c>
      <c r="S54" s="92">
        <v>107</v>
      </c>
      <c r="T54" s="1385">
        <v>2</v>
      </c>
      <c r="U54" s="221">
        <v>623</v>
      </c>
      <c r="V54" s="92">
        <v>593</v>
      </c>
      <c r="W54" s="1385">
        <v>30</v>
      </c>
      <c r="X54" s="221">
        <v>0</v>
      </c>
      <c r="Y54" s="92">
        <v>0</v>
      </c>
      <c r="Z54" s="1385">
        <v>0</v>
      </c>
    </row>
    <row r="55" spans="1:26" ht="15">
      <c r="A55" s="1263" t="s">
        <v>16</v>
      </c>
      <c r="B55" s="1440">
        <v>899.5</v>
      </c>
      <c r="C55" s="1065">
        <v>1112</v>
      </c>
      <c r="D55" s="1387">
        <v>687</v>
      </c>
      <c r="E55" s="1388">
        <v>425</v>
      </c>
      <c r="F55" s="28">
        <v>177</v>
      </c>
      <c r="G55" s="92">
        <v>128</v>
      </c>
      <c r="H55" s="92">
        <v>49</v>
      </c>
      <c r="I55" s="221">
        <v>397</v>
      </c>
      <c r="J55" s="92">
        <v>301</v>
      </c>
      <c r="K55" s="1385">
        <v>96</v>
      </c>
      <c r="L55" s="221">
        <v>18</v>
      </c>
      <c r="M55" s="92">
        <v>15</v>
      </c>
      <c r="N55" s="1385">
        <v>3</v>
      </c>
      <c r="O55" s="221">
        <v>313</v>
      </c>
      <c r="P55" s="92">
        <v>80</v>
      </c>
      <c r="Q55" s="1385">
        <v>233</v>
      </c>
      <c r="R55" s="221">
        <v>0</v>
      </c>
      <c r="S55" s="92">
        <v>0</v>
      </c>
      <c r="T55" s="1385">
        <v>0</v>
      </c>
      <c r="U55" s="221">
        <v>207</v>
      </c>
      <c r="V55" s="92">
        <v>163</v>
      </c>
      <c r="W55" s="1385">
        <v>44</v>
      </c>
      <c r="X55" s="221">
        <v>0</v>
      </c>
      <c r="Y55" s="92">
        <v>0</v>
      </c>
      <c r="Z55" s="1385">
        <v>0</v>
      </c>
    </row>
    <row r="56" spans="1:26" ht="15">
      <c r="A56" s="1263" t="s">
        <v>247</v>
      </c>
      <c r="B56" s="1440">
        <v>483.5</v>
      </c>
      <c r="C56" s="1065">
        <v>520</v>
      </c>
      <c r="D56" s="1387">
        <v>447</v>
      </c>
      <c r="E56" s="1388">
        <v>73</v>
      </c>
      <c r="F56" s="28">
        <v>88</v>
      </c>
      <c r="G56" s="92">
        <v>81</v>
      </c>
      <c r="H56" s="92">
        <v>7</v>
      </c>
      <c r="I56" s="221">
        <v>279</v>
      </c>
      <c r="J56" s="92">
        <v>218</v>
      </c>
      <c r="K56" s="1385">
        <v>61</v>
      </c>
      <c r="L56" s="221">
        <v>0</v>
      </c>
      <c r="M56" s="92">
        <v>0</v>
      </c>
      <c r="N56" s="1385">
        <v>0</v>
      </c>
      <c r="O56" s="221">
        <v>0</v>
      </c>
      <c r="P56" s="92">
        <v>0</v>
      </c>
      <c r="Q56" s="1385">
        <v>0</v>
      </c>
      <c r="R56" s="221">
        <v>24</v>
      </c>
      <c r="S56" s="92">
        <v>22</v>
      </c>
      <c r="T56" s="1385">
        <v>2</v>
      </c>
      <c r="U56" s="221">
        <v>109</v>
      </c>
      <c r="V56" s="92">
        <v>108</v>
      </c>
      <c r="W56" s="1385">
        <v>1</v>
      </c>
      <c r="X56" s="221">
        <v>20</v>
      </c>
      <c r="Y56" s="92">
        <v>18</v>
      </c>
      <c r="Z56" s="1385">
        <v>2</v>
      </c>
    </row>
    <row r="57" spans="1:26" ht="15">
      <c r="A57" s="1263" t="s">
        <v>210</v>
      </c>
      <c r="B57" s="1440">
        <v>461.5</v>
      </c>
      <c r="C57" s="1065">
        <v>524</v>
      </c>
      <c r="D57" s="1387">
        <v>399</v>
      </c>
      <c r="E57" s="1388">
        <v>125</v>
      </c>
      <c r="F57" s="28">
        <v>101</v>
      </c>
      <c r="G57" s="92">
        <v>88</v>
      </c>
      <c r="H57" s="92">
        <v>13</v>
      </c>
      <c r="I57" s="221">
        <v>251</v>
      </c>
      <c r="J57" s="92">
        <v>190</v>
      </c>
      <c r="K57" s="1385">
        <v>61</v>
      </c>
      <c r="L57" s="221">
        <v>0</v>
      </c>
      <c r="M57" s="92">
        <v>0</v>
      </c>
      <c r="N57" s="1385">
        <v>0</v>
      </c>
      <c r="O57" s="221">
        <v>0</v>
      </c>
      <c r="P57" s="92">
        <v>0</v>
      </c>
      <c r="Q57" s="1385">
        <v>0</v>
      </c>
      <c r="R57" s="221">
        <v>26</v>
      </c>
      <c r="S57" s="92">
        <v>3</v>
      </c>
      <c r="T57" s="1385">
        <v>23</v>
      </c>
      <c r="U57" s="221">
        <v>146</v>
      </c>
      <c r="V57" s="92">
        <v>118</v>
      </c>
      <c r="W57" s="1385">
        <v>28</v>
      </c>
      <c r="X57" s="221">
        <v>0</v>
      </c>
      <c r="Y57" s="92">
        <v>0</v>
      </c>
      <c r="Z57" s="1385">
        <v>0</v>
      </c>
    </row>
    <row r="58" spans="1:26" ht="15">
      <c r="A58" s="1263" t="s">
        <v>84</v>
      </c>
      <c r="B58" s="1440">
        <v>1045</v>
      </c>
      <c r="C58" s="1065">
        <v>1223</v>
      </c>
      <c r="D58" s="1387">
        <v>867</v>
      </c>
      <c r="E58" s="1388">
        <v>356</v>
      </c>
      <c r="F58" s="28">
        <v>259</v>
      </c>
      <c r="G58" s="92">
        <v>234</v>
      </c>
      <c r="H58" s="92">
        <v>25</v>
      </c>
      <c r="I58" s="221">
        <v>251</v>
      </c>
      <c r="J58" s="92">
        <v>184</v>
      </c>
      <c r="K58" s="1385">
        <v>67</v>
      </c>
      <c r="L58" s="221">
        <v>0</v>
      </c>
      <c r="M58" s="92">
        <v>0</v>
      </c>
      <c r="N58" s="1385">
        <v>0</v>
      </c>
      <c r="O58" s="221">
        <v>491</v>
      </c>
      <c r="P58" s="92">
        <v>244</v>
      </c>
      <c r="Q58" s="1385">
        <v>247</v>
      </c>
      <c r="R58" s="221">
        <v>0</v>
      </c>
      <c r="S58" s="92">
        <v>0</v>
      </c>
      <c r="T58" s="1385">
        <v>0</v>
      </c>
      <c r="U58" s="221">
        <v>222</v>
      </c>
      <c r="V58" s="92">
        <v>205</v>
      </c>
      <c r="W58" s="1385">
        <v>17</v>
      </c>
      <c r="X58" s="221">
        <v>0</v>
      </c>
      <c r="Y58" s="92">
        <v>0</v>
      </c>
      <c r="Z58" s="1385">
        <v>0</v>
      </c>
    </row>
    <row r="59" spans="1:26" ht="15">
      <c r="A59" s="1263" t="s">
        <v>20</v>
      </c>
      <c r="B59" s="1440">
        <v>224</v>
      </c>
      <c r="C59" s="1065">
        <v>230</v>
      </c>
      <c r="D59" s="1387">
        <v>218</v>
      </c>
      <c r="E59" s="1388">
        <v>12</v>
      </c>
      <c r="F59" s="28">
        <v>14</v>
      </c>
      <c r="G59" s="92">
        <v>14</v>
      </c>
      <c r="H59" s="92">
        <v>0</v>
      </c>
      <c r="I59" s="221">
        <v>131</v>
      </c>
      <c r="J59" s="92">
        <v>119</v>
      </c>
      <c r="K59" s="1385">
        <v>12</v>
      </c>
      <c r="L59" s="221">
        <v>0</v>
      </c>
      <c r="M59" s="92">
        <v>0</v>
      </c>
      <c r="N59" s="1385">
        <v>0</v>
      </c>
      <c r="O59" s="221">
        <v>0</v>
      </c>
      <c r="P59" s="92">
        <v>0</v>
      </c>
      <c r="Q59" s="1385">
        <v>0</v>
      </c>
      <c r="R59" s="221">
        <v>0</v>
      </c>
      <c r="S59" s="92">
        <v>0</v>
      </c>
      <c r="T59" s="1385">
        <v>0</v>
      </c>
      <c r="U59" s="221">
        <v>85</v>
      </c>
      <c r="V59" s="92">
        <v>85</v>
      </c>
      <c r="W59" s="1385">
        <v>0</v>
      </c>
      <c r="X59" s="221">
        <v>0</v>
      </c>
      <c r="Y59" s="92">
        <v>0</v>
      </c>
      <c r="Z59" s="1385">
        <v>0</v>
      </c>
    </row>
    <row r="60" spans="1:40" s="156" customFormat="1" ht="15">
      <c r="A60" s="1386" t="s">
        <v>0</v>
      </c>
      <c r="B60" s="1440">
        <v>1728</v>
      </c>
      <c r="C60" s="1065">
        <v>2125</v>
      </c>
      <c r="D60" s="1387">
        <v>1331</v>
      </c>
      <c r="E60" s="1388">
        <v>794</v>
      </c>
      <c r="F60" s="28">
        <v>343</v>
      </c>
      <c r="G60" s="92">
        <v>278</v>
      </c>
      <c r="H60" s="92">
        <v>65</v>
      </c>
      <c r="I60" s="221">
        <v>668</v>
      </c>
      <c r="J60" s="92">
        <v>507</v>
      </c>
      <c r="K60" s="1385">
        <v>161</v>
      </c>
      <c r="L60" s="221">
        <v>0</v>
      </c>
      <c r="M60" s="92">
        <v>0</v>
      </c>
      <c r="N60" s="1385">
        <v>0</v>
      </c>
      <c r="O60" s="221">
        <v>694</v>
      </c>
      <c r="P60" s="92">
        <v>193</v>
      </c>
      <c r="Q60" s="1385">
        <v>501</v>
      </c>
      <c r="R60" s="221">
        <v>0</v>
      </c>
      <c r="S60" s="92">
        <v>0</v>
      </c>
      <c r="T60" s="1385">
        <v>0</v>
      </c>
      <c r="U60" s="221">
        <v>420</v>
      </c>
      <c r="V60" s="92">
        <v>353</v>
      </c>
      <c r="W60" s="1385">
        <v>67</v>
      </c>
      <c r="X60" s="221">
        <v>0</v>
      </c>
      <c r="Y60" s="92">
        <v>0</v>
      </c>
      <c r="Z60" s="1385">
        <v>0</v>
      </c>
      <c r="AA60" s="1752"/>
      <c r="AB60" s="1752"/>
      <c r="AC60" s="1752"/>
      <c r="AD60" s="1752"/>
      <c r="AE60" s="1752"/>
      <c r="AF60" s="1752"/>
      <c r="AG60" s="1752"/>
      <c r="AH60" s="1752"/>
      <c r="AI60" s="1752"/>
      <c r="AJ60" s="1752"/>
      <c r="AK60" s="1752"/>
      <c r="AL60" s="1752"/>
      <c r="AM60" s="1752"/>
      <c r="AN60" s="1752"/>
    </row>
    <row r="61" spans="1:26" ht="15">
      <c r="A61" s="1263" t="s">
        <v>21</v>
      </c>
      <c r="B61" s="1440">
        <v>1100.5</v>
      </c>
      <c r="C61" s="1065">
        <v>1418</v>
      </c>
      <c r="D61" s="1387">
        <v>783</v>
      </c>
      <c r="E61" s="1388">
        <v>635</v>
      </c>
      <c r="F61" s="28">
        <v>227</v>
      </c>
      <c r="G61" s="92">
        <v>195</v>
      </c>
      <c r="H61" s="92">
        <v>32</v>
      </c>
      <c r="I61" s="221">
        <v>398</v>
      </c>
      <c r="J61" s="92">
        <v>303</v>
      </c>
      <c r="K61" s="1385">
        <v>95</v>
      </c>
      <c r="L61" s="221">
        <v>33</v>
      </c>
      <c r="M61" s="92">
        <v>29</v>
      </c>
      <c r="N61" s="1385">
        <v>4</v>
      </c>
      <c r="O61" s="221">
        <v>536</v>
      </c>
      <c r="P61" s="92">
        <v>73</v>
      </c>
      <c r="Q61" s="1385">
        <v>463</v>
      </c>
      <c r="R61" s="221">
        <v>0</v>
      </c>
      <c r="S61" s="92">
        <v>0</v>
      </c>
      <c r="T61" s="1385">
        <v>0</v>
      </c>
      <c r="U61" s="221">
        <v>224</v>
      </c>
      <c r="V61" s="92">
        <v>183</v>
      </c>
      <c r="W61" s="1385">
        <v>41</v>
      </c>
      <c r="X61" s="221">
        <v>0</v>
      </c>
      <c r="Y61" s="92">
        <v>0</v>
      </c>
      <c r="Z61" s="1385">
        <v>0</v>
      </c>
    </row>
    <row r="62" spans="1:26" ht="15">
      <c r="A62" s="1263" t="s">
        <v>77</v>
      </c>
      <c r="B62" s="1440">
        <v>0</v>
      </c>
      <c r="C62" s="1065">
        <v>5695</v>
      </c>
      <c r="D62" s="1387"/>
      <c r="E62" s="1388"/>
      <c r="F62" s="28">
        <v>816</v>
      </c>
      <c r="G62" s="92" t="s">
        <v>23</v>
      </c>
      <c r="H62" s="92" t="s">
        <v>23</v>
      </c>
      <c r="I62" s="221">
        <v>1013</v>
      </c>
      <c r="J62" s="92" t="s">
        <v>23</v>
      </c>
      <c r="K62" s="1385" t="s">
        <v>23</v>
      </c>
      <c r="L62" s="221">
        <v>46</v>
      </c>
      <c r="M62" s="92" t="s">
        <v>23</v>
      </c>
      <c r="N62" s="1385" t="s">
        <v>23</v>
      </c>
      <c r="O62" s="221">
        <v>2889</v>
      </c>
      <c r="P62" s="92" t="s">
        <v>23</v>
      </c>
      <c r="Q62" s="1385" t="s">
        <v>23</v>
      </c>
      <c r="R62" s="221">
        <v>107</v>
      </c>
      <c r="S62" s="92" t="s">
        <v>23</v>
      </c>
      <c r="T62" s="1385" t="s">
        <v>23</v>
      </c>
      <c r="U62" s="221">
        <v>654</v>
      </c>
      <c r="V62" s="92" t="s">
        <v>23</v>
      </c>
      <c r="W62" s="1385" t="s">
        <v>23</v>
      </c>
      <c r="X62" s="221">
        <v>170</v>
      </c>
      <c r="Y62" s="92" t="s">
        <v>23</v>
      </c>
      <c r="Z62" s="1385" t="s">
        <v>23</v>
      </c>
    </row>
    <row r="63" spans="1:26" ht="15">
      <c r="A63" s="1263" t="s">
        <v>70</v>
      </c>
      <c r="B63" s="1440">
        <v>2689.5</v>
      </c>
      <c r="C63" s="1065">
        <v>2925</v>
      </c>
      <c r="D63" s="1387">
        <v>2454</v>
      </c>
      <c r="E63" s="1388">
        <v>471</v>
      </c>
      <c r="F63" s="28">
        <v>384</v>
      </c>
      <c r="G63" s="92">
        <v>349</v>
      </c>
      <c r="H63" s="92">
        <v>35</v>
      </c>
      <c r="I63" s="221">
        <v>1700</v>
      </c>
      <c r="J63" s="92">
        <v>1356</v>
      </c>
      <c r="K63" s="1385">
        <v>344</v>
      </c>
      <c r="L63" s="221">
        <v>168</v>
      </c>
      <c r="M63" s="92">
        <v>154</v>
      </c>
      <c r="N63" s="1385">
        <v>14</v>
      </c>
      <c r="O63" s="221">
        <v>0</v>
      </c>
      <c r="P63" s="92">
        <v>0</v>
      </c>
      <c r="Q63" s="1385">
        <v>0</v>
      </c>
      <c r="R63" s="221">
        <v>29</v>
      </c>
      <c r="S63" s="92">
        <v>19</v>
      </c>
      <c r="T63" s="1385">
        <v>10</v>
      </c>
      <c r="U63" s="221">
        <v>644</v>
      </c>
      <c r="V63" s="92">
        <v>576</v>
      </c>
      <c r="W63" s="1385">
        <v>68</v>
      </c>
      <c r="X63" s="221">
        <v>0</v>
      </c>
      <c r="Y63" s="92">
        <v>0</v>
      </c>
      <c r="Z63" s="1385">
        <v>0</v>
      </c>
    </row>
    <row r="64" spans="1:26" ht="15">
      <c r="A64" s="1263" t="s">
        <v>24</v>
      </c>
      <c r="B64" s="1440">
        <v>426</v>
      </c>
      <c r="C64" s="1065">
        <v>444</v>
      </c>
      <c r="D64" s="1387">
        <v>408</v>
      </c>
      <c r="E64" s="1388">
        <v>36</v>
      </c>
      <c r="F64" s="28">
        <v>31</v>
      </c>
      <c r="G64" s="92">
        <v>30</v>
      </c>
      <c r="H64" s="92">
        <v>1</v>
      </c>
      <c r="I64" s="221">
        <v>249</v>
      </c>
      <c r="J64" s="92">
        <v>220</v>
      </c>
      <c r="K64" s="1385">
        <v>29</v>
      </c>
      <c r="L64" s="221">
        <v>0</v>
      </c>
      <c r="M64" s="92">
        <v>0</v>
      </c>
      <c r="N64" s="1385">
        <v>0</v>
      </c>
      <c r="O64" s="221">
        <v>0</v>
      </c>
      <c r="P64" s="92">
        <v>0</v>
      </c>
      <c r="Q64" s="1385">
        <v>0</v>
      </c>
      <c r="R64" s="221">
        <v>17</v>
      </c>
      <c r="S64" s="92">
        <v>16</v>
      </c>
      <c r="T64" s="1385">
        <v>1</v>
      </c>
      <c r="U64" s="221">
        <v>147</v>
      </c>
      <c r="V64" s="92">
        <v>142</v>
      </c>
      <c r="W64" s="1385">
        <v>5</v>
      </c>
      <c r="X64" s="221">
        <v>0</v>
      </c>
      <c r="Y64" s="92">
        <v>0</v>
      </c>
      <c r="Z64" s="1385">
        <v>0</v>
      </c>
    </row>
    <row r="65" spans="1:26" ht="15">
      <c r="A65" s="1263" t="s">
        <v>102</v>
      </c>
      <c r="B65" s="1440">
        <v>1830</v>
      </c>
      <c r="C65" s="1065">
        <v>2193</v>
      </c>
      <c r="D65" s="1387">
        <v>1467</v>
      </c>
      <c r="E65" s="1388">
        <v>726</v>
      </c>
      <c r="F65" s="28">
        <v>155</v>
      </c>
      <c r="G65" s="92">
        <v>155</v>
      </c>
      <c r="H65" s="92">
        <v>0</v>
      </c>
      <c r="I65" s="221">
        <v>862</v>
      </c>
      <c r="J65" s="92">
        <v>667</v>
      </c>
      <c r="K65" s="1385">
        <v>195</v>
      </c>
      <c r="L65" s="221">
        <v>30</v>
      </c>
      <c r="M65" s="92">
        <v>30</v>
      </c>
      <c r="N65" s="1385">
        <v>0</v>
      </c>
      <c r="O65" s="221">
        <v>617</v>
      </c>
      <c r="P65" s="92">
        <v>93</v>
      </c>
      <c r="Q65" s="1385">
        <v>524</v>
      </c>
      <c r="R65" s="221">
        <v>42</v>
      </c>
      <c r="S65" s="92">
        <v>42</v>
      </c>
      <c r="T65" s="1385">
        <v>0</v>
      </c>
      <c r="U65" s="221">
        <v>487</v>
      </c>
      <c r="V65" s="92">
        <v>480</v>
      </c>
      <c r="W65" s="1385">
        <v>7</v>
      </c>
      <c r="X65" s="221">
        <v>0</v>
      </c>
      <c r="Y65" s="92">
        <v>0</v>
      </c>
      <c r="Z65" s="1385">
        <v>0</v>
      </c>
    </row>
    <row r="66" spans="1:26" ht="15">
      <c r="A66" s="1263" t="s">
        <v>248</v>
      </c>
      <c r="B66" s="1440">
        <v>2728.5</v>
      </c>
      <c r="C66" s="1065">
        <v>3560</v>
      </c>
      <c r="D66" s="1387">
        <v>1897</v>
      </c>
      <c r="E66" s="1388">
        <v>1663</v>
      </c>
      <c r="F66" s="28">
        <v>255</v>
      </c>
      <c r="G66" s="92">
        <v>231</v>
      </c>
      <c r="H66" s="92">
        <v>24</v>
      </c>
      <c r="I66" s="221">
        <v>775</v>
      </c>
      <c r="J66" s="92">
        <v>641</v>
      </c>
      <c r="K66" s="1385">
        <v>134</v>
      </c>
      <c r="L66" s="221">
        <v>181</v>
      </c>
      <c r="M66" s="92">
        <v>172</v>
      </c>
      <c r="N66" s="1385">
        <v>9</v>
      </c>
      <c r="O66" s="221">
        <v>1666</v>
      </c>
      <c r="P66" s="92">
        <v>266</v>
      </c>
      <c r="Q66" s="1385">
        <v>1400</v>
      </c>
      <c r="R66" s="221">
        <v>70</v>
      </c>
      <c r="S66" s="92">
        <v>68</v>
      </c>
      <c r="T66" s="1385">
        <v>2</v>
      </c>
      <c r="U66" s="221">
        <v>613</v>
      </c>
      <c r="V66" s="92">
        <v>519</v>
      </c>
      <c r="W66" s="1385">
        <v>94</v>
      </c>
      <c r="X66" s="221">
        <v>0</v>
      </c>
      <c r="Y66" s="92">
        <v>0</v>
      </c>
      <c r="Z66" s="1385">
        <v>0</v>
      </c>
    </row>
    <row r="67" spans="1:26" ht="15">
      <c r="A67" s="1263" t="s">
        <v>249</v>
      </c>
      <c r="B67" s="1440">
        <v>686.5</v>
      </c>
      <c r="C67" s="1065">
        <v>800</v>
      </c>
      <c r="D67" s="1387">
        <v>573</v>
      </c>
      <c r="E67" s="1388">
        <v>227</v>
      </c>
      <c r="F67" s="28">
        <v>72</v>
      </c>
      <c r="G67" s="92">
        <v>64</v>
      </c>
      <c r="H67" s="92">
        <v>8</v>
      </c>
      <c r="I67" s="221">
        <v>434</v>
      </c>
      <c r="J67" s="92">
        <v>281</v>
      </c>
      <c r="K67" s="1385">
        <v>153</v>
      </c>
      <c r="L67" s="221">
        <v>69</v>
      </c>
      <c r="M67" s="92">
        <v>60</v>
      </c>
      <c r="N67" s="1385">
        <v>9</v>
      </c>
      <c r="O67" s="221">
        <v>0</v>
      </c>
      <c r="P67" s="92">
        <v>0</v>
      </c>
      <c r="Q67" s="1385">
        <v>0</v>
      </c>
      <c r="R67" s="221">
        <v>41</v>
      </c>
      <c r="S67" s="92">
        <v>36</v>
      </c>
      <c r="T67" s="1385">
        <v>5</v>
      </c>
      <c r="U67" s="221">
        <v>184</v>
      </c>
      <c r="V67" s="92">
        <v>132</v>
      </c>
      <c r="W67" s="1385">
        <v>52</v>
      </c>
      <c r="X67" s="221">
        <v>0</v>
      </c>
      <c r="Y67" s="92">
        <v>0</v>
      </c>
      <c r="Z67" s="1385">
        <v>0</v>
      </c>
    </row>
    <row r="68" spans="1:26" ht="15">
      <c r="A68" s="1263" t="s">
        <v>251</v>
      </c>
      <c r="B68" s="1440">
        <v>703</v>
      </c>
      <c r="C68" s="1065">
        <v>997</v>
      </c>
      <c r="D68" s="1387">
        <v>409</v>
      </c>
      <c r="E68" s="1388">
        <v>588</v>
      </c>
      <c r="F68" s="28">
        <v>74</v>
      </c>
      <c r="G68" s="92">
        <v>68</v>
      </c>
      <c r="H68" s="92">
        <v>6</v>
      </c>
      <c r="I68" s="221">
        <v>158</v>
      </c>
      <c r="J68" s="92">
        <v>97</v>
      </c>
      <c r="K68" s="1385">
        <v>61</v>
      </c>
      <c r="L68" s="221">
        <v>0</v>
      </c>
      <c r="M68" s="92">
        <v>0</v>
      </c>
      <c r="N68" s="1385">
        <v>0</v>
      </c>
      <c r="O68" s="221">
        <v>669</v>
      </c>
      <c r="P68" s="92">
        <v>165</v>
      </c>
      <c r="Q68" s="1385">
        <v>504</v>
      </c>
      <c r="R68" s="221">
        <v>0</v>
      </c>
      <c r="S68" s="92">
        <v>0</v>
      </c>
      <c r="T68" s="1385">
        <v>0</v>
      </c>
      <c r="U68" s="221">
        <v>96</v>
      </c>
      <c r="V68" s="92">
        <v>79</v>
      </c>
      <c r="W68" s="1385">
        <v>17</v>
      </c>
      <c r="X68" s="221">
        <v>0</v>
      </c>
      <c r="Y68" s="92">
        <v>0</v>
      </c>
      <c r="Z68" s="1385">
        <v>0</v>
      </c>
    </row>
    <row r="69" spans="1:26" ht="15">
      <c r="A69" s="1263" t="s">
        <v>67</v>
      </c>
      <c r="B69" s="1440">
        <v>1199</v>
      </c>
      <c r="C69" s="1065">
        <v>1606</v>
      </c>
      <c r="D69" s="1387">
        <v>792</v>
      </c>
      <c r="E69" s="1388">
        <v>814</v>
      </c>
      <c r="F69" s="28">
        <v>30</v>
      </c>
      <c r="G69" s="92">
        <v>28</v>
      </c>
      <c r="H69" s="92">
        <v>2</v>
      </c>
      <c r="I69" s="221">
        <v>337</v>
      </c>
      <c r="J69" s="92">
        <v>158</v>
      </c>
      <c r="K69" s="1385">
        <v>179</v>
      </c>
      <c r="L69" s="221">
        <v>12</v>
      </c>
      <c r="M69" s="92">
        <v>7</v>
      </c>
      <c r="N69" s="1385">
        <v>5</v>
      </c>
      <c r="O69" s="221">
        <v>845</v>
      </c>
      <c r="P69" s="92">
        <v>259</v>
      </c>
      <c r="Q69" s="1385">
        <v>586</v>
      </c>
      <c r="R69" s="221">
        <v>0</v>
      </c>
      <c r="S69" s="92">
        <v>0</v>
      </c>
      <c r="T69" s="1385">
        <v>0</v>
      </c>
      <c r="U69" s="221">
        <v>358</v>
      </c>
      <c r="V69" s="92">
        <v>320</v>
      </c>
      <c r="W69" s="1385">
        <v>38</v>
      </c>
      <c r="X69" s="221">
        <v>24</v>
      </c>
      <c r="Y69" s="92">
        <v>20</v>
      </c>
      <c r="Z69" s="1385">
        <v>4</v>
      </c>
    </row>
    <row r="70" spans="1:26" ht="15">
      <c r="A70" s="1263" t="s">
        <v>27</v>
      </c>
      <c r="B70" s="1440">
        <v>239.5</v>
      </c>
      <c r="C70" s="1065">
        <v>302</v>
      </c>
      <c r="D70" s="1387">
        <v>177</v>
      </c>
      <c r="E70" s="1388">
        <v>125</v>
      </c>
      <c r="F70" s="28">
        <v>41</v>
      </c>
      <c r="G70" s="92">
        <v>27</v>
      </c>
      <c r="H70" s="92">
        <v>14</v>
      </c>
      <c r="I70" s="221">
        <v>101</v>
      </c>
      <c r="J70" s="92">
        <v>84</v>
      </c>
      <c r="K70" s="1385">
        <v>17</v>
      </c>
      <c r="L70" s="221">
        <v>0</v>
      </c>
      <c r="M70" s="92">
        <v>0</v>
      </c>
      <c r="N70" s="1385">
        <v>0</v>
      </c>
      <c r="O70" s="221">
        <v>89</v>
      </c>
      <c r="P70" s="92">
        <v>12</v>
      </c>
      <c r="Q70" s="1385">
        <v>77</v>
      </c>
      <c r="R70" s="221">
        <v>0</v>
      </c>
      <c r="S70" s="92">
        <v>0</v>
      </c>
      <c r="T70" s="1385">
        <v>0</v>
      </c>
      <c r="U70" s="221">
        <v>71</v>
      </c>
      <c r="V70" s="92">
        <v>54</v>
      </c>
      <c r="W70" s="1385">
        <v>17</v>
      </c>
      <c r="X70" s="221">
        <v>0</v>
      </c>
      <c r="Y70" s="92">
        <v>0</v>
      </c>
      <c r="Z70" s="1385">
        <v>0</v>
      </c>
    </row>
    <row r="71" spans="1:26" ht="15">
      <c r="A71" s="1263" t="s">
        <v>28</v>
      </c>
      <c r="B71" s="1440">
        <v>37.5</v>
      </c>
      <c r="C71" s="1065">
        <v>38</v>
      </c>
      <c r="D71" s="1387">
        <v>37</v>
      </c>
      <c r="E71" s="1388">
        <v>1</v>
      </c>
      <c r="F71" s="28">
        <v>0</v>
      </c>
      <c r="G71" s="92">
        <v>0</v>
      </c>
      <c r="H71" s="92">
        <v>0</v>
      </c>
      <c r="I71" s="221">
        <v>23</v>
      </c>
      <c r="J71" s="92">
        <v>23</v>
      </c>
      <c r="K71" s="1385">
        <v>0</v>
      </c>
      <c r="L71" s="221">
        <v>0</v>
      </c>
      <c r="M71" s="92">
        <v>0</v>
      </c>
      <c r="N71" s="1385">
        <v>0</v>
      </c>
      <c r="O71" s="221">
        <v>0</v>
      </c>
      <c r="P71" s="92">
        <v>0</v>
      </c>
      <c r="Q71" s="1385">
        <v>0</v>
      </c>
      <c r="R71" s="221">
        <v>0</v>
      </c>
      <c r="S71" s="92">
        <v>0</v>
      </c>
      <c r="T71" s="1385">
        <v>0</v>
      </c>
      <c r="U71" s="221">
        <v>15</v>
      </c>
      <c r="V71" s="92">
        <v>14</v>
      </c>
      <c r="W71" s="1385">
        <v>1</v>
      </c>
      <c r="X71" s="221">
        <v>0</v>
      </c>
      <c r="Y71" s="92">
        <v>0</v>
      </c>
      <c r="Z71" s="1385">
        <v>0</v>
      </c>
    </row>
    <row r="72" spans="1:26" ht="15.75" thickBot="1">
      <c r="A72" s="1264" t="s">
        <v>29</v>
      </c>
      <c r="B72" s="1441">
        <v>81.5</v>
      </c>
      <c r="C72" s="1401">
        <v>90</v>
      </c>
      <c r="D72" s="1398">
        <v>73</v>
      </c>
      <c r="E72" s="1399">
        <v>17</v>
      </c>
      <c r="F72" s="85">
        <v>45</v>
      </c>
      <c r="G72" s="135">
        <v>36</v>
      </c>
      <c r="H72" s="135">
        <v>9</v>
      </c>
      <c r="I72" s="976">
        <v>30</v>
      </c>
      <c r="J72" s="135">
        <v>24</v>
      </c>
      <c r="K72" s="1425">
        <v>6</v>
      </c>
      <c r="L72" s="976">
        <v>0</v>
      </c>
      <c r="M72" s="135">
        <v>0</v>
      </c>
      <c r="N72" s="1425">
        <v>0</v>
      </c>
      <c r="O72" s="976">
        <v>0</v>
      </c>
      <c r="P72" s="135">
        <v>0</v>
      </c>
      <c r="Q72" s="1425">
        <v>0</v>
      </c>
      <c r="R72" s="976">
        <v>0</v>
      </c>
      <c r="S72" s="135">
        <v>0</v>
      </c>
      <c r="T72" s="1425">
        <v>0</v>
      </c>
      <c r="U72" s="976">
        <v>15</v>
      </c>
      <c r="V72" s="135">
        <v>13</v>
      </c>
      <c r="W72" s="1425">
        <v>2</v>
      </c>
      <c r="X72" s="976">
        <v>0</v>
      </c>
      <c r="Y72" s="135">
        <v>0</v>
      </c>
      <c r="Z72" s="1425">
        <v>0</v>
      </c>
    </row>
    <row r="73" spans="1:40" s="52" customFormat="1" ht="15">
      <c r="A73" s="81"/>
      <c r="B73" s="1432"/>
      <c r="C73" s="1433"/>
      <c r="D73" s="1081"/>
      <c r="E73" s="1081"/>
      <c r="F73" s="395"/>
      <c r="G73" s="1434"/>
      <c r="H73" s="1434"/>
      <c r="I73" s="395"/>
      <c r="J73" s="1434"/>
      <c r="K73" s="1434"/>
      <c r="L73" s="395"/>
      <c r="M73" s="1434"/>
      <c r="N73" s="1434"/>
      <c r="O73" s="395"/>
      <c r="P73" s="1434"/>
      <c r="Q73" s="1434"/>
      <c r="R73" s="395"/>
      <c r="S73" s="1434"/>
      <c r="T73" s="1434"/>
      <c r="U73" s="395"/>
      <c r="V73" s="1434"/>
      <c r="W73" s="1434"/>
      <c r="X73" s="395"/>
      <c r="Y73" s="1434"/>
      <c r="Z73" s="1434"/>
      <c r="AA73" s="1414"/>
      <c r="AB73" s="1414"/>
      <c r="AC73" s="1414"/>
      <c r="AD73" s="1414"/>
      <c r="AE73" s="1414"/>
      <c r="AF73" s="1414"/>
      <c r="AG73" s="1414"/>
      <c r="AH73" s="1414"/>
      <c r="AI73" s="1414"/>
      <c r="AJ73" s="1414"/>
      <c r="AK73" s="1414"/>
      <c r="AL73" s="1414"/>
      <c r="AM73" s="1414"/>
      <c r="AN73" s="1414"/>
    </row>
    <row r="74" spans="1:40" s="866" customFormat="1" ht="18.75" thickBot="1">
      <c r="A74" s="1451" t="s">
        <v>298</v>
      </c>
      <c r="B74" s="1451"/>
      <c r="C74" s="1452"/>
      <c r="D74" s="1452"/>
      <c r="E74" s="1452"/>
      <c r="F74" s="1452"/>
      <c r="G74" s="1452"/>
      <c r="H74" s="1452"/>
      <c r="I74" s="1452"/>
      <c r="J74" s="1452"/>
      <c r="K74" s="1452"/>
      <c r="L74" s="1452"/>
      <c r="M74" s="1452"/>
      <c r="N74" s="1452"/>
      <c r="O74" s="1452"/>
      <c r="P74" s="1452"/>
      <c r="Q74" s="1452"/>
      <c r="R74" s="1453"/>
      <c r="S74" s="1453"/>
      <c r="T74" s="1453"/>
      <c r="U74" s="1452"/>
      <c r="V74" s="1452"/>
      <c r="W74" s="1452"/>
      <c r="X74" s="1452"/>
      <c r="Y74" s="1452"/>
      <c r="Z74" s="1452"/>
      <c r="AA74" s="1660"/>
      <c r="AB74" s="1660"/>
      <c r="AC74" s="1660"/>
      <c r="AD74" s="1660"/>
      <c r="AE74" s="1660"/>
      <c r="AF74" s="1660"/>
      <c r="AG74" s="1660"/>
      <c r="AH74" s="1660"/>
      <c r="AI74" s="1660"/>
      <c r="AJ74" s="1660"/>
      <c r="AK74" s="1660"/>
      <c r="AL74" s="1660"/>
      <c r="AM74" s="1660"/>
      <c r="AN74" s="1660"/>
    </row>
    <row r="75" spans="1:26" ht="45.75" customHeight="1" thickBot="1">
      <c r="A75" s="1353" t="s">
        <v>119</v>
      </c>
      <c r="B75" s="2983" t="s">
        <v>269</v>
      </c>
      <c r="C75" s="2984"/>
      <c r="D75" s="2984"/>
      <c r="E75" s="2985"/>
      <c r="F75" s="2993" t="s">
        <v>85</v>
      </c>
      <c r="G75" s="2994"/>
      <c r="H75" s="2994"/>
      <c r="I75" s="2996" t="s">
        <v>268</v>
      </c>
      <c r="J75" s="2997"/>
      <c r="K75" s="2998"/>
      <c r="L75" s="2993" t="s">
        <v>296</v>
      </c>
      <c r="M75" s="2994"/>
      <c r="N75" s="2995"/>
      <c r="O75" s="2996" t="s">
        <v>297</v>
      </c>
      <c r="P75" s="2997"/>
      <c r="Q75" s="2998"/>
      <c r="R75" s="2993" t="s">
        <v>82</v>
      </c>
      <c r="S75" s="2994"/>
      <c r="T75" s="2995"/>
      <c r="U75" s="2996" t="s">
        <v>83</v>
      </c>
      <c r="V75" s="2997"/>
      <c r="W75" s="2998"/>
      <c r="X75" s="2993" t="s">
        <v>91</v>
      </c>
      <c r="Y75" s="2994"/>
      <c r="Z75" s="2995"/>
    </row>
    <row r="76" spans="1:26" ht="15.75">
      <c r="A76" s="1460"/>
      <c r="B76" s="1439" t="s">
        <v>274</v>
      </c>
      <c r="C76" s="1396" t="s">
        <v>68</v>
      </c>
      <c r="D76" s="1396" t="s">
        <v>265</v>
      </c>
      <c r="E76" s="1397" t="s">
        <v>266</v>
      </c>
      <c r="F76" s="1418" t="s">
        <v>68</v>
      </c>
      <c r="G76" s="1349" t="s">
        <v>265</v>
      </c>
      <c r="H76" s="1350" t="s">
        <v>266</v>
      </c>
      <c r="I76" s="1351" t="s">
        <v>68</v>
      </c>
      <c r="J76" s="1351" t="s">
        <v>265</v>
      </c>
      <c r="K76" s="1352" t="s">
        <v>266</v>
      </c>
      <c r="L76" s="1351" t="s">
        <v>68</v>
      </c>
      <c r="M76" s="1351" t="s">
        <v>265</v>
      </c>
      <c r="N76" s="1352" t="s">
        <v>266</v>
      </c>
      <c r="O76" s="1351" t="s">
        <v>68</v>
      </c>
      <c r="P76" s="1351" t="s">
        <v>265</v>
      </c>
      <c r="Q76" s="1352" t="s">
        <v>266</v>
      </c>
      <c r="R76" s="1351" t="s">
        <v>68</v>
      </c>
      <c r="S76" s="1351" t="s">
        <v>265</v>
      </c>
      <c r="T76" s="1352" t="s">
        <v>266</v>
      </c>
      <c r="U76" s="1351" t="s">
        <v>68</v>
      </c>
      <c r="V76" s="1351" t="s">
        <v>265</v>
      </c>
      <c r="W76" s="1352" t="s">
        <v>266</v>
      </c>
      <c r="X76" s="1354" t="s">
        <v>68</v>
      </c>
      <c r="Y76" s="1351" t="s">
        <v>265</v>
      </c>
      <c r="Z76" s="1352" t="s">
        <v>266</v>
      </c>
    </row>
    <row r="77" spans="1:26" ht="17.25" customHeight="1">
      <c r="A77" s="1386" t="s">
        <v>6</v>
      </c>
      <c r="B77" s="1440"/>
      <c r="C77" s="1346">
        <v>30995</v>
      </c>
      <c r="D77" s="1387"/>
      <c r="E77" s="1387"/>
      <c r="F77" s="822">
        <v>3553</v>
      </c>
      <c r="G77" s="1233"/>
      <c r="H77" s="1233"/>
      <c r="I77" s="822">
        <v>10198</v>
      </c>
      <c r="J77" s="1233"/>
      <c r="K77" s="1384"/>
      <c r="L77" s="1346">
        <v>860</v>
      </c>
      <c r="M77" s="1233"/>
      <c r="N77" s="1233"/>
      <c r="O77" s="822">
        <v>9628</v>
      </c>
      <c r="P77" s="1233"/>
      <c r="Q77" s="1384"/>
      <c r="R77" s="1346">
        <v>468</v>
      </c>
      <c r="S77" s="819"/>
      <c r="T77" s="819"/>
      <c r="U77" s="822">
        <v>5763</v>
      </c>
      <c r="V77" s="819"/>
      <c r="W77" s="897"/>
      <c r="X77" s="822">
        <v>525</v>
      </c>
      <c r="Y77" s="819"/>
      <c r="Z77" s="897"/>
    </row>
    <row r="78" spans="1:26" ht="15">
      <c r="A78" s="1263" t="s">
        <v>31</v>
      </c>
      <c r="B78" s="1440"/>
      <c r="C78" s="1346">
        <v>4979</v>
      </c>
      <c r="D78" s="1387"/>
      <c r="E78" s="1387"/>
      <c r="F78" s="822">
        <v>514</v>
      </c>
      <c r="G78" s="1355"/>
      <c r="H78" s="1355"/>
      <c r="I78" s="822">
        <v>2413</v>
      </c>
      <c r="J78" s="1355"/>
      <c r="K78" s="1356"/>
      <c r="L78" s="1346">
        <v>261</v>
      </c>
      <c r="M78" s="1355"/>
      <c r="N78" s="1355"/>
      <c r="O78" s="822">
        <v>771</v>
      </c>
      <c r="P78" s="1355"/>
      <c r="Q78" s="1356"/>
      <c r="R78" s="1346">
        <v>108</v>
      </c>
      <c r="S78" s="819"/>
      <c r="T78" s="819"/>
      <c r="U78" s="822">
        <v>911</v>
      </c>
      <c r="V78" s="819"/>
      <c r="W78" s="897"/>
      <c r="X78" s="822">
        <v>1</v>
      </c>
      <c r="Y78" s="819"/>
      <c r="Z78" s="897"/>
    </row>
    <row r="79" spans="1:26" ht="15">
      <c r="A79" s="1263" t="s">
        <v>16</v>
      </c>
      <c r="B79" s="1440"/>
      <c r="C79" s="1346">
        <v>1110</v>
      </c>
      <c r="D79" s="1387"/>
      <c r="E79" s="1387"/>
      <c r="F79" s="822">
        <v>176</v>
      </c>
      <c r="G79" s="1355"/>
      <c r="H79" s="1355"/>
      <c r="I79" s="822">
        <v>394</v>
      </c>
      <c r="J79" s="1355"/>
      <c r="K79" s="1356"/>
      <c r="L79" s="1346">
        <v>18</v>
      </c>
      <c r="M79" s="1355"/>
      <c r="N79" s="1355"/>
      <c r="O79" s="822">
        <v>304</v>
      </c>
      <c r="P79" s="1355"/>
      <c r="Q79" s="1356"/>
      <c r="R79" s="1346">
        <v>0</v>
      </c>
      <c r="S79" s="819"/>
      <c r="T79" s="819"/>
      <c r="U79" s="822">
        <v>218</v>
      </c>
      <c r="V79" s="819"/>
      <c r="W79" s="897"/>
      <c r="X79" s="822">
        <v>0</v>
      </c>
      <c r="Y79" s="819"/>
      <c r="Z79" s="897"/>
    </row>
    <row r="80" spans="1:26" ht="15">
      <c r="A80" s="1263" t="s">
        <v>247</v>
      </c>
      <c r="B80" s="1440"/>
      <c r="C80" s="1346">
        <v>508</v>
      </c>
      <c r="D80" s="1387"/>
      <c r="E80" s="1387"/>
      <c r="F80" s="822">
        <v>82</v>
      </c>
      <c r="G80" s="1355"/>
      <c r="H80" s="1355"/>
      <c r="I80" s="822">
        <v>199</v>
      </c>
      <c r="J80" s="1355"/>
      <c r="K80" s="1356"/>
      <c r="L80" s="1346">
        <v>0</v>
      </c>
      <c r="M80" s="1355"/>
      <c r="N80" s="1355"/>
      <c r="O80" s="822">
        <v>74</v>
      </c>
      <c r="P80" s="1355"/>
      <c r="Q80" s="1356"/>
      <c r="R80" s="1346">
        <v>18</v>
      </c>
      <c r="S80" s="819"/>
      <c r="T80" s="819"/>
      <c r="U80" s="822">
        <v>115</v>
      </c>
      <c r="V80" s="819"/>
      <c r="W80" s="897"/>
      <c r="X80" s="822">
        <v>20</v>
      </c>
      <c r="Y80" s="819"/>
      <c r="Z80" s="897"/>
    </row>
    <row r="81" spans="1:26" ht="15">
      <c r="A81" s="1263" t="s">
        <v>210</v>
      </c>
      <c r="B81" s="1440"/>
      <c r="C81" s="1346">
        <v>496</v>
      </c>
      <c r="D81" s="1387"/>
      <c r="E81" s="1387"/>
      <c r="F81" s="822">
        <v>91</v>
      </c>
      <c r="G81" s="1355"/>
      <c r="H81" s="1355"/>
      <c r="I81" s="822">
        <v>174</v>
      </c>
      <c r="J81" s="1355"/>
      <c r="K81" s="1356"/>
      <c r="L81" s="1346">
        <v>0</v>
      </c>
      <c r="M81" s="1355"/>
      <c r="N81" s="1355"/>
      <c r="O81" s="822">
        <v>0</v>
      </c>
      <c r="P81" s="1355"/>
      <c r="Q81" s="1356"/>
      <c r="R81" s="1346">
        <v>25</v>
      </c>
      <c r="S81" s="819"/>
      <c r="T81" s="819"/>
      <c r="U81" s="822">
        <v>201</v>
      </c>
      <c r="V81" s="819"/>
      <c r="W81" s="897"/>
      <c r="X81" s="822">
        <v>5</v>
      </c>
      <c r="Y81" s="819"/>
      <c r="Z81" s="897"/>
    </row>
    <row r="82" spans="1:26" ht="15">
      <c r="A82" s="1263" t="s">
        <v>84</v>
      </c>
      <c r="B82" s="1440"/>
      <c r="C82" s="1346">
        <v>1223</v>
      </c>
      <c r="D82" s="1387"/>
      <c r="E82" s="1387"/>
      <c r="F82" s="822">
        <v>259</v>
      </c>
      <c r="G82" s="1355"/>
      <c r="H82" s="1355"/>
      <c r="I82" s="822">
        <v>251</v>
      </c>
      <c r="J82" s="1355"/>
      <c r="K82" s="1356"/>
      <c r="L82" s="1346">
        <v>0</v>
      </c>
      <c r="M82" s="1355"/>
      <c r="N82" s="1355"/>
      <c r="O82" s="822">
        <v>491</v>
      </c>
      <c r="P82" s="1355"/>
      <c r="Q82" s="1356"/>
      <c r="R82" s="1346">
        <v>0</v>
      </c>
      <c r="S82" s="819"/>
      <c r="T82" s="819"/>
      <c r="U82" s="822">
        <v>222</v>
      </c>
      <c r="V82" s="819"/>
      <c r="W82" s="897"/>
      <c r="X82" s="822">
        <v>0</v>
      </c>
      <c r="Y82" s="819"/>
      <c r="Z82" s="897"/>
    </row>
    <row r="83" spans="1:26" ht="15">
      <c r="A83" s="1263" t="s">
        <v>20</v>
      </c>
      <c r="B83" s="1440"/>
      <c r="C83" s="1346">
        <v>244</v>
      </c>
      <c r="D83" s="1387"/>
      <c r="E83" s="1387"/>
      <c r="F83" s="822">
        <v>15</v>
      </c>
      <c r="G83" s="1355"/>
      <c r="H83" s="1355"/>
      <c r="I83" s="822">
        <v>132</v>
      </c>
      <c r="J83" s="1355"/>
      <c r="K83" s="1356"/>
      <c r="L83" s="1346">
        <v>0</v>
      </c>
      <c r="M83" s="1355"/>
      <c r="N83" s="1355"/>
      <c r="O83" s="822">
        <v>0</v>
      </c>
      <c r="P83" s="1355"/>
      <c r="Q83" s="1356"/>
      <c r="R83" s="1346">
        <v>0</v>
      </c>
      <c r="S83" s="819"/>
      <c r="T83" s="819"/>
      <c r="U83" s="822">
        <v>89</v>
      </c>
      <c r="V83" s="819"/>
      <c r="W83" s="897"/>
      <c r="X83" s="822">
        <v>8</v>
      </c>
      <c r="Y83" s="819"/>
      <c r="Z83" s="897"/>
    </row>
    <row r="84" spans="1:26" ht="15">
      <c r="A84" s="1386" t="s">
        <v>0</v>
      </c>
      <c r="B84" s="1440"/>
      <c r="C84" s="1346">
        <v>2120</v>
      </c>
      <c r="D84" s="1387"/>
      <c r="E84" s="1387"/>
      <c r="F84" s="822">
        <v>343</v>
      </c>
      <c r="G84" s="1233"/>
      <c r="H84" s="1233"/>
      <c r="I84" s="822">
        <v>670</v>
      </c>
      <c r="J84" s="1233"/>
      <c r="K84" s="1384"/>
      <c r="L84" s="1346">
        <v>0</v>
      </c>
      <c r="M84" s="1233"/>
      <c r="N84" s="1233"/>
      <c r="O84" s="822">
        <v>671</v>
      </c>
      <c r="P84" s="1233"/>
      <c r="Q84" s="1384"/>
      <c r="R84" s="1346">
        <v>0</v>
      </c>
      <c r="S84" s="819"/>
      <c r="T84" s="819"/>
      <c r="U84" s="822">
        <v>436</v>
      </c>
      <c r="V84" s="819"/>
      <c r="W84" s="897"/>
      <c r="X84" s="822">
        <v>0</v>
      </c>
      <c r="Y84" s="819"/>
      <c r="Z84" s="897"/>
    </row>
    <row r="85" spans="1:26" ht="15">
      <c r="A85" s="1263" t="s">
        <v>21</v>
      </c>
      <c r="B85" s="1440"/>
      <c r="C85" s="1346">
        <v>1434</v>
      </c>
      <c r="D85" s="1387"/>
      <c r="E85" s="1387"/>
      <c r="F85" s="822">
        <v>225</v>
      </c>
      <c r="G85" s="1355"/>
      <c r="H85" s="1355"/>
      <c r="I85" s="822">
        <v>424</v>
      </c>
      <c r="J85" s="1355"/>
      <c r="K85" s="1356"/>
      <c r="L85" s="1346">
        <v>33</v>
      </c>
      <c r="M85" s="1355"/>
      <c r="N85" s="1355"/>
      <c r="O85" s="822">
        <v>530</v>
      </c>
      <c r="P85" s="1355"/>
      <c r="Q85" s="1356"/>
      <c r="R85" s="1346">
        <v>0</v>
      </c>
      <c r="S85" s="819"/>
      <c r="T85" s="819"/>
      <c r="U85" s="822">
        <v>222</v>
      </c>
      <c r="V85" s="819"/>
      <c r="W85" s="897"/>
      <c r="X85" s="822">
        <v>0</v>
      </c>
      <c r="Y85" s="819"/>
      <c r="Z85" s="897"/>
    </row>
    <row r="86" spans="1:26" ht="15">
      <c r="A86" s="1263" t="s">
        <v>77</v>
      </c>
      <c r="B86" s="1440"/>
      <c r="C86" s="1346">
        <v>5912</v>
      </c>
      <c r="D86" s="1387"/>
      <c r="E86" s="1387"/>
      <c r="F86" s="822">
        <v>719</v>
      </c>
      <c r="G86" s="1355"/>
      <c r="H86" s="1355"/>
      <c r="I86" s="822">
        <v>812</v>
      </c>
      <c r="J86" s="1355"/>
      <c r="K86" s="1356"/>
      <c r="L86" s="1346">
        <v>82</v>
      </c>
      <c r="M86" s="1355"/>
      <c r="N86" s="1355"/>
      <c r="O86" s="822">
        <v>3073</v>
      </c>
      <c r="P86" s="1355"/>
      <c r="Q86" s="1356"/>
      <c r="R86" s="1346">
        <v>118</v>
      </c>
      <c r="S86" s="819"/>
      <c r="T86" s="819"/>
      <c r="U86" s="822">
        <v>670</v>
      </c>
      <c r="V86" s="819"/>
      <c r="W86" s="897"/>
      <c r="X86" s="822">
        <v>438</v>
      </c>
      <c r="Y86" s="819"/>
      <c r="Z86" s="897"/>
    </row>
    <row r="87" spans="1:26" ht="15">
      <c r="A87" s="1263" t="s">
        <v>70</v>
      </c>
      <c r="B87" s="1440"/>
      <c r="C87" s="1346">
        <v>2970</v>
      </c>
      <c r="D87" s="1387"/>
      <c r="E87" s="1387"/>
      <c r="F87" s="822">
        <v>395</v>
      </c>
      <c r="G87" s="1355"/>
      <c r="H87" s="1355"/>
      <c r="I87" s="822">
        <v>1726</v>
      </c>
      <c r="J87" s="1355"/>
      <c r="K87" s="1356"/>
      <c r="L87" s="1346">
        <v>164</v>
      </c>
      <c r="M87" s="1355"/>
      <c r="N87" s="1355"/>
      <c r="O87" s="822">
        <v>0</v>
      </c>
      <c r="P87" s="1355"/>
      <c r="Q87" s="1356"/>
      <c r="R87" s="1346">
        <v>28</v>
      </c>
      <c r="S87" s="819"/>
      <c r="T87" s="819"/>
      <c r="U87" s="822">
        <v>657</v>
      </c>
      <c r="V87" s="819"/>
      <c r="W87" s="897"/>
      <c r="X87" s="822">
        <v>0</v>
      </c>
      <c r="Y87" s="819"/>
      <c r="Z87" s="897"/>
    </row>
    <row r="88" spans="1:26" ht="15">
      <c r="A88" s="1263" t="s">
        <v>24</v>
      </c>
      <c r="B88" s="1440"/>
      <c r="C88" s="1346">
        <v>468</v>
      </c>
      <c r="D88" s="1387"/>
      <c r="E88" s="1387"/>
      <c r="F88" s="822">
        <v>33</v>
      </c>
      <c r="G88" s="1355"/>
      <c r="H88" s="1355"/>
      <c r="I88" s="822">
        <v>248</v>
      </c>
      <c r="J88" s="1355"/>
      <c r="K88" s="1356"/>
      <c r="L88" s="1346">
        <v>0</v>
      </c>
      <c r="M88" s="1355"/>
      <c r="N88" s="1355"/>
      <c r="O88" s="822">
        <v>0</v>
      </c>
      <c r="P88" s="1355"/>
      <c r="Q88" s="1356"/>
      <c r="R88" s="1346">
        <v>18</v>
      </c>
      <c r="S88" s="819"/>
      <c r="T88" s="819"/>
      <c r="U88" s="822">
        <v>169</v>
      </c>
      <c r="V88" s="819"/>
      <c r="W88" s="897"/>
      <c r="X88" s="822">
        <v>0</v>
      </c>
      <c r="Y88" s="819"/>
      <c r="Z88" s="897"/>
    </row>
    <row r="89" spans="1:26" ht="15">
      <c r="A89" s="1263" t="s">
        <v>102</v>
      </c>
      <c r="B89" s="1440"/>
      <c r="C89" s="1346">
        <v>2247</v>
      </c>
      <c r="D89" s="1387"/>
      <c r="E89" s="1387"/>
      <c r="F89" s="822">
        <v>169</v>
      </c>
      <c r="G89" s="1355"/>
      <c r="H89" s="1355"/>
      <c r="I89" s="822">
        <v>878</v>
      </c>
      <c r="J89" s="1355"/>
      <c r="K89" s="1356"/>
      <c r="L89" s="1346">
        <v>32</v>
      </c>
      <c r="M89" s="1355"/>
      <c r="N89" s="1355"/>
      <c r="O89" s="822">
        <v>594</v>
      </c>
      <c r="P89" s="1355"/>
      <c r="Q89" s="1356"/>
      <c r="R89" s="1346">
        <v>46</v>
      </c>
      <c r="S89" s="819"/>
      <c r="T89" s="819"/>
      <c r="U89" s="822">
        <v>499</v>
      </c>
      <c r="V89" s="819"/>
      <c r="W89" s="897"/>
      <c r="X89" s="822">
        <v>29</v>
      </c>
      <c r="Y89" s="819"/>
      <c r="Z89" s="897"/>
    </row>
    <row r="90" spans="1:26" ht="15">
      <c r="A90" s="1263" t="s">
        <v>248</v>
      </c>
      <c r="B90" s="1440"/>
      <c r="C90" s="1346">
        <v>3439</v>
      </c>
      <c r="D90" s="1387"/>
      <c r="E90" s="1387"/>
      <c r="F90" s="822">
        <v>262</v>
      </c>
      <c r="G90" s="1355"/>
      <c r="H90" s="1355"/>
      <c r="I90" s="822">
        <v>783</v>
      </c>
      <c r="J90" s="1355"/>
      <c r="K90" s="1356"/>
      <c r="L90" s="1346">
        <v>193</v>
      </c>
      <c r="M90" s="1355"/>
      <c r="N90" s="1355"/>
      <c r="O90" s="822">
        <v>1511</v>
      </c>
      <c r="P90" s="1355"/>
      <c r="Q90" s="1356"/>
      <c r="R90" s="1346">
        <v>65</v>
      </c>
      <c r="S90" s="819"/>
      <c r="T90" s="819"/>
      <c r="U90" s="822">
        <v>625</v>
      </c>
      <c r="V90" s="819"/>
      <c r="W90" s="897"/>
      <c r="X90" s="822">
        <v>0</v>
      </c>
      <c r="Y90" s="819"/>
      <c r="Z90" s="897"/>
    </row>
    <row r="91" spans="1:26" ht="15">
      <c r="A91" s="1263" t="s">
        <v>249</v>
      </c>
      <c r="B91" s="1440"/>
      <c r="C91" s="1346">
        <v>815</v>
      </c>
      <c r="D91" s="1387"/>
      <c r="E91" s="1387"/>
      <c r="F91" s="822">
        <v>75</v>
      </c>
      <c r="G91" s="1355"/>
      <c r="H91" s="1355"/>
      <c r="I91" s="822">
        <v>448</v>
      </c>
      <c r="J91" s="1355"/>
      <c r="K91" s="1356"/>
      <c r="L91" s="1346">
        <v>65</v>
      </c>
      <c r="M91" s="1355"/>
      <c r="N91" s="1355"/>
      <c r="O91" s="822">
        <v>0</v>
      </c>
      <c r="P91" s="1355"/>
      <c r="Q91" s="1356"/>
      <c r="R91" s="1346">
        <v>42</v>
      </c>
      <c r="S91" s="819"/>
      <c r="T91" s="819"/>
      <c r="U91" s="822">
        <v>185</v>
      </c>
      <c r="V91" s="819"/>
      <c r="W91" s="897"/>
      <c r="X91" s="822">
        <v>0</v>
      </c>
      <c r="Y91" s="819"/>
      <c r="Z91" s="897"/>
    </row>
    <row r="92" spans="1:26" ht="15">
      <c r="A92" s="1263" t="s">
        <v>251</v>
      </c>
      <c r="B92" s="1440"/>
      <c r="C92" s="1346">
        <v>1004</v>
      </c>
      <c r="D92" s="1387"/>
      <c r="E92" s="1387"/>
      <c r="F92" s="822">
        <v>80</v>
      </c>
      <c r="G92" s="1355"/>
      <c r="H92" s="1355"/>
      <c r="I92" s="822">
        <v>158</v>
      </c>
      <c r="J92" s="1355"/>
      <c r="K92" s="1356"/>
      <c r="L92" s="1346">
        <v>0</v>
      </c>
      <c r="M92" s="1355"/>
      <c r="N92" s="1355"/>
      <c r="O92" s="822">
        <v>671</v>
      </c>
      <c r="P92" s="1355"/>
      <c r="Q92" s="1356"/>
      <c r="R92" s="1346">
        <v>0</v>
      </c>
      <c r="S92" s="819"/>
      <c r="T92" s="819"/>
      <c r="U92" s="822">
        <v>95</v>
      </c>
      <c r="V92" s="819"/>
      <c r="W92" s="897"/>
      <c r="X92" s="822">
        <v>0</v>
      </c>
      <c r="Y92" s="819"/>
      <c r="Z92" s="897"/>
    </row>
    <row r="93" spans="1:26" ht="15">
      <c r="A93" s="1263" t="s">
        <v>67</v>
      </c>
      <c r="B93" s="1440"/>
      <c r="C93" s="1346">
        <v>1606</v>
      </c>
      <c r="D93" s="1387"/>
      <c r="E93" s="1387"/>
      <c r="F93" s="822">
        <v>30</v>
      </c>
      <c r="G93" s="1355"/>
      <c r="H93" s="1355"/>
      <c r="I93" s="822">
        <v>337</v>
      </c>
      <c r="J93" s="1355"/>
      <c r="K93" s="1356"/>
      <c r="L93" s="1346">
        <v>12</v>
      </c>
      <c r="M93" s="1355"/>
      <c r="N93" s="1355"/>
      <c r="O93" s="822">
        <v>845</v>
      </c>
      <c r="P93" s="1355"/>
      <c r="Q93" s="1356"/>
      <c r="R93" s="1346">
        <v>0</v>
      </c>
      <c r="S93" s="819"/>
      <c r="T93" s="819"/>
      <c r="U93" s="822">
        <v>358</v>
      </c>
      <c r="V93" s="819"/>
      <c r="W93" s="897"/>
      <c r="X93" s="822">
        <v>24</v>
      </c>
      <c r="Y93" s="819"/>
      <c r="Z93" s="897"/>
    </row>
    <row r="94" spans="1:26" ht="15">
      <c r="A94" s="1263" t="s">
        <v>27</v>
      </c>
      <c r="B94" s="1440"/>
      <c r="C94" s="1346">
        <v>294</v>
      </c>
      <c r="D94" s="1387"/>
      <c r="E94" s="1387"/>
      <c r="F94" s="822">
        <v>40</v>
      </c>
      <c r="G94" s="1355"/>
      <c r="H94" s="1355"/>
      <c r="I94" s="822">
        <v>100</v>
      </c>
      <c r="J94" s="1355"/>
      <c r="K94" s="1356"/>
      <c r="L94" s="1346">
        <v>0</v>
      </c>
      <c r="M94" s="1355"/>
      <c r="N94" s="1355"/>
      <c r="O94" s="822">
        <v>93</v>
      </c>
      <c r="P94" s="1355"/>
      <c r="Q94" s="1356"/>
      <c r="R94" s="1346">
        <v>0</v>
      </c>
      <c r="S94" s="819"/>
      <c r="T94" s="819"/>
      <c r="U94" s="822">
        <v>61</v>
      </c>
      <c r="V94" s="819"/>
      <c r="W94" s="897"/>
      <c r="X94" s="822">
        <v>0</v>
      </c>
      <c r="Y94" s="819"/>
      <c r="Z94" s="897"/>
    </row>
    <row r="95" spans="1:26" ht="15">
      <c r="A95" s="1263" t="s">
        <v>28</v>
      </c>
      <c r="B95" s="1440"/>
      <c r="C95" s="1346">
        <v>37</v>
      </c>
      <c r="D95" s="1387"/>
      <c r="E95" s="1387"/>
      <c r="F95" s="822">
        <v>0</v>
      </c>
      <c r="G95" s="1355"/>
      <c r="H95" s="1355"/>
      <c r="I95" s="822">
        <v>22</v>
      </c>
      <c r="J95" s="1355"/>
      <c r="K95" s="1356"/>
      <c r="L95" s="1346">
        <v>0</v>
      </c>
      <c r="M95" s="1355"/>
      <c r="N95" s="1355"/>
      <c r="O95" s="822">
        <v>0</v>
      </c>
      <c r="P95" s="1355"/>
      <c r="Q95" s="1356"/>
      <c r="R95" s="1346">
        <v>0</v>
      </c>
      <c r="S95" s="819"/>
      <c r="T95" s="819"/>
      <c r="U95" s="822">
        <v>15</v>
      </c>
      <c r="V95" s="819"/>
      <c r="W95" s="897"/>
      <c r="X95" s="822">
        <v>0</v>
      </c>
      <c r="Y95" s="819"/>
      <c r="Z95" s="897"/>
    </row>
    <row r="96" spans="1:26" ht="15.75" thickBot="1">
      <c r="A96" s="1264" t="s">
        <v>29</v>
      </c>
      <c r="B96" s="1441"/>
      <c r="C96" s="1427">
        <v>89</v>
      </c>
      <c r="D96" s="1398"/>
      <c r="E96" s="1398"/>
      <c r="F96" s="1426">
        <v>45</v>
      </c>
      <c r="G96" s="1357"/>
      <c r="H96" s="1357"/>
      <c r="I96" s="1426">
        <v>29</v>
      </c>
      <c r="J96" s="1357"/>
      <c r="K96" s="1358"/>
      <c r="L96" s="1427">
        <v>0</v>
      </c>
      <c r="M96" s="1357"/>
      <c r="N96" s="1357"/>
      <c r="O96" s="1426">
        <v>0</v>
      </c>
      <c r="P96" s="1357"/>
      <c r="Q96" s="1358"/>
      <c r="R96" s="1427">
        <v>0</v>
      </c>
      <c r="S96" s="862"/>
      <c r="T96" s="862"/>
      <c r="U96" s="1426">
        <v>15</v>
      </c>
      <c r="V96" s="862"/>
      <c r="W96" s="1429"/>
      <c r="X96" s="1426">
        <v>0</v>
      </c>
      <c r="Y96" s="862"/>
      <c r="Z96" s="1429"/>
    </row>
    <row r="97" spans="1:26" ht="12.75">
      <c r="A97" s="1259" t="s">
        <v>255</v>
      </c>
      <c r="B97" s="1260"/>
      <c r="C97" s="1260"/>
      <c r="D97" s="1260"/>
      <c r="E97" s="1260"/>
      <c r="F97" s="2512">
        <f>F82+I82+U82</f>
        <v>732</v>
      </c>
      <c r="G97" s="1260"/>
      <c r="H97" s="1260"/>
      <c r="I97" s="2512"/>
      <c r="J97" s="1260"/>
      <c r="K97" s="1260"/>
      <c r="L97" s="1260"/>
      <c r="M97" s="1260"/>
      <c r="N97" s="1260"/>
      <c r="O97" s="1260"/>
      <c r="P97" s="1260"/>
      <c r="Q97" s="1260"/>
      <c r="R97" s="1260"/>
      <c r="S97" s="1260"/>
      <c r="T97" s="1435"/>
      <c r="U97" s="1436"/>
      <c r="V97" s="1435"/>
      <c r="W97" s="1435"/>
      <c r="X97" s="1436"/>
      <c r="Y97" s="1435"/>
      <c r="Z97" s="1435"/>
    </row>
    <row r="98" spans="1:26" ht="12.75">
      <c r="A98" s="2992" t="s">
        <v>256</v>
      </c>
      <c r="B98" s="2992"/>
      <c r="C98" s="2992"/>
      <c r="D98" s="2992"/>
      <c r="E98" s="2992"/>
      <c r="F98" s="2992"/>
      <c r="G98" s="2992"/>
      <c r="H98" s="2992"/>
      <c r="I98" s="2992"/>
      <c r="J98" s="2992"/>
      <c r="K98" s="2992"/>
      <c r="L98" s="2992"/>
      <c r="M98" s="2992"/>
      <c r="N98" s="2992"/>
      <c r="O98" s="2992"/>
      <c r="P98" s="2992"/>
      <c r="Q98" s="2992"/>
      <c r="R98" s="2992"/>
      <c r="S98" s="2992"/>
      <c r="T98" s="1435"/>
      <c r="U98" s="1436"/>
      <c r="V98" s="1435"/>
      <c r="W98" s="1435"/>
      <c r="X98" s="1436"/>
      <c r="Y98" s="1435"/>
      <c r="Z98" s="1435"/>
    </row>
    <row r="99" spans="1:26" ht="12.75">
      <c r="A99" s="2992" t="s">
        <v>257</v>
      </c>
      <c r="B99" s="2992"/>
      <c r="C99" s="2992"/>
      <c r="D99" s="2992"/>
      <c r="E99" s="2992"/>
      <c r="F99" s="2992"/>
      <c r="G99" s="2992"/>
      <c r="H99" s="2992"/>
      <c r="I99" s="2992"/>
      <c r="J99" s="2992"/>
      <c r="K99" s="2992"/>
      <c r="L99" s="2992"/>
      <c r="M99" s="2992"/>
      <c r="N99" s="2992"/>
      <c r="O99" s="1260"/>
      <c r="P99" s="1260"/>
      <c r="Q99" s="1260"/>
      <c r="R99" s="1260"/>
      <c r="S99" s="1260"/>
      <c r="T99" s="1435"/>
      <c r="U99" s="1436"/>
      <c r="V99" s="1435"/>
      <c r="W99" s="1435"/>
      <c r="X99" s="1436"/>
      <c r="Y99" s="1435"/>
      <c r="Z99" s="1435"/>
    </row>
    <row r="100" spans="1:26" ht="12.75">
      <c r="A100" s="2992" t="s">
        <v>258</v>
      </c>
      <c r="B100" s="2992"/>
      <c r="C100" s="2992"/>
      <c r="D100" s="2992"/>
      <c r="E100" s="2992"/>
      <c r="F100" s="2992"/>
      <c r="G100" s="2992"/>
      <c r="H100" s="2992"/>
      <c r="I100" s="2992"/>
      <c r="J100" s="2992"/>
      <c r="K100" s="2992"/>
      <c r="L100" s="2992"/>
      <c r="M100" s="2992"/>
      <c r="N100" s="2992"/>
      <c r="O100" s="1260"/>
      <c r="P100" s="1260"/>
      <c r="Q100" s="1260"/>
      <c r="R100" s="1260"/>
      <c r="S100" s="1260"/>
      <c r="T100" s="1435"/>
      <c r="U100" s="1436"/>
      <c r="V100" s="1435"/>
      <c r="W100" s="1435"/>
      <c r="X100" s="1436"/>
      <c r="Y100" s="1435"/>
      <c r="Z100" s="1435"/>
    </row>
    <row r="101" spans="1:26" ht="12.75">
      <c r="A101" s="2992" t="s">
        <v>259</v>
      </c>
      <c r="B101" s="2992"/>
      <c r="C101" s="2992"/>
      <c r="D101" s="2992"/>
      <c r="E101" s="2992"/>
      <c r="F101" s="2992"/>
      <c r="G101" s="2992"/>
      <c r="H101" s="2992"/>
      <c r="I101" s="2992"/>
      <c r="J101" s="2992"/>
      <c r="K101" s="2992"/>
      <c r="L101" s="2992"/>
      <c r="M101" s="2992"/>
      <c r="N101" s="2992"/>
      <c r="O101" s="2992"/>
      <c r="P101" s="1260"/>
      <c r="Q101" s="1260"/>
      <c r="R101" s="1260"/>
      <c r="S101" s="1260"/>
      <c r="T101" s="1435"/>
      <c r="U101" s="1436"/>
      <c r="V101" s="1435"/>
      <c r="W101" s="1435"/>
      <c r="X101" s="1436"/>
      <c r="Y101" s="1435"/>
      <c r="Z101" s="1435"/>
    </row>
    <row r="102" spans="1:26" ht="12.75">
      <c r="A102" s="1239" t="s">
        <v>150</v>
      </c>
      <c r="B102" s="1239"/>
      <c r="C102" s="1239"/>
      <c r="D102" s="1240"/>
      <c r="E102" s="1240"/>
      <c r="F102" s="1240"/>
      <c r="G102" s="1240"/>
      <c r="H102" s="1241"/>
      <c r="I102" s="1241"/>
      <c r="J102" s="1241"/>
      <c r="K102" s="1241"/>
      <c r="L102" s="1241"/>
      <c r="M102" s="1241"/>
      <c r="N102" s="1241"/>
      <c r="O102" s="1241"/>
      <c r="P102" s="1241"/>
      <c r="Q102" s="1241"/>
      <c r="R102" s="1241"/>
      <c r="S102" s="1241"/>
      <c r="T102" s="1435"/>
      <c r="U102" s="1436"/>
      <c r="V102" s="1435"/>
      <c r="W102" s="1435"/>
      <c r="X102" s="1436"/>
      <c r="Y102" s="1435"/>
      <c r="Z102" s="1435"/>
    </row>
    <row r="103" spans="1:26" ht="12.75">
      <c r="A103" s="1242" t="s">
        <v>152</v>
      </c>
      <c r="B103" s="1241"/>
      <c r="C103" s="1241"/>
      <c r="D103" s="1241"/>
      <c r="E103" s="1241"/>
      <c r="F103" s="1241"/>
      <c r="G103" s="1241"/>
      <c r="H103" s="1241"/>
      <c r="I103" s="1241"/>
      <c r="J103" s="1241"/>
      <c r="K103" s="1241"/>
      <c r="L103" s="1241"/>
      <c r="M103" s="1241"/>
      <c r="N103" s="1241"/>
      <c r="O103" s="1241"/>
      <c r="P103" s="1241"/>
      <c r="Q103" s="1241"/>
      <c r="R103" s="1241"/>
      <c r="S103" s="1241"/>
      <c r="T103" s="1435"/>
      <c r="U103" s="1436"/>
      <c r="V103" s="1435"/>
      <c r="W103" s="1435"/>
      <c r="X103" s="1436"/>
      <c r="Y103" s="1435"/>
      <c r="Z103" s="1435"/>
    </row>
    <row r="104" spans="3:26" ht="14.25">
      <c r="C104" s="1389"/>
      <c r="D104" s="1389"/>
      <c r="E104" s="1389"/>
      <c r="F104" s="42"/>
      <c r="G104" s="42"/>
      <c r="H104" s="42"/>
      <c r="I104" s="42"/>
      <c r="J104" s="42"/>
      <c r="K104" s="42"/>
      <c r="L104" s="42"/>
      <c r="M104" s="42"/>
      <c r="N104" s="42"/>
      <c r="O104" s="42"/>
      <c r="P104" s="42"/>
      <c r="Q104" s="42"/>
      <c r="R104" s="42"/>
      <c r="S104" s="42"/>
      <c r="T104" s="42"/>
      <c r="U104" s="42"/>
      <c r="V104" s="42"/>
      <c r="W104" s="42"/>
      <c r="X104" s="42"/>
      <c r="Y104" s="42"/>
      <c r="Z104" s="42"/>
    </row>
    <row r="105" spans="1:40" s="866" customFormat="1" ht="18">
      <c r="A105" s="1451" t="s">
        <v>301</v>
      </c>
      <c r="B105" s="1451"/>
      <c r="C105" s="1452"/>
      <c r="D105" s="1452"/>
      <c r="E105" s="1452"/>
      <c r="F105" s="1452"/>
      <c r="G105" s="1452"/>
      <c r="H105" s="1452"/>
      <c r="I105" s="1453"/>
      <c r="J105" s="1452"/>
      <c r="K105" s="1452"/>
      <c r="L105" s="1454"/>
      <c r="M105" s="1454"/>
      <c r="N105" s="1454"/>
      <c r="O105" s="1454"/>
      <c r="P105" s="1454"/>
      <c r="Q105" s="1454"/>
      <c r="R105" s="1455"/>
      <c r="S105" s="1454"/>
      <c r="T105" s="1454"/>
      <c r="U105" s="1454"/>
      <c r="V105" s="1454"/>
      <c r="W105" s="1454"/>
      <c r="X105" s="1454"/>
      <c r="Y105" s="1454"/>
      <c r="Z105" s="1454"/>
      <c r="AA105" s="1660"/>
      <c r="AB105" s="1660"/>
      <c r="AC105" s="1660"/>
      <c r="AD105" s="1660"/>
      <c r="AE105" s="1660"/>
      <c r="AF105" s="1660"/>
      <c r="AG105" s="1660"/>
      <c r="AH105" s="1660"/>
      <c r="AI105" s="1660"/>
      <c r="AJ105" s="1660"/>
      <c r="AK105" s="1660"/>
      <c r="AL105" s="1660"/>
      <c r="AM105" s="1660"/>
      <c r="AN105" s="1660"/>
    </row>
    <row r="106" spans="4:5" ht="15" thickBot="1">
      <c r="D106" s="1389"/>
      <c r="E106" s="1389"/>
    </row>
    <row r="107" spans="1:26" ht="43.5" customHeight="1" thickBot="1">
      <c r="A107" s="1353" t="s">
        <v>119</v>
      </c>
      <c r="B107" s="2983" t="s">
        <v>275</v>
      </c>
      <c r="C107" s="2984"/>
      <c r="D107" s="2984"/>
      <c r="E107" s="2985"/>
      <c r="F107" s="2994" t="s">
        <v>85</v>
      </c>
      <c r="G107" s="2994"/>
      <c r="H107" s="2994"/>
      <c r="I107" s="2993" t="s">
        <v>268</v>
      </c>
      <c r="J107" s="2994"/>
      <c r="K107" s="2994"/>
      <c r="L107" s="2993" t="s">
        <v>267</v>
      </c>
      <c r="M107" s="2994"/>
      <c r="N107" s="2995"/>
      <c r="O107" s="2994" t="s">
        <v>88</v>
      </c>
      <c r="P107" s="2994"/>
      <c r="Q107" s="2994"/>
      <c r="R107" s="2993" t="s">
        <v>82</v>
      </c>
      <c r="S107" s="2994"/>
      <c r="T107" s="2995"/>
      <c r="U107" s="2994" t="s">
        <v>83</v>
      </c>
      <c r="V107" s="2994"/>
      <c r="W107" s="2995"/>
      <c r="X107" s="2993" t="s">
        <v>91</v>
      </c>
      <c r="Y107" s="2994"/>
      <c r="Z107" s="2995"/>
    </row>
    <row r="108" spans="1:26" ht="17.25" customHeight="1">
      <c r="A108" s="1732"/>
      <c r="B108" s="1733" t="s">
        <v>274</v>
      </c>
      <c r="C108" s="1734" t="s">
        <v>68</v>
      </c>
      <c r="D108" s="1734" t="s">
        <v>265</v>
      </c>
      <c r="E108" s="1735" t="s">
        <v>266</v>
      </c>
      <c r="F108" s="1736" t="s">
        <v>68</v>
      </c>
      <c r="G108" s="1737" t="s">
        <v>265</v>
      </c>
      <c r="H108" s="1738" t="s">
        <v>266</v>
      </c>
      <c r="I108" s="1662" t="s">
        <v>68</v>
      </c>
      <c r="J108" s="1662" t="s">
        <v>265</v>
      </c>
      <c r="K108" s="1662" t="s">
        <v>266</v>
      </c>
      <c r="L108" s="1661" t="s">
        <v>68</v>
      </c>
      <c r="M108" s="1662" t="s">
        <v>265</v>
      </c>
      <c r="N108" s="1663" t="s">
        <v>266</v>
      </c>
      <c r="O108" s="1662" t="s">
        <v>68</v>
      </c>
      <c r="P108" s="1662" t="s">
        <v>265</v>
      </c>
      <c r="Q108" s="1662" t="s">
        <v>266</v>
      </c>
      <c r="R108" s="1661" t="s">
        <v>68</v>
      </c>
      <c r="S108" s="1662" t="s">
        <v>265</v>
      </c>
      <c r="T108" s="1663" t="s">
        <v>266</v>
      </c>
      <c r="U108" s="1661" t="s">
        <v>68</v>
      </c>
      <c r="V108" s="1662" t="s">
        <v>265</v>
      </c>
      <c r="W108" s="1663" t="s">
        <v>266</v>
      </c>
      <c r="X108" s="1661" t="s">
        <v>68</v>
      </c>
      <c r="Y108" s="1662" t="s">
        <v>265</v>
      </c>
      <c r="Z108" s="1663" t="s">
        <v>266</v>
      </c>
    </row>
    <row r="109" spans="1:40" s="1742" customFormat="1" ht="18.75" customHeight="1">
      <c r="A109" s="1704" t="s">
        <v>6</v>
      </c>
      <c r="B109" s="1739"/>
      <c r="C109" s="408">
        <v>1333</v>
      </c>
      <c r="D109" s="754">
        <v>-14</v>
      </c>
      <c r="E109" s="1740">
        <v>973</v>
      </c>
      <c r="F109" s="1741">
        <v>24</v>
      </c>
      <c r="G109" s="754">
        <v>-39</v>
      </c>
      <c r="H109" s="1740">
        <v>34</v>
      </c>
      <c r="I109" s="408">
        <v>431</v>
      </c>
      <c r="J109" s="408">
        <v>388</v>
      </c>
      <c r="K109" s="408">
        <v>60</v>
      </c>
      <c r="L109" s="1741">
        <v>71</v>
      </c>
      <c r="M109" s="408">
        <v>28</v>
      </c>
      <c r="N109" s="1740">
        <v>26</v>
      </c>
      <c r="O109" s="408">
        <v>602</v>
      </c>
      <c r="P109" s="754">
        <v>-448</v>
      </c>
      <c r="Q109" s="408">
        <v>715</v>
      </c>
      <c r="R109" s="1741">
        <v>39</v>
      </c>
      <c r="S109" s="754">
        <v>-100</v>
      </c>
      <c r="T109" s="1740">
        <v>118</v>
      </c>
      <c r="U109" s="1741">
        <v>131</v>
      </c>
      <c r="V109" s="408">
        <v>137</v>
      </c>
      <c r="W109" s="1740">
        <v>17</v>
      </c>
      <c r="X109" s="1741">
        <v>35</v>
      </c>
      <c r="Y109" s="408">
        <v>20</v>
      </c>
      <c r="Z109" s="1740">
        <v>3</v>
      </c>
      <c r="AA109" s="1431"/>
      <c r="AB109" s="1431"/>
      <c r="AC109" s="1431"/>
      <c r="AD109" s="1431"/>
      <c r="AE109" s="1431"/>
      <c r="AF109" s="1431"/>
      <c r="AG109" s="1431"/>
      <c r="AH109" s="1431"/>
      <c r="AI109" s="1431"/>
      <c r="AJ109" s="1431"/>
      <c r="AK109" s="1431"/>
      <c r="AL109" s="1431"/>
      <c r="AM109" s="1431"/>
      <c r="AN109" s="1431"/>
    </row>
    <row r="110" spans="1:40" s="1749" customFormat="1" ht="12.75">
      <c r="A110" s="1743"/>
      <c r="B110" s="1744">
        <v>2.226777887742118</v>
      </c>
      <c r="C110" s="1745">
        <v>4.419468205026192</v>
      </c>
      <c r="D110" s="1746">
        <v>-0.07903353279891612</v>
      </c>
      <c r="E110" s="1747">
        <v>13.880171184022824</v>
      </c>
      <c r="F110" s="1748">
        <v>0.6142820578448938</v>
      </c>
      <c r="G110" s="1746">
        <v>-1.3859275053304905</v>
      </c>
      <c r="H110" s="1747">
        <v>11.971830985915492</v>
      </c>
      <c r="I110" s="1745">
        <v>4.158626013122347</v>
      </c>
      <c r="J110" s="1745">
        <v>5.120760195327966</v>
      </c>
      <c r="K110" s="1745">
        <v>3.380281690140845</v>
      </c>
      <c r="L110" s="1748">
        <v>8.99873257287706</v>
      </c>
      <c r="M110" s="1745">
        <v>3.9270687237026647</v>
      </c>
      <c r="N110" s="1747">
        <v>60.46511627906977</v>
      </c>
      <c r="O110" s="1745">
        <v>6.644591611479028</v>
      </c>
      <c r="P110" s="1746">
        <v>-22.123456790123456</v>
      </c>
      <c r="Q110" s="1745">
        <v>16.34285714285714</v>
      </c>
      <c r="R110" s="1748">
        <v>8.724832214765101</v>
      </c>
      <c r="S110" s="1746">
        <v>-34.129692832764505</v>
      </c>
      <c r="T110" s="1747">
        <v>207.01754385964912</v>
      </c>
      <c r="U110" s="1748">
        <v>2.407645653372542</v>
      </c>
      <c r="V110" s="1745">
        <v>3.206178329042827</v>
      </c>
      <c r="W110" s="1747">
        <v>3.5789473684210527</v>
      </c>
      <c r="X110" s="1748">
        <v>22.727272727272727</v>
      </c>
      <c r="Y110" s="1745">
        <v>105.26315789473684</v>
      </c>
      <c r="Z110" s="1747">
        <v>300</v>
      </c>
      <c r="AA110" s="713"/>
      <c r="AB110" s="713"/>
      <c r="AC110" s="713"/>
      <c r="AD110" s="713"/>
      <c r="AE110" s="713"/>
      <c r="AF110" s="713"/>
      <c r="AG110" s="713"/>
      <c r="AH110" s="713"/>
      <c r="AI110" s="713"/>
      <c r="AJ110" s="713"/>
      <c r="AK110" s="713"/>
      <c r="AL110" s="713"/>
      <c r="AM110" s="713"/>
      <c r="AN110" s="713"/>
    </row>
    <row r="111" spans="1:40" s="157" customFormat="1" ht="14.25">
      <c r="A111" s="1405" t="s">
        <v>31</v>
      </c>
      <c r="B111" s="1443">
        <v>407</v>
      </c>
      <c r="C111" s="1064">
        <v>491</v>
      </c>
      <c r="D111" s="1064">
        <v>323</v>
      </c>
      <c r="E111" s="1266">
        <v>168</v>
      </c>
      <c r="F111" s="1043">
        <v>-2</v>
      </c>
      <c r="G111" s="1064">
        <v>10</v>
      </c>
      <c r="H111" s="1103">
        <v>-12</v>
      </c>
      <c r="I111" s="1064">
        <v>320</v>
      </c>
      <c r="J111" s="1064">
        <v>274</v>
      </c>
      <c r="K111" s="1064">
        <v>46</v>
      </c>
      <c r="L111" s="1068">
        <v>27</v>
      </c>
      <c r="M111" s="1064">
        <v>20</v>
      </c>
      <c r="N111" s="1266">
        <v>7</v>
      </c>
      <c r="O111" s="1064">
        <v>57</v>
      </c>
      <c r="P111" s="1265">
        <v>-23</v>
      </c>
      <c r="Q111" s="1064">
        <v>80</v>
      </c>
      <c r="R111" s="1068">
        <v>9</v>
      </c>
      <c r="S111" s="1265">
        <v>-50</v>
      </c>
      <c r="T111" s="1266">
        <v>59</v>
      </c>
      <c r="U111" s="1068">
        <v>80</v>
      </c>
      <c r="V111" s="1064">
        <v>92</v>
      </c>
      <c r="W111" s="1103">
        <v>-12</v>
      </c>
      <c r="X111" s="1068">
        <v>0</v>
      </c>
      <c r="Y111" s="1064">
        <v>0</v>
      </c>
      <c r="Z111" s="1266">
        <v>0</v>
      </c>
      <c r="AA111" s="1416"/>
      <c r="AB111" s="1416"/>
      <c r="AC111" s="1416"/>
      <c r="AD111" s="1416"/>
      <c r="AE111" s="1416"/>
      <c r="AF111" s="1416"/>
      <c r="AG111" s="1416"/>
      <c r="AH111" s="1416"/>
      <c r="AI111" s="1416"/>
      <c r="AJ111" s="1416"/>
      <c r="AK111" s="1416"/>
      <c r="AL111" s="1416"/>
      <c r="AM111" s="1416"/>
      <c r="AN111" s="1416"/>
    </row>
    <row r="112" spans="1:26" ht="12.75">
      <c r="A112" s="391"/>
      <c r="B112" s="1444">
        <v>9.50046685340803</v>
      </c>
      <c r="C112" s="1404">
        <v>10.639219934994584</v>
      </c>
      <c r="D112" s="1404">
        <v>8.171009359979763</v>
      </c>
      <c r="E112" s="1409">
        <v>25.377643504531722</v>
      </c>
      <c r="F112" s="1509">
        <v>-0.2812939521800281</v>
      </c>
      <c r="G112" s="1404">
        <v>1.5220700152207</v>
      </c>
      <c r="H112" s="1506">
        <v>-22.22222222222222</v>
      </c>
      <c r="I112" s="1404">
        <v>14.652014652014651</v>
      </c>
      <c r="J112" s="1404">
        <v>13.022813688212928</v>
      </c>
      <c r="K112" s="1404">
        <v>57.5</v>
      </c>
      <c r="L112" s="1448">
        <v>11.25</v>
      </c>
      <c r="M112" s="1404">
        <v>8.403361344537815</v>
      </c>
      <c r="N112" s="1409">
        <v>350</v>
      </c>
      <c r="O112" s="1404">
        <v>8.636363636363637</v>
      </c>
      <c r="P112" s="1505">
        <v>-13.450292397660819</v>
      </c>
      <c r="Q112" s="1404">
        <v>16.359918200409</v>
      </c>
      <c r="R112" s="1448">
        <v>8.571428571428571</v>
      </c>
      <c r="S112" s="1505">
        <v>-47.61904761904762</v>
      </c>
      <c r="T112" s="1409"/>
      <c r="U112" s="1448">
        <v>11.188811188811188</v>
      </c>
      <c r="V112" s="1404">
        <v>13.569321533923304</v>
      </c>
      <c r="W112" s="1506">
        <v>-32.432432432432435</v>
      </c>
      <c r="X112" s="1448"/>
      <c r="Y112" s="1404"/>
      <c r="Z112" s="1409"/>
    </row>
    <row r="113" spans="1:40" s="1750" customFormat="1" ht="14.25">
      <c r="A113" s="1671" t="s">
        <v>16</v>
      </c>
      <c r="B113" s="1664">
        <v>-10.5</v>
      </c>
      <c r="C113" s="1676">
        <v>-30</v>
      </c>
      <c r="D113" s="1673">
        <v>9</v>
      </c>
      <c r="E113" s="1677">
        <v>-39</v>
      </c>
      <c r="F113" s="1678">
        <v>4</v>
      </c>
      <c r="G113" s="1673">
        <v>22</v>
      </c>
      <c r="H113" s="1677">
        <v>-18</v>
      </c>
      <c r="I113" s="1673">
        <v>-9</v>
      </c>
      <c r="J113" s="1673">
        <v>0</v>
      </c>
      <c r="K113" s="1673">
        <v>-9</v>
      </c>
      <c r="L113" s="1678">
        <v>0</v>
      </c>
      <c r="M113" s="1673">
        <v>0</v>
      </c>
      <c r="N113" s="1674">
        <v>0</v>
      </c>
      <c r="O113" s="1676">
        <v>-15</v>
      </c>
      <c r="P113" s="1676">
        <v>-6</v>
      </c>
      <c r="Q113" s="1676">
        <v>-9</v>
      </c>
      <c r="R113" s="1678">
        <v>0</v>
      </c>
      <c r="S113" s="1673">
        <v>0</v>
      </c>
      <c r="T113" s="1674">
        <v>0</v>
      </c>
      <c r="U113" s="1675">
        <v>-10</v>
      </c>
      <c r="V113" s="1676">
        <v>-7</v>
      </c>
      <c r="W113" s="1677">
        <v>-3</v>
      </c>
      <c r="X113" s="1678">
        <v>0</v>
      </c>
      <c r="Y113" s="1673">
        <v>0</v>
      </c>
      <c r="Z113" s="1674">
        <v>0</v>
      </c>
      <c r="AA113" s="1416"/>
      <c r="AB113" s="1416"/>
      <c r="AC113" s="1416"/>
      <c r="AD113" s="1416"/>
      <c r="AE113" s="1416"/>
      <c r="AF113" s="1416"/>
      <c r="AG113" s="1416"/>
      <c r="AH113" s="1416"/>
      <c r="AI113" s="1416"/>
      <c r="AJ113" s="1416"/>
      <c r="AK113" s="1416"/>
      <c r="AL113" s="1416"/>
      <c r="AM113" s="1416"/>
      <c r="AN113" s="1416"/>
    </row>
    <row r="114" spans="1:40" s="1751" customFormat="1" ht="12.75">
      <c r="A114" s="1679"/>
      <c r="B114" s="1687">
        <v>-1.1046817464492373</v>
      </c>
      <c r="C114" s="1684">
        <v>-2.53592561284869</v>
      </c>
      <c r="D114" s="1681">
        <v>1.2534818941504178</v>
      </c>
      <c r="E114" s="1685">
        <v>-8.387096774193548</v>
      </c>
      <c r="F114" s="1686">
        <v>2.2598870056497176</v>
      </c>
      <c r="G114" s="1681">
        <v>17.88617886178862</v>
      </c>
      <c r="H114" s="1685">
        <v>-33.333333333333336</v>
      </c>
      <c r="I114" s="1681">
        <v>-2.0930232558139537</v>
      </c>
      <c r="J114" s="1681">
        <v>0</v>
      </c>
      <c r="K114" s="1681">
        <v>-8.181818181818182</v>
      </c>
      <c r="L114" s="1686">
        <v>0</v>
      </c>
      <c r="M114" s="1681">
        <v>0</v>
      </c>
      <c r="N114" s="1682">
        <v>0</v>
      </c>
      <c r="O114" s="1684">
        <v>-4.424778761061947</v>
      </c>
      <c r="P114" s="1684">
        <v>-6.451612903225806</v>
      </c>
      <c r="Q114" s="1684">
        <v>-3.658536585365854</v>
      </c>
      <c r="R114" s="1686"/>
      <c r="S114" s="1681"/>
      <c r="T114" s="1682"/>
      <c r="U114" s="1683">
        <v>-4.566210045662101</v>
      </c>
      <c r="V114" s="1684">
        <v>-4.191616766467066</v>
      </c>
      <c r="W114" s="1685">
        <v>-5.769230769230769</v>
      </c>
      <c r="X114" s="1686"/>
      <c r="Y114" s="1681"/>
      <c r="Z114" s="1682"/>
      <c r="AA114" s="1414"/>
      <c r="AB114" s="1414"/>
      <c r="AC114" s="1414"/>
      <c r="AD114" s="1414"/>
      <c r="AE114" s="1414"/>
      <c r="AF114" s="1414"/>
      <c r="AG114" s="1414"/>
      <c r="AH114" s="1414"/>
      <c r="AI114" s="1414"/>
      <c r="AJ114" s="1414"/>
      <c r="AK114" s="1414"/>
      <c r="AL114" s="1414"/>
      <c r="AM114" s="1414"/>
      <c r="AN114" s="1414"/>
    </row>
    <row r="115" spans="1:40" s="157" customFormat="1" ht="14.25">
      <c r="A115" s="1405" t="s">
        <v>247</v>
      </c>
      <c r="B115" s="1502">
        <v>-37</v>
      </c>
      <c r="C115" s="1265">
        <v>-41</v>
      </c>
      <c r="D115" s="1265">
        <v>-33</v>
      </c>
      <c r="E115" s="1103">
        <v>-8</v>
      </c>
      <c r="F115" s="1043">
        <v>-9</v>
      </c>
      <c r="G115" s="1064">
        <v>0</v>
      </c>
      <c r="H115" s="1103">
        <v>-9</v>
      </c>
      <c r="I115" s="1265">
        <v>-2</v>
      </c>
      <c r="J115" s="1064">
        <v>1</v>
      </c>
      <c r="K115" s="1265">
        <v>-3</v>
      </c>
      <c r="L115" s="1068">
        <v>0</v>
      </c>
      <c r="M115" s="1064">
        <v>0</v>
      </c>
      <c r="N115" s="1266">
        <v>0</v>
      </c>
      <c r="O115" s="1064">
        <v>0</v>
      </c>
      <c r="P115" s="1064">
        <v>0</v>
      </c>
      <c r="Q115" s="1064">
        <v>0</v>
      </c>
      <c r="R115" s="1068">
        <v>0</v>
      </c>
      <c r="S115" s="1265">
        <v>-12</v>
      </c>
      <c r="T115" s="1266">
        <v>12</v>
      </c>
      <c r="U115" s="1043">
        <v>-29</v>
      </c>
      <c r="V115" s="1265">
        <v>-20</v>
      </c>
      <c r="W115" s="1103">
        <v>-9</v>
      </c>
      <c r="X115" s="1043">
        <v>-1</v>
      </c>
      <c r="Y115" s="1265">
        <v>-2</v>
      </c>
      <c r="Z115" s="1266">
        <v>1</v>
      </c>
      <c r="AA115" s="1416"/>
      <c r="AB115" s="1416"/>
      <c r="AC115" s="1416"/>
      <c r="AD115" s="1416"/>
      <c r="AE115" s="1416"/>
      <c r="AF115" s="1416"/>
      <c r="AG115" s="1416"/>
      <c r="AH115" s="1416"/>
      <c r="AI115" s="1416"/>
      <c r="AJ115" s="1416"/>
      <c r="AK115" s="1416"/>
      <c r="AL115" s="1416"/>
      <c r="AM115" s="1416"/>
      <c r="AN115" s="1416"/>
    </row>
    <row r="116" spans="1:26" ht="12.75">
      <c r="A116" s="391"/>
      <c r="B116" s="1504">
        <v>-7.4</v>
      </c>
      <c r="C116" s="1505">
        <v>-7.509157509157509</v>
      </c>
      <c r="D116" s="1505">
        <v>-7.2687224669603525</v>
      </c>
      <c r="E116" s="1506">
        <v>-8.695652173913043</v>
      </c>
      <c r="F116" s="1509">
        <v>-9.183673469387756</v>
      </c>
      <c r="G116" s="1404">
        <v>0</v>
      </c>
      <c r="H116" s="1506">
        <v>-75</v>
      </c>
      <c r="I116" s="1505">
        <v>-0.6944444444444444</v>
      </c>
      <c r="J116" s="1404">
        <v>0.43478260869565216</v>
      </c>
      <c r="K116" s="1505">
        <v>-5.172413793103448</v>
      </c>
      <c r="L116" s="1448"/>
      <c r="M116" s="1404"/>
      <c r="N116" s="1409"/>
      <c r="O116" s="1404"/>
      <c r="P116" s="1404"/>
      <c r="Q116" s="1404"/>
      <c r="R116" s="1448">
        <v>0</v>
      </c>
      <c r="S116" s="1505">
        <v>-120</v>
      </c>
      <c r="T116" s="1409">
        <v>70.58823529411765</v>
      </c>
      <c r="U116" s="1509">
        <v>-25.43859649122807</v>
      </c>
      <c r="V116" s="1505">
        <v>-18.01801801801802</v>
      </c>
      <c r="W116" s="1506">
        <v>-300</v>
      </c>
      <c r="X116" s="1509">
        <v>-5.2631578947368425</v>
      </c>
      <c r="Y116" s="1505">
        <v>-11.764705882352942</v>
      </c>
      <c r="Z116" s="1409">
        <v>50</v>
      </c>
    </row>
    <row r="117" spans="1:40" s="1750" customFormat="1" ht="14.25">
      <c r="A117" s="1671" t="s">
        <v>210</v>
      </c>
      <c r="B117" s="1664">
        <v>-14</v>
      </c>
      <c r="C117" s="1676">
        <v>-29</v>
      </c>
      <c r="D117" s="1673">
        <v>1</v>
      </c>
      <c r="E117" s="1677">
        <v>-30</v>
      </c>
      <c r="F117" s="1675">
        <v>-9</v>
      </c>
      <c r="G117" s="1676">
        <v>-15</v>
      </c>
      <c r="H117" s="1674">
        <v>6</v>
      </c>
      <c r="I117" s="1673">
        <v>-14</v>
      </c>
      <c r="J117" s="1673">
        <v>0</v>
      </c>
      <c r="K117" s="1676">
        <v>-14</v>
      </c>
      <c r="L117" s="1678">
        <v>0</v>
      </c>
      <c r="M117" s="1673">
        <v>0</v>
      </c>
      <c r="N117" s="1674">
        <v>0</v>
      </c>
      <c r="O117" s="1673">
        <v>0</v>
      </c>
      <c r="P117" s="1673">
        <v>0</v>
      </c>
      <c r="Q117" s="1673">
        <v>0</v>
      </c>
      <c r="R117" s="1675">
        <v>-7</v>
      </c>
      <c r="S117" s="1673">
        <v>22</v>
      </c>
      <c r="T117" s="1677">
        <v>-29</v>
      </c>
      <c r="U117" s="1678">
        <v>1</v>
      </c>
      <c r="V117" s="1676">
        <v>-6</v>
      </c>
      <c r="W117" s="1674">
        <v>7</v>
      </c>
      <c r="X117" s="1678">
        <v>0</v>
      </c>
      <c r="Y117" s="1673">
        <v>0</v>
      </c>
      <c r="Z117" s="1674">
        <v>0</v>
      </c>
      <c r="AA117" s="1416"/>
      <c r="AB117" s="1416"/>
      <c r="AC117" s="1416"/>
      <c r="AD117" s="1416"/>
      <c r="AE117" s="1416"/>
      <c r="AF117" s="1416"/>
      <c r="AG117" s="1416"/>
      <c r="AH117" s="1416"/>
      <c r="AI117" s="1416"/>
      <c r="AJ117" s="1416"/>
      <c r="AK117" s="1416"/>
      <c r="AL117" s="1416"/>
      <c r="AM117" s="1416"/>
      <c r="AN117" s="1416"/>
    </row>
    <row r="118" spans="1:40" s="1751" customFormat="1" ht="12.75">
      <c r="A118" s="1679"/>
      <c r="B118" s="1687">
        <v>-2.7105517909002903</v>
      </c>
      <c r="C118" s="1684">
        <v>-4.707792207792208</v>
      </c>
      <c r="D118" s="1681">
        <v>0.23980815347721823</v>
      </c>
      <c r="E118" s="1685">
        <v>-15.075376884422111</v>
      </c>
      <c r="F118" s="1683">
        <v>-7.826086956521739</v>
      </c>
      <c r="G118" s="1684">
        <v>-14.150943396226415</v>
      </c>
      <c r="H118" s="1682">
        <v>66.66666666666667</v>
      </c>
      <c r="I118" s="1681">
        <v>-4.3478260869565215</v>
      </c>
      <c r="J118" s="1681">
        <v>0</v>
      </c>
      <c r="K118" s="1684">
        <v>-10.526315789473685</v>
      </c>
      <c r="L118" s="1686"/>
      <c r="M118" s="1681"/>
      <c r="N118" s="1682"/>
      <c r="O118" s="1681"/>
      <c r="P118" s="1681"/>
      <c r="Q118" s="1681"/>
      <c r="R118" s="1683">
        <v>-20</v>
      </c>
      <c r="S118" s="1681"/>
      <c r="T118" s="1685">
        <v>-82.85714285714286</v>
      </c>
      <c r="U118" s="1686">
        <v>0.6944444444444444</v>
      </c>
      <c r="V118" s="1684">
        <v>-4.918032786885246</v>
      </c>
      <c r="W118" s="1682">
        <v>31.818181818181817</v>
      </c>
      <c r="X118" s="1686"/>
      <c r="Y118" s="1681"/>
      <c r="Z118" s="1682"/>
      <c r="AA118" s="1414"/>
      <c r="AB118" s="1414"/>
      <c r="AC118" s="1414"/>
      <c r="AD118" s="1414"/>
      <c r="AE118" s="1414"/>
      <c r="AF118" s="1414"/>
      <c r="AG118" s="1414"/>
      <c r="AH118" s="1414"/>
      <c r="AI118" s="1414"/>
      <c r="AJ118" s="1414"/>
      <c r="AK118" s="1414"/>
      <c r="AL118" s="1414"/>
      <c r="AM118" s="1414"/>
      <c r="AN118" s="1414"/>
    </row>
    <row r="119" spans="1:40" s="157" customFormat="1" ht="14.25">
      <c r="A119" s="1405" t="s">
        <v>84</v>
      </c>
      <c r="B119" s="1502">
        <v>-40.5</v>
      </c>
      <c r="C119" s="1265">
        <v>-37</v>
      </c>
      <c r="D119" s="1265">
        <v>-44</v>
      </c>
      <c r="E119" s="1266">
        <v>7</v>
      </c>
      <c r="F119" s="1068">
        <v>1</v>
      </c>
      <c r="G119" s="1265">
        <v>-7</v>
      </c>
      <c r="H119" s="1266">
        <v>8</v>
      </c>
      <c r="I119" s="1064">
        <v>0</v>
      </c>
      <c r="J119" s="1064">
        <v>-2</v>
      </c>
      <c r="K119" s="1064">
        <v>2</v>
      </c>
      <c r="L119" s="1068">
        <v>0</v>
      </c>
      <c r="M119" s="1064">
        <v>0</v>
      </c>
      <c r="N119" s="1266">
        <v>0</v>
      </c>
      <c r="O119" s="1265">
        <v>-29</v>
      </c>
      <c r="P119" s="1265">
        <v>-33</v>
      </c>
      <c r="Q119" s="1064">
        <v>4</v>
      </c>
      <c r="R119" s="1068">
        <v>0</v>
      </c>
      <c r="S119" s="1064">
        <v>0</v>
      </c>
      <c r="T119" s="1266">
        <v>0</v>
      </c>
      <c r="U119" s="1043">
        <v>-9</v>
      </c>
      <c r="V119" s="1265">
        <v>-2</v>
      </c>
      <c r="W119" s="1103">
        <v>-7</v>
      </c>
      <c r="X119" s="1068">
        <v>0</v>
      </c>
      <c r="Y119" s="1064">
        <v>0</v>
      </c>
      <c r="Z119" s="1266">
        <v>0</v>
      </c>
      <c r="AA119" s="1416"/>
      <c r="AB119" s="1416"/>
      <c r="AC119" s="1416"/>
      <c r="AD119" s="1416"/>
      <c r="AE119" s="1416"/>
      <c r="AF119" s="1416"/>
      <c r="AG119" s="1416"/>
      <c r="AH119" s="1416"/>
      <c r="AI119" s="1416"/>
      <c r="AJ119" s="1416"/>
      <c r="AK119" s="1416"/>
      <c r="AL119" s="1416"/>
      <c r="AM119" s="1416"/>
      <c r="AN119" s="1416"/>
    </row>
    <row r="120" spans="1:26" ht="12.75">
      <c r="A120" s="391"/>
      <c r="B120" s="1504">
        <v>-3.57773851590106</v>
      </c>
      <c r="C120" s="1505">
        <v>-2.784048156508653</v>
      </c>
      <c r="D120" s="1505">
        <v>-4.705882352941177</v>
      </c>
      <c r="E120" s="1409">
        <v>1.7766497461928934</v>
      </c>
      <c r="F120" s="1448">
        <v>0.3816793893129771</v>
      </c>
      <c r="G120" s="1505">
        <v>-2.834008097165992</v>
      </c>
      <c r="H120" s="1409">
        <v>53.333333333333336</v>
      </c>
      <c r="I120" s="1404">
        <v>0</v>
      </c>
      <c r="J120" s="1404">
        <v>-1.1111111111111112</v>
      </c>
      <c r="K120" s="1404">
        <v>2.197802197802198</v>
      </c>
      <c r="L120" s="1448"/>
      <c r="M120" s="1404"/>
      <c r="N120" s="1409"/>
      <c r="O120" s="1505">
        <v>-5.576923076923077</v>
      </c>
      <c r="P120" s="1505">
        <v>-11.913357400722022</v>
      </c>
      <c r="Q120" s="1404">
        <v>1.646090534979424</v>
      </c>
      <c r="R120" s="1448"/>
      <c r="S120" s="1404"/>
      <c r="T120" s="1409"/>
      <c r="U120" s="1509">
        <v>-3.260869565217391</v>
      </c>
      <c r="V120" s="1505">
        <v>-0.8658008658008658</v>
      </c>
      <c r="W120" s="1506">
        <v>-15.555555555555555</v>
      </c>
      <c r="X120" s="1448"/>
      <c r="Y120" s="1404"/>
      <c r="Z120" s="1409"/>
    </row>
    <row r="121" spans="1:40" s="1750" customFormat="1" ht="14.25">
      <c r="A121" s="1671" t="s">
        <v>20</v>
      </c>
      <c r="B121" s="1672">
        <v>97.5</v>
      </c>
      <c r="C121" s="1673">
        <v>107</v>
      </c>
      <c r="D121" s="1673">
        <v>88</v>
      </c>
      <c r="E121" s="1674">
        <v>19</v>
      </c>
      <c r="F121" s="1678">
        <v>4</v>
      </c>
      <c r="G121" s="1673">
        <v>4</v>
      </c>
      <c r="H121" s="1674">
        <v>0</v>
      </c>
      <c r="I121" s="1673">
        <v>94</v>
      </c>
      <c r="J121" s="1673">
        <v>84</v>
      </c>
      <c r="K121" s="1673">
        <v>10</v>
      </c>
      <c r="L121" s="1678">
        <v>4</v>
      </c>
      <c r="M121" s="1673">
        <v>0</v>
      </c>
      <c r="N121" s="1674">
        <v>4</v>
      </c>
      <c r="O121" s="1673">
        <v>4</v>
      </c>
      <c r="P121" s="1676">
        <v>-1</v>
      </c>
      <c r="Q121" s="1673">
        <v>5</v>
      </c>
      <c r="R121" s="1678">
        <v>0</v>
      </c>
      <c r="S121" s="1673">
        <v>0</v>
      </c>
      <c r="T121" s="1674">
        <v>0</v>
      </c>
      <c r="U121" s="1678">
        <v>1</v>
      </c>
      <c r="V121" s="1673">
        <v>1</v>
      </c>
      <c r="W121" s="1674">
        <v>0</v>
      </c>
      <c r="X121" s="1678">
        <v>0</v>
      </c>
      <c r="Y121" s="1673">
        <v>0</v>
      </c>
      <c r="Z121" s="1674">
        <v>0</v>
      </c>
      <c r="AA121" s="1416"/>
      <c r="AB121" s="1416"/>
      <c r="AC121" s="1416"/>
      <c r="AD121" s="1416"/>
      <c r="AE121" s="1416"/>
      <c r="AF121" s="1416"/>
      <c r="AG121" s="1416"/>
      <c r="AH121" s="1416"/>
      <c r="AI121" s="1416"/>
      <c r="AJ121" s="1416"/>
      <c r="AK121" s="1416"/>
      <c r="AL121" s="1416"/>
      <c r="AM121" s="1416"/>
      <c r="AN121" s="1416"/>
    </row>
    <row r="122" spans="1:40" s="1751" customFormat="1" ht="12.75">
      <c r="A122" s="1679"/>
      <c r="B122" s="1680">
        <v>74.1444866920152</v>
      </c>
      <c r="C122" s="1681">
        <v>75.88652482269504</v>
      </c>
      <c r="D122" s="1681">
        <v>72.1311475409836</v>
      </c>
      <c r="E122" s="1682">
        <v>100</v>
      </c>
      <c r="F122" s="1686">
        <v>36.36363636363637</v>
      </c>
      <c r="G122" s="1681">
        <v>57.142857142857146</v>
      </c>
      <c r="H122" s="1682">
        <v>0</v>
      </c>
      <c r="I122" s="1681">
        <v>284.8484848484849</v>
      </c>
      <c r="J122" s="1681">
        <v>350</v>
      </c>
      <c r="K122" s="1681">
        <v>111.11111111111111</v>
      </c>
      <c r="L122" s="1686">
        <v>133.33333333333334</v>
      </c>
      <c r="M122" s="1681"/>
      <c r="N122" s="1682">
        <v>133.33333333333334</v>
      </c>
      <c r="O122" s="1681">
        <v>400</v>
      </c>
      <c r="P122" s="1684">
        <v>-100</v>
      </c>
      <c r="Q122" s="1681"/>
      <c r="R122" s="1686"/>
      <c r="S122" s="1681"/>
      <c r="T122" s="1682"/>
      <c r="U122" s="1686">
        <v>1.075268817204301</v>
      </c>
      <c r="V122" s="1681">
        <v>1.1111111111111112</v>
      </c>
      <c r="W122" s="1682">
        <v>0</v>
      </c>
      <c r="X122" s="1686"/>
      <c r="Y122" s="1681"/>
      <c r="Z122" s="1682"/>
      <c r="AA122" s="1414"/>
      <c r="AB122" s="1414"/>
      <c r="AC122" s="1414"/>
      <c r="AD122" s="1414"/>
      <c r="AE122" s="1414"/>
      <c r="AF122" s="1414"/>
      <c r="AG122" s="1414"/>
      <c r="AH122" s="1414"/>
      <c r="AI122" s="1414"/>
      <c r="AJ122" s="1414"/>
      <c r="AK122" s="1414"/>
      <c r="AL122" s="1414"/>
      <c r="AM122" s="1414"/>
      <c r="AN122" s="1414"/>
    </row>
    <row r="123" spans="1:40" s="937" customFormat="1" ht="15">
      <c r="A123" s="1406" t="s">
        <v>0</v>
      </c>
      <c r="B123" s="1445">
        <v>108</v>
      </c>
      <c r="C123" s="819">
        <v>155</v>
      </c>
      <c r="D123" s="819">
        <v>61</v>
      </c>
      <c r="E123" s="897">
        <v>94</v>
      </c>
      <c r="F123" s="1224">
        <v>8</v>
      </c>
      <c r="G123" s="808">
        <v>-4</v>
      </c>
      <c r="H123" s="897">
        <v>12</v>
      </c>
      <c r="I123" s="819">
        <v>24</v>
      </c>
      <c r="J123" s="819">
        <v>1</v>
      </c>
      <c r="K123" s="819">
        <v>23</v>
      </c>
      <c r="L123" s="1224">
        <v>0</v>
      </c>
      <c r="M123" s="819">
        <v>0</v>
      </c>
      <c r="N123" s="897">
        <v>0</v>
      </c>
      <c r="O123" s="819">
        <v>91</v>
      </c>
      <c r="P123" s="819">
        <v>42</v>
      </c>
      <c r="Q123" s="819">
        <v>49</v>
      </c>
      <c r="R123" s="1224">
        <v>0</v>
      </c>
      <c r="S123" s="819">
        <v>0</v>
      </c>
      <c r="T123" s="897">
        <v>0</v>
      </c>
      <c r="U123" s="1224">
        <v>32</v>
      </c>
      <c r="V123" s="819">
        <v>22</v>
      </c>
      <c r="W123" s="897">
        <v>10</v>
      </c>
      <c r="X123" s="1224">
        <v>0</v>
      </c>
      <c r="Y123" s="819">
        <v>0</v>
      </c>
      <c r="Z123" s="897">
        <v>0</v>
      </c>
      <c r="AA123" s="1415"/>
      <c r="AB123" s="1415"/>
      <c r="AC123" s="1415"/>
      <c r="AD123" s="1415"/>
      <c r="AE123" s="1415"/>
      <c r="AF123" s="1415"/>
      <c r="AG123" s="1415"/>
      <c r="AH123" s="1415"/>
      <c r="AI123" s="1415"/>
      <c r="AJ123" s="1415"/>
      <c r="AK123" s="1415"/>
      <c r="AL123" s="1415"/>
      <c r="AM123" s="1415"/>
      <c r="AN123" s="1415"/>
    </row>
    <row r="124" spans="1:40" s="6" customFormat="1" ht="12.75">
      <c r="A124" s="1275"/>
      <c r="B124" s="1442">
        <v>6.330597889800703</v>
      </c>
      <c r="C124" s="1348">
        <v>7.50968992248062</v>
      </c>
      <c r="D124" s="1348">
        <v>4.525222551928783</v>
      </c>
      <c r="E124" s="1437">
        <v>13.128491620111731</v>
      </c>
      <c r="F124" s="1447">
        <v>2.318840579710145</v>
      </c>
      <c r="G124" s="1510">
        <v>-1.2779552715654952</v>
      </c>
      <c r="H124" s="1437">
        <v>37.5</v>
      </c>
      <c r="I124" s="1348">
        <v>3.6308623298033282</v>
      </c>
      <c r="J124" s="1348">
        <v>0.1926782273603083</v>
      </c>
      <c r="K124" s="1348">
        <v>16.197183098591548</v>
      </c>
      <c r="L124" s="1447"/>
      <c r="M124" s="1348"/>
      <c r="N124" s="1437"/>
      <c r="O124" s="1348">
        <v>14.086687306501547</v>
      </c>
      <c r="P124" s="1348">
        <v>26.751592356687897</v>
      </c>
      <c r="Q124" s="1348">
        <v>10.020449897750511</v>
      </c>
      <c r="R124" s="1447"/>
      <c r="S124" s="1348"/>
      <c r="T124" s="1437"/>
      <c r="U124" s="1447">
        <v>7.766990291262136</v>
      </c>
      <c r="V124" s="1348">
        <v>6.128133704735376</v>
      </c>
      <c r="W124" s="1437">
        <v>18.867924528301888</v>
      </c>
      <c r="X124" s="1447"/>
      <c r="Y124" s="1348"/>
      <c r="Z124" s="1437"/>
      <c r="AA124" s="713"/>
      <c r="AB124" s="713"/>
      <c r="AC124" s="713"/>
      <c r="AD124" s="713"/>
      <c r="AE124" s="713"/>
      <c r="AF124" s="713"/>
      <c r="AG124" s="713"/>
      <c r="AH124" s="713"/>
      <c r="AI124" s="713"/>
      <c r="AJ124" s="713"/>
      <c r="AK124" s="713"/>
      <c r="AL124" s="713"/>
      <c r="AM124" s="713"/>
      <c r="AN124" s="713"/>
    </row>
    <row r="125" spans="1:40" s="1750" customFormat="1" ht="14.25">
      <c r="A125" s="1671" t="s">
        <v>21</v>
      </c>
      <c r="B125" s="1664">
        <v>-13</v>
      </c>
      <c r="C125" s="1673">
        <v>52</v>
      </c>
      <c r="D125" s="1676">
        <v>-78</v>
      </c>
      <c r="E125" s="1674">
        <v>130</v>
      </c>
      <c r="F125" s="1675">
        <v>-13</v>
      </c>
      <c r="G125" s="1676">
        <v>-35</v>
      </c>
      <c r="H125" s="1674">
        <v>22</v>
      </c>
      <c r="I125" s="1676">
        <v>-8</v>
      </c>
      <c r="J125" s="1676">
        <v>-12</v>
      </c>
      <c r="K125" s="1673">
        <v>4</v>
      </c>
      <c r="L125" s="1678">
        <v>8</v>
      </c>
      <c r="M125" s="1673">
        <v>5</v>
      </c>
      <c r="N125" s="1674">
        <v>3</v>
      </c>
      <c r="O125" s="1673">
        <v>58</v>
      </c>
      <c r="P125" s="1676">
        <v>-37</v>
      </c>
      <c r="Q125" s="1673">
        <v>95</v>
      </c>
      <c r="R125" s="1678">
        <v>0</v>
      </c>
      <c r="S125" s="1673">
        <v>0</v>
      </c>
      <c r="T125" s="1674">
        <v>0</v>
      </c>
      <c r="U125" s="1678">
        <v>7</v>
      </c>
      <c r="V125" s="1673">
        <v>1</v>
      </c>
      <c r="W125" s="1674">
        <v>6</v>
      </c>
      <c r="X125" s="1678">
        <v>0</v>
      </c>
      <c r="Y125" s="1673">
        <v>0</v>
      </c>
      <c r="Z125" s="1674">
        <v>0</v>
      </c>
      <c r="AA125" s="1416"/>
      <c r="AB125" s="1416"/>
      <c r="AC125" s="1416"/>
      <c r="AD125" s="1416"/>
      <c r="AE125" s="1416"/>
      <c r="AF125" s="1416"/>
      <c r="AG125" s="1416"/>
      <c r="AH125" s="1416"/>
      <c r="AI125" s="1416"/>
      <c r="AJ125" s="1416"/>
      <c r="AK125" s="1416"/>
      <c r="AL125" s="1416"/>
      <c r="AM125" s="1416"/>
      <c r="AN125" s="1416"/>
    </row>
    <row r="126" spans="1:40" s="1751" customFormat="1" ht="12.75">
      <c r="A126" s="1679"/>
      <c r="B126" s="1687">
        <v>-1.075268817204301</v>
      </c>
      <c r="C126" s="1681">
        <v>3.5446489434219495</v>
      </c>
      <c r="D126" s="1684">
        <v>-8.201892744479496</v>
      </c>
      <c r="E126" s="1682">
        <v>25.1937984496124</v>
      </c>
      <c r="F126" s="1683">
        <v>-4.83271375464684</v>
      </c>
      <c r="G126" s="1684">
        <v>-14.344262295081966</v>
      </c>
      <c r="H126" s="1682">
        <v>88</v>
      </c>
      <c r="I126" s="1684">
        <v>-1.8691588785046729</v>
      </c>
      <c r="J126" s="1684">
        <v>-3.4285714285714284</v>
      </c>
      <c r="K126" s="1681">
        <v>5.128205128205129</v>
      </c>
      <c r="L126" s="1686">
        <v>28.571428571428573</v>
      </c>
      <c r="M126" s="1681">
        <v>20</v>
      </c>
      <c r="N126" s="1682">
        <v>100</v>
      </c>
      <c r="O126" s="1681">
        <v>11.306042884990253</v>
      </c>
      <c r="P126" s="1684">
        <v>-29.133858267716537</v>
      </c>
      <c r="Q126" s="1681">
        <v>24.61139896373057</v>
      </c>
      <c r="R126" s="1686"/>
      <c r="S126" s="1681"/>
      <c r="T126" s="1682"/>
      <c r="U126" s="1686">
        <v>3.056768558951965</v>
      </c>
      <c r="V126" s="1681">
        <v>0.4878048780487805</v>
      </c>
      <c r="W126" s="1682">
        <v>25</v>
      </c>
      <c r="X126" s="1686"/>
      <c r="Y126" s="1681"/>
      <c r="Z126" s="1682"/>
      <c r="AA126" s="1414"/>
      <c r="AB126" s="1414"/>
      <c r="AC126" s="1414"/>
      <c r="AD126" s="1414"/>
      <c r="AE126" s="1414"/>
      <c r="AF126" s="1414"/>
      <c r="AG126" s="1414"/>
      <c r="AH126" s="1414"/>
      <c r="AI126" s="1414"/>
      <c r="AJ126" s="1414"/>
      <c r="AK126" s="1414"/>
      <c r="AL126" s="1414"/>
      <c r="AM126" s="1414"/>
      <c r="AN126" s="1414"/>
    </row>
    <row r="127" spans="1:40" s="157" customFormat="1" ht="14.25">
      <c r="A127" s="1405" t="s">
        <v>77</v>
      </c>
      <c r="B127" s="1443"/>
      <c r="C127" s="1064">
        <v>374</v>
      </c>
      <c r="D127" s="1064">
        <v>0</v>
      </c>
      <c r="E127" s="1266">
        <v>0</v>
      </c>
      <c r="F127" s="1068">
        <v>29</v>
      </c>
      <c r="G127" s="1064"/>
      <c r="H127" s="1266"/>
      <c r="I127" s="1265">
        <v>-17</v>
      </c>
      <c r="J127" s="1064"/>
      <c r="K127" s="1064"/>
      <c r="L127" s="1068">
        <v>17</v>
      </c>
      <c r="M127" s="1064"/>
      <c r="N127" s="1266"/>
      <c r="O127" s="1064">
        <v>335</v>
      </c>
      <c r="P127" s="1064"/>
      <c r="Q127" s="1064"/>
      <c r="R127" s="1068">
        <v>21</v>
      </c>
      <c r="S127" s="1064"/>
      <c r="T127" s="1266"/>
      <c r="U127" s="1043">
        <v>-23</v>
      </c>
      <c r="V127" s="1064"/>
      <c r="W127" s="1266"/>
      <c r="X127" s="1068">
        <v>12</v>
      </c>
      <c r="Y127" s="1064"/>
      <c r="Z127" s="1266"/>
      <c r="AA127" s="1416"/>
      <c r="AB127" s="1416"/>
      <c r="AC127" s="1416"/>
      <c r="AD127" s="1416"/>
      <c r="AE127" s="1416"/>
      <c r="AF127" s="1416"/>
      <c r="AG127" s="1416"/>
      <c r="AH127" s="1416"/>
      <c r="AI127" s="1416"/>
      <c r="AJ127" s="1416"/>
      <c r="AK127" s="1416"/>
      <c r="AL127" s="1416"/>
      <c r="AM127" s="1416"/>
      <c r="AN127" s="1416"/>
    </row>
    <row r="128" spans="1:26" ht="12.75">
      <c r="A128" s="391"/>
      <c r="B128" s="1444"/>
      <c r="C128" s="1407">
        <v>6.8775285031261495</v>
      </c>
      <c r="D128" s="1407"/>
      <c r="E128" s="1410"/>
      <c r="F128" s="1449">
        <v>3.584672435105068</v>
      </c>
      <c r="G128" s="1407"/>
      <c r="H128" s="1410"/>
      <c r="I128" s="1668">
        <v>-1.6798418972332017</v>
      </c>
      <c r="J128" s="1407"/>
      <c r="K128" s="1407"/>
      <c r="L128" s="1449">
        <v>51.515151515151516</v>
      </c>
      <c r="M128" s="1407"/>
      <c r="N128" s="1410"/>
      <c r="O128" s="1407">
        <v>12.593984962406015</v>
      </c>
      <c r="P128" s="1407"/>
      <c r="Q128" s="1407"/>
      <c r="R128" s="1449">
        <v>21.649484536082475</v>
      </c>
      <c r="S128" s="1407"/>
      <c r="T128" s="1410"/>
      <c r="U128" s="1665">
        <v>-3.318903318903319</v>
      </c>
      <c r="V128" s="1407"/>
      <c r="W128" s="1410"/>
      <c r="X128" s="1449">
        <v>8.955223880597014</v>
      </c>
      <c r="Y128" s="1407"/>
      <c r="Z128" s="1410"/>
    </row>
    <row r="129" spans="1:40" s="1750" customFormat="1" ht="14.25">
      <c r="A129" s="1671" t="s">
        <v>70</v>
      </c>
      <c r="B129" s="1672">
        <v>70</v>
      </c>
      <c r="C129" s="1673">
        <v>63</v>
      </c>
      <c r="D129" s="1673">
        <v>77</v>
      </c>
      <c r="E129" s="1677">
        <v>-14</v>
      </c>
      <c r="F129" s="1678">
        <v>-5</v>
      </c>
      <c r="G129" s="1673">
        <v>-10</v>
      </c>
      <c r="H129" s="1674">
        <v>5</v>
      </c>
      <c r="I129" s="1673">
        <v>65</v>
      </c>
      <c r="J129" s="1673">
        <v>85</v>
      </c>
      <c r="K129" s="1673">
        <v>-20</v>
      </c>
      <c r="L129" s="1675">
        <v>-4</v>
      </c>
      <c r="M129" s="1676">
        <v>-11</v>
      </c>
      <c r="N129" s="1674">
        <v>7</v>
      </c>
      <c r="O129" s="1673">
        <v>0</v>
      </c>
      <c r="P129" s="1673">
        <v>0</v>
      </c>
      <c r="Q129" s="1673">
        <v>0</v>
      </c>
      <c r="R129" s="1675">
        <v>-1</v>
      </c>
      <c r="S129" s="1676">
        <v>-3</v>
      </c>
      <c r="T129" s="1674">
        <v>2</v>
      </c>
      <c r="U129" s="1678">
        <v>8</v>
      </c>
      <c r="V129" s="1673">
        <v>16</v>
      </c>
      <c r="W129" s="1677">
        <v>-8</v>
      </c>
      <c r="X129" s="1678">
        <v>0</v>
      </c>
      <c r="Y129" s="1673">
        <v>0</v>
      </c>
      <c r="Z129" s="1674">
        <v>0</v>
      </c>
      <c r="AA129" s="1416"/>
      <c r="AB129" s="1416"/>
      <c r="AC129" s="1416"/>
      <c r="AD129" s="1416"/>
      <c r="AE129" s="1416"/>
      <c r="AF129" s="1416"/>
      <c r="AG129" s="1416"/>
      <c r="AH129" s="1416"/>
      <c r="AI129" s="1416"/>
      <c r="AJ129" s="1416"/>
      <c r="AK129" s="1416"/>
      <c r="AL129" s="1416"/>
      <c r="AM129" s="1416"/>
      <c r="AN129" s="1416"/>
    </row>
    <row r="130" spans="1:40" s="1751" customFormat="1" ht="12.75">
      <c r="A130" s="1679"/>
      <c r="B130" s="1680">
        <v>2.571166207529844</v>
      </c>
      <c r="C130" s="1681">
        <v>2.132701421800948</v>
      </c>
      <c r="D130" s="1681">
        <v>3.091128061019671</v>
      </c>
      <c r="E130" s="1685">
        <v>-3.023758099352052</v>
      </c>
      <c r="F130" s="1686">
        <v>-1.2468827930174564</v>
      </c>
      <c r="G130" s="1681">
        <v>-2.73224043715847</v>
      </c>
      <c r="H130" s="1682">
        <v>14.285714285714286</v>
      </c>
      <c r="I130" s="1681">
        <v>3.84160756501182</v>
      </c>
      <c r="J130" s="1681">
        <v>6.333830104321907</v>
      </c>
      <c r="K130" s="1681">
        <v>-5.714285714285714</v>
      </c>
      <c r="L130" s="1683">
        <v>-2.2346368715083798</v>
      </c>
      <c r="M130" s="1684">
        <v>-6.7073170731707314</v>
      </c>
      <c r="N130" s="1682">
        <v>46.666666666666664</v>
      </c>
      <c r="O130" s="1681"/>
      <c r="P130" s="1681"/>
      <c r="Q130" s="1681"/>
      <c r="R130" s="1683">
        <v>-3.8461538461538463</v>
      </c>
      <c r="S130" s="1684">
        <v>-15</v>
      </c>
      <c r="T130" s="1682">
        <v>33.333333333333336</v>
      </c>
      <c r="U130" s="1686">
        <v>1.2195121951219512</v>
      </c>
      <c r="V130" s="1681">
        <v>2.671118530884808</v>
      </c>
      <c r="W130" s="1685">
        <v>-14.035087719298245</v>
      </c>
      <c r="X130" s="1686"/>
      <c r="Y130" s="1681"/>
      <c r="Z130" s="1682"/>
      <c r="AA130" s="1414"/>
      <c r="AB130" s="1414"/>
      <c r="AC130" s="1414"/>
      <c r="AD130" s="1414"/>
      <c r="AE130" s="1414"/>
      <c r="AF130" s="1414"/>
      <c r="AG130" s="1414"/>
      <c r="AH130" s="1414"/>
      <c r="AI130" s="1414"/>
      <c r="AJ130" s="1414"/>
      <c r="AK130" s="1414"/>
      <c r="AL130" s="1414"/>
      <c r="AM130" s="1414"/>
      <c r="AN130" s="1414"/>
    </row>
    <row r="131" spans="1:40" s="157" customFormat="1" ht="14.25">
      <c r="A131" s="1405" t="s">
        <v>24</v>
      </c>
      <c r="B131" s="1443">
        <v>22.5</v>
      </c>
      <c r="C131" s="1064">
        <v>33</v>
      </c>
      <c r="D131" s="1064">
        <v>12</v>
      </c>
      <c r="E131" s="1266">
        <v>21</v>
      </c>
      <c r="F131" s="1068">
        <v>0</v>
      </c>
      <c r="G131" s="1064">
        <v>1</v>
      </c>
      <c r="H131" s="1266">
        <v>-1</v>
      </c>
      <c r="I131" s="1064">
        <v>20</v>
      </c>
      <c r="J131" s="1064">
        <v>17</v>
      </c>
      <c r="K131" s="1064">
        <v>3</v>
      </c>
      <c r="L131" s="1068">
        <v>0</v>
      </c>
      <c r="M131" s="1064">
        <v>0</v>
      </c>
      <c r="N131" s="1266">
        <v>0</v>
      </c>
      <c r="O131" s="1064">
        <v>0</v>
      </c>
      <c r="P131" s="1064">
        <v>0</v>
      </c>
      <c r="Q131" s="1064">
        <v>0</v>
      </c>
      <c r="R131" s="1068">
        <v>7</v>
      </c>
      <c r="S131" s="1064">
        <v>3</v>
      </c>
      <c r="T131" s="1266">
        <v>4</v>
      </c>
      <c r="U131" s="1068">
        <v>6</v>
      </c>
      <c r="V131" s="1265">
        <v>-9</v>
      </c>
      <c r="W131" s="1266">
        <v>15</v>
      </c>
      <c r="X131" s="1068">
        <v>0</v>
      </c>
      <c r="Y131" s="1064">
        <v>0</v>
      </c>
      <c r="Z131" s="1266">
        <v>0</v>
      </c>
      <c r="AA131" s="1416"/>
      <c r="AB131" s="1416"/>
      <c r="AC131" s="1416"/>
      <c r="AD131" s="1416"/>
      <c r="AE131" s="1416"/>
      <c r="AF131" s="1416"/>
      <c r="AG131" s="1416"/>
      <c r="AH131" s="1416"/>
      <c r="AI131" s="1416"/>
      <c r="AJ131" s="1416"/>
      <c r="AK131" s="1416"/>
      <c r="AL131" s="1416"/>
      <c r="AM131" s="1416"/>
      <c r="AN131" s="1416"/>
    </row>
    <row r="132" spans="1:26" ht="12.75">
      <c r="A132" s="391"/>
      <c r="B132" s="1444">
        <v>5.514705882352941</v>
      </c>
      <c r="C132" s="1404">
        <v>7.7283372365339575</v>
      </c>
      <c r="D132" s="1404">
        <v>3.0848329048843186</v>
      </c>
      <c r="E132" s="1409">
        <v>55.26315789473684</v>
      </c>
      <c r="F132" s="1448">
        <v>0</v>
      </c>
      <c r="G132" s="1404">
        <v>3.0303030303030303</v>
      </c>
      <c r="H132" s="1409">
        <v>-50</v>
      </c>
      <c r="I132" s="1404">
        <v>8.658008658008658</v>
      </c>
      <c r="J132" s="1404">
        <v>8.133971291866029</v>
      </c>
      <c r="K132" s="1404">
        <v>13.636363636363637</v>
      </c>
      <c r="L132" s="1448"/>
      <c r="M132" s="1404"/>
      <c r="N132" s="1409"/>
      <c r="O132" s="1404"/>
      <c r="P132" s="1404"/>
      <c r="Q132" s="1404"/>
      <c r="R132" s="1448">
        <v>63.63636363636363</v>
      </c>
      <c r="S132" s="1404">
        <v>37.5</v>
      </c>
      <c r="T132" s="1409">
        <v>133.33333333333334</v>
      </c>
      <c r="U132" s="1448">
        <v>4</v>
      </c>
      <c r="V132" s="1505">
        <v>-6.474820143884892</v>
      </c>
      <c r="W132" s="1409">
        <v>136.36363636363637</v>
      </c>
      <c r="X132" s="1448"/>
      <c r="Y132" s="1404"/>
      <c r="Z132" s="1409"/>
    </row>
    <row r="133" spans="1:40" s="1750" customFormat="1" ht="14.25">
      <c r="A133" s="1671" t="s">
        <v>102</v>
      </c>
      <c r="B133" s="1664">
        <v>-51</v>
      </c>
      <c r="C133" s="1673">
        <v>235</v>
      </c>
      <c r="D133" s="1676">
        <v>-337</v>
      </c>
      <c r="E133" s="1674">
        <v>572</v>
      </c>
      <c r="F133" s="1678">
        <v>14</v>
      </c>
      <c r="G133" s="1673">
        <v>15</v>
      </c>
      <c r="H133" s="1677">
        <v>-1</v>
      </c>
      <c r="I133" s="1676">
        <v>-26</v>
      </c>
      <c r="J133" s="1676">
        <v>-39</v>
      </c>
      <c r="K133" s="1673">
        <v>13</v>
      </c>
      <c r="L133" s="1678">
        <v>5</v>
      </c>
      <c r="M133" s="1673">
        <v>4</v>
      </c>
      <c r="N133" s="1674">
        <v>1</v>
      </c>
      <c r="O133" s="1673">
        <v>151</v>
      </c>
      <c r="P133" s="1676">
        <v>-386</v>
      </c>
      <c r="Q133" s="1673">
        <v>537</v>
      </c>
      <c r="R133" s="1678">
        <v>2</v>
      </c>
      <c r="S133" s="1676">
        <v>-19</v>
      </c>
      <c r="T133" s="1674">
        <v>21</v>
      </c>
      <c r="U133" s="1678">
        <v>89</v>
      </c>
      <c r="V133" s="1673">
        <v>88</v>
      </c>
      <c r="W133" s="1674">
        <v>1</v>
      </c>
      <c r="X133" s="1678">
        <v>0</v>
      </c>
      <c r="Y133" s="1673">
        <v>0</v>
      </c>
      <c r="Z133" s="1674">
        <v>0</v>
      </c>
      <c r="AA133" s="1416"/>
      <c r="AB133" s="1416"/>
      <c r="AC133" s="1416"/>
      <c r="AD133" s="1416"/>
      <c r="AE133" s="1416"/>
      <c r="AF133" s="1416"/>
      <c r="AG133" s="1416"/>
      <c r="AH133" s="1416"/>
      <c r="AI133" s="1416"/>
      <c r="AJ133" s="1416"/>
      <c r="AK133" s="1416"/>
      <c r="AL133" s="1416"/>
      <c r="AM133" s="1416"/>
      <c r="AN133" s="1416"/>
    </row>
    <row r="134" spans="1:40" s="1751" customFormat="1" ht="12.75">
      <c r="A134" s="1679"/>
      <c r="B134" s="1687">
        <v>-2.7991218441273324</v>
      </c>
      <c r="C134" s="1681">
        <v>12.252346193952034</v>
      </c>
      <c r="D134" s="1684">
        <v>-19.524913093858633</v>
      </c>
      <c r="E134" s="1682">
        <v>297.9166666666667</v>
      </c>
      <c r="F134" s="1686">
        <v>9.859154929577464</v>
      </c>
      <c r="G134" s="1681">
        <v>10.714285714285714</v>
      </c>
      <c r="H134" s="1685">
        <v>-50</v>
      </c>
      <c r="I134" s="1684">
        <v>-2.985074626865672</v>
      </c>
      <c r="J134" s="1684">
        <v>-5.710102489019033</v>
      </c>
      <c r="K134" s="1681">
        <v>6.914893617021277</v>
      </c>
      <c r="L134" s="1686">
        <v>19.23076923076923</v>
      </c>
      <c r="M134" s="1681">
        <v>15.384615384615385</v>
      </c>
      <c r="N134" s="1682"/>
      <c r="O134" s="1681">
        <v>32.26495726495727</v>
      </c>
      <c r="P134" s="1684">
        <v>-82.47863247863248</v>
      </c>
      <c r="Q134" s="1681"/>
      <c r="R134" s="1686">
        <v>5.2631578947368425</v>
      </c>
      <c r="S134" s="1684">
        <v>-52.77777777777778</v>
      </c>
      <c r="T134" s="1682">
        <v>1050</v>
      </c>
      <c r="U134" s="1686">
        <v>23.86058981233244</v>
      </c>
      <c r="V134" s="1681">
        <v>23.592493297587133</v>
      </c>
      <c r="W134" s="1682"/>
      <c r="X134" s="1686"/>
      <c r="Y134" s="1681"/>
      <c r="Z134" s="1682"/>
      <c r="AA134" s="1414"/>
      <c r="AB134" s="1414"/>
      <c r="AC134" s="1414"/>
      <c r="AD134" s="1414"/>
      <c r="AE134" s="1414"/>
      <c r="AF134" s="1414"/>
      <c r="AG134" s="1414"/>
      <c r="AH134" s="1414"/>
      <c r="AI134" s="1414"/>
      <c r="AJ134" s="1414"/>
      <c r="AK134" s="1414"/>
      <c r="AL134" s="1414"/>
      <c r="AM134" s="1414"/>
      <c r="AN134" s="1414"/>
    </row>
    <row r="135" spans="1:40" s="157" customFormat="1" ht="14.25">
      <c r="A135" s="1405" t="s">
        <v>248</v>
      </c>
      <c r="B135" s="1502">
        <v>-125.5</v>
      </c>
      <c r="C135" s="1265">
        <v>-148</v>
      </c>
      <c r="D135" s="1265">
        <v>-103</v>
      </c>
      <c r="E135" s="1103">
        <v>-45</v>
      </c>
      <c r="F135" s="1043">
        <v>-1</v>
      </c>
      <c r="G135" s="1265">
        <v>-21</v>
      </c>
      <c r="H135" s="1266">
        <v>20</v>
      </c>
      <c r="I135" s="1265">
        <v>-28</v>
      </c>
      <c r="J135" s="1265">
        <v>-15</v>
      </c>
      <c r="K135" s="1265">
        <v>-13</v>
      </c>
      <c r="L135" s="1068">
        <v>6</v>
      </c>
      <c r="M135" s="1064">
        <v>6</v>
      </c>
      <c r="N135" s="1266">
        <v>0</v>
      </c>
      <c r="O135" s="1265">
        <v>-77</v>
      </c>
      <c r="P135" s="1265">
        <v>-1</v>
      </c>
      <c r="Q135" s="1265">
        <v>-76</v>
      </c>
      <c r="R135" s="1068">
        <v>3</v>
      </c>
      <c r="S135" s="1265">
        <v>-25</v>
      </c>
      <c r="T135" s="1266">
        <v>28</v>
      </c>
      <c r="U135" s="1043">
        <v>-51</v>
      </c>
      <c r="V135" s="1265">
        <v>-47</v>
      </c>
      <c r="W135" s="1103">
        <v>-4</v>
      </c>
      <c r="X135" s="1068">
        <v>0</v>
      </c>
      <c r="Y135" s="1064">
        <v>0</v>
      </c>
      <c r="Z135" s="1266">
        <v>0</v>
      </c>
      <c r="AA135" s="1416"/>
      <c r="AB135" s="1416"/>
      <c r="AC135" s="1416"/>
      <c r="AD135" s="1416"/>
      <c r="AE135" s="1416"/>
      <c r="AF135" s="1416"/>
      <c r="AG135" s="1416"/>
      <c r="AH135" s="1416"/>
      <c r="AI135" s="1416"/>
      <c r="AJ135" s="1416"/>
      <c r="AK135" s="1416"/>
      <c r="AL135" s="1416"/>
      <c r="AM135" s="1416"/>
      <c r="AN135" s="1416"/>
    </row>
    <row r="136" spans="1:26" ht="12.75">
      <c r="A136" s="391"/>
      <c r="B136" s="1504">
        <v>-4.375108941955726</v>
      </c>
      <c r="C136" s="1505">
        <v>-3.9657020364415865</v>
      </c>
      <c r="D136" s="1505">
        <v>-5.13715710723192</v>
      </c>
      <c r="E136" s="1506">
        <v>-2.6056745801968733</v>
      </c>
      <c r="F136" s="1509">
        <v>-0.3952569169960474</v>
      </c>
      <c r="G136" s="1505">
        <v>-8.677685950413224</v>
      </c>
      <c r="H136" s="1409">
        <v>181.8181818181818</v>
      </c>
      <c r="I136" s="1505">
        <v>-3.309692671394799</v>
      </c>
      <c r="J136" s="1505">
        <v>-2.152080344332855</v>
      </c>
      <c r="K136" s="1505">
        <v>-8.724832214765101</v>
      </c>
      <c r="L136" s="1448">
        <v>3.225806451612903</v>
      </c>
      <c r="M136" s="1404">
        <v>3.4482758620689653</v>
      </c>
      <c r="N136" s="1409">
        <v>0</v>
      </c>
      <c r="O136" s="1505">
        <v>-4.484566103669191</v>
      </c>
      <c r="P136" s="1505">
        <v>-0.40160642570281124</v>
      </c>
      <c r="Q136" s="1505">
        <v>-5.177111716621253</v>
      </c>
      <c r="R136" s="1448">
        <v>4.477611940298507</v>
      </c>
      <c r="S136" s="1505">
        <v>-39.682539682539684</v>
      </c>
      <c r="T136" s="1409">
        <v>700</v>
      </c>
      <c r="U136" s="1509">
        <v>-7.6923076923076925</v>
      </c>
      <c r="V136" s="1505">
        <v>-8.10344827586207</v>
      </c>
      <c r="W136" s="1506">
        <v>-4.819277108433735</v>
      </c>
      <c r="X136" s="1448"/>
      <c r="Y136" s="1404"/>
      <c r="Z136" s="1409"/>
    </row>
    <row r="137" spans="1:40" s="1750" customFormat="1" ht="14.25">
      <c r="A137" s="1671" t="s">
        <v>249</v>
      </c>
      <c r="B137" s="1672">
        <v>20</v>
      </c>
      <c r="C137" s="1673">
        <v>31</v>
      </c>
      <c r="D137" s="1673">
        <v>9</v>
      </c>
      <c r="E137" s="1674">
        <v>22</v>
      </c>
      <c r="F137" s="1678">
        <v>9</v>
      </c>
      <c r="G137" s="1673">
        <v>6</v>
      </c>
      <c r="H137" s="1674">
        <v>3</v>
      </c>
      <c r="I137" s="1673">
        <v>0</v>
      </c>
      <c r="J137" s="1673">
        <v>11</v>
      </c>
      <c r="K137" s="1676">
        <v>-11</v>
      </c>
      <c r="L137" s="1678">
        <v>7</v>
      </c>
      <c r="M137" s="1673">
        <v>4</v>
      </c>
      <c r="N137" s="1674">
        <v>3</v>
      </c>
      <c r="O137" s="1673">
        <v>0</v>
      </c>
      <c r="P137" s="1673">
        <v>0</v>
      </c>
      <c r="Q137" s="1673">
        <v>0</v>
      </c>
      <c r="R137" s="1678">
        <v>5</v>
      </c>
      <c r="S137" s="1676">
        <v>-16</v>
      </c>
      <c r="T137" s="1674">
        <v>21</v>
      </c>
      <c r="U137" s="1678">
        <v>10</v>
      </c>
      <c r="V137" s="1673">
        <v>4</v>
      </c>
      <c r="W137" s="1674">
        <v>6</v>
      </c>
      <c r="X137" s="1678">
        <v>0</v>
      </c>
      <c r="Y137" s="1673">
        <v>0</v>
      </c>
      <c r="Z137" s="1674">
        <v>0</v>
      </c>
      <c r="AA137" s="1416"/>
      <c r="AB137" s="1416"/>
      <c r="AC137" s="1416"/>
      <c r="AD137" s="1416"/>
      <c r="AE137" s="1416"/>
      <c r="AF137" s="1416"/>
      <c r="AG137" s="1416"/>
      <c r="AH137" s="1416"/>
      <c r="AI137" s="1416"/>
      <c r="AJ137" s="1416"/>
      <c r="AK137" s="1416"/>
      <c r="AL137" s="1416"/>
      <c r="AM137" s="1416"/>
      <c r="AN137" s="1416"/>
    </row>
    <row r="138" spans="1:40" s="1751" customFormat="1" ht="12.75">
      <c r="A138" s="1679"/>
      <c r="B138" s="1680">
        <v>2.9027576197387517</v>
      </c>
      <c r="C138" s="1681">
        <v>3.9743589743589745</v>
      </c>
      <c r="D138" s="1681">
        <v>1.5050167224080269</v>
      </c>
      <c r="E138" s="1682">
        <v>12.087912087912088</v>
      </c>
      <c r="F138" s="1686">
        <v>14.0625</v>
      </c>
      <c r="G138" s="1681">
        <v>10.344827586206897</v>
      </c>
      <c r="H138" s="1682">
        <v>50</v>
      </c>
      <c r="I138" s="1681">
        <v>0</v>
      </c>
      <c r="J138" s="1681">
        <v>3.536977491961415</v>
      </c>
      <c r="K138" s="1684">
        <v>-8.088235294117647</v>
      </c>
      <c r="L138" s="1686">
        <v>10.76923076923077</v>
      </c>
      <c r="M138" s="1681">
        <v>6.153846153846154</v>
      </c>
      <c r="N138" s="1682"/>
      <c r="O138" s="1681"/>
      <c r="P138" s="1681"/>
      <c r="Q138" s="1681"/>
      <c r="R138" s="1686">
        <v>12.195121951219512</v>
      </c>
      <c r="S138" s="1684">
        <v>-41.02564102564103</v>
      </c>
      <c r="T138" s="1682">
        <v>1050</v>
      </c>
      <c r="U138" s="1686">
        <v>6.134969325153374</v>
      </c>
      <c r="V138" s="1681">
        <v>3.2</v>
      </c>
      <c r="W138" s="1682">
        <v>15.789473684210526</v>
      </c>
      <c r="X138" s="1686"/>
      <c r="Y138" s="1681"/>
      <c r="Z138" s="1682"/>
      <c r="AA138" s="1414"/>
      <c r="AB138" s="1414"/>
      <c r="AC138" s="1414"/>
      <c r="AD138" s="1414"/>
      <c r="AE138" s="1414"/>
      <c r="AF138" s="1414"/>
      <c r="AG138" s="1414"/>
      <c r="AH138" s="1414"/>
      <c r="AI138" s="1414"/>
      <c r="AJ138" s="1414"/>
      <c r="AK138" s="1414"/>
      <c r="AL138" s="1414"/>
      <c r="AM138" s="1414"/>
      <c r="AN138" s="1414"/>
    </row>
    <row r="139" spans="1:40" s="157" customFormat="1" ht="14.25">
      <c r="A139" s="1405" t="s">
        <v>251</v>
      </c>
      <c r="B139" s="1443">
        <v>19.5</v>
      </c>
      <c r="C139" s="1064">
        <v>42</v>
      </c>
      <c r="D139" s="1265">
        <v>-3</v>
      </c>
      <c r="E139" s="1266">
        <v>45</v>
      </c>
      <c r="F139" s="1068">
        <v>1</v>
      </c>
      <c r="G139" s="1064">
        <v>4</v>
      </c>
      <c r="H139" s="1266">
        <v>-3</v>
      </c>
      <c r="I139" s="1064">
        <v>-5</v>
      </c>
      <c r="J139" s="1064">
        <v>-16</v>
      </c>
      <c r="K139" s="1064">
        <v>11</v>
      </c>
      <c r="L139" s="1068">
        <v>0</v>
      </c>
      <c r="M139" s="1064">
        <v>0</v>
      </c>
      <c r="N139" s="1266">
        <v>0</v>
      </c>
      <c r="O139" s="1064">
        <v>43</v>
      </c>
      <c r="P139" s="1064">
        <v>10</v>
      </c>
      <c r="Q139" s="1064">
        <v>33</v>
      </c>
      <c r="R139" s="1068">
        <v>0</v>
      </c>
      <c r="S139" s="1064">
        <v>0</v>
      </c>
      <c r="T139" s="1266">
        <v>0</v>
      </c>
      <c r="U139" s="1068">
        <v>3</v>
      </c>
      <c r="V139" s="1265">
        <v>-1</v>
      </c>
      <c r="W139" s="1266">
        <v>4</v>
      </c>
      <c r="X139" s="1068">
        <v>0</v>
      </c>
      <c r="Y139" s="1064">
        <v>0</v>
      </c>
      <c r="Z139" s="1266">
        <v>0</v>
      </c>
      <c r="AA139" s="1416"/>
      <c r="AB139" s="1416"/>
      <c r="AC139" s="1416"/>
      <c r="AD139" s="1416"/>
      <c r="AE139" s="1416"/>
      <c r="AF139" s="1416"/>
      <c r="AG139" s="1416"/>
      <c r="AH139" s="1416"/>
      <c r="AI139" s="1416"/>
      <c r="AJ139" s="1416"/>
      <c r="AK139" s="1416"/>
      <c r="AL139" s="1416"/>
      <c r="AM139" s="1416"/>
      <c r="AN139" s="1416"/>
    </row>
    <row r="140" spans="1:26" ht="12.75">
      <c r="A140" s="391"/>
      <c r="B140" s="1444">
        <v>2.7045769764216367</v>
      </c>
      <c r="C140" s="1404">
        <v>4.246713852376137</v>
      </c>
      <c r="D140" s="1505">
        <v>-0.6622516556291391</v>
      </c>
      <c r="E140" s="1409">
        <v>8.395522388059701</v>
      </c>
      <c r="F140" s="1448">
        <v>1.1363636363636365</v>
      </c>
      <c r="G140" s="1404">
        <v>4.705882352941177</v>
      </c>
      <c r="H140" s="1409">
        <v>-100</v>
      </c>
      <c r="I140" s="1404">
        <v>-3.048780487804878</v>
      </c>
      <c r="J140" s="1404">
        <v>-15.238095238095237</v>
      </c>
      <c r="K140" s="1404">
        <v>18.64406779661017</v>
      </c>
      <c r="L140" s="1448"/>
      <c r="M140" s="1404"/>
      <c r="N140" s="1409"/>
      <c r="O140" s="1404">
        <v>6.584992343032159</v>
      </c>
      <c r="P140" s="1404">
        <v>5.376344086021505</v>
      </c>
      <c r="Q140" s="1404">
        <v>7.0663811563169165</v>
      </c>
      <c r="R140" s="1448"/>
      <c r="S140" s="1404"/>
      <c r="T140" s="1409"/>
      <c r="U140" s="1448">
        <v>3.5714285714285716</v>
      </c>
      <c r="V140" s="1505">
        <v>-1.2987012987012987</v>
      </c>
      <c r="W140" s="1409">
        <v>57.142857142857146</v>
      </c>
      <c r="X140" s="1448"/>
      <c r="Y140" s="1404"/>
      <c r="Z140" s="1409"/>
    </row>
    <row r="141" spans="1:40" s="1750" customFormat="1" ht="14.25">
      <c r="A141" s="1671" t="s">
        <v>67</v>
      </c>
      <c r="B141" s="1672">
        <v>21.5</v>
      </c>
      <c r="C141" s="1673">
        <v>33</v>
      </c>
      <c r="D141" s="1673">
        <v>10</v>
      </c>
      <c r="E141" s="1674">
        <v>23</v>
      </c>
      <c r="F141" s="1675">
        <v>-3</v>
      </c>
      <c r="G141" s="1676">
        <v>-1</v>
      </c>
      <c r="H141" s="1677">
        <v>-2</v>
      </c>
      <c r="I141" s="1673">
        <v>16</v>
      </c>
      <c r="J141" s="1676">
        <v>-3</v>
      </c>
      <c r="K141" s="1673">
        <v>19</v>
      </c>
      <c r="L141" s="1678">
        <v>1</v>
      </c>
      <c r="M141" s="1673">
        <v>0</v>
      </c>
      <c r="N141" s="1674">
        <v>1</v>
      </c>
      <c r="O141" s="1676">
        <v>-13</v>
      </c>
      <c r="P141" s="1676">
        <v>-8</v>
      </c>
      <c r="Q141" s="1676">
        <v>-5</v>
      </c>
      <c r="R141" s="1678">
        <v>0</v>
      </c>
      <c r="S141" s="1673">
        <v>0</v>
      </c>
      <c r="T141" s="1674">
        <v>0</v>
      </c>
      <c r="U141" s="1678">
        <v>8</v>
      </c>
      <c r="V141" s="1673">
        <v>0</v>
      </c>
      <c r="W141" s="1674">
        <v>8</v>
      </c>
      <c r="X141" s="1678">
        <v>24</v>
      </c>
      <c r="Y141" s="1673">
        <v>22</v>
      </c>
      <c r="Z141" s="1674">
        <v>2</v>
      </c>
      <c r="AA141" s="1416"/>
      <c r="AB141" s="1416"/>
      <c r="AC141" s="1416"/>
      <c r="AD141" s="1416"/>
      <c r="AE141" s="1416"/>
      <c r="AF141" s="1416"/>
      <c r="AG141" s="1416"/>
      <c r="AH141" s="1416"/>
      <c r="AI141" s="1416"/>
      <c r="AJ141" s="1416"/>
      <c r="AK141" s="1416"/>
      <c r="AL141" s="1416"/>
      <c r="AM141" s="1416"/>
      <c r="AN141" s="1416"/>
    </row>
    <row r="142" spans="1:40" s="1751" customFormat="1" ht="12.75">
      <c r="A142" s="1679"/>
      <c r="B142" s="1680">
        <v>1.842330762639246</v>
      </c>
      <c r="C142" s="1681">
        <v>2.151238591916558</v>
      </c>
      <c r="D142" s="1681">
        <v>1.25</v>
      </c>
      <c r="E142" s="1682">
        <v>3.1335149863760217</v>
      </c>
      <c r="F142" s="1683">
        <v>-9.67741935483871</v>
      </c>
      <c r="G142" s="1684">
        <v>-3.5714285714285716</v>
      </c>
      <c r="H142" s="1685">
        <v>-66.66666666666667</v>
      </c>
      <c r="I142" s="1681">
        <v>4.984423676012461</v>
      </c>
      <c r="J142" s="1684">
        <v>-1.8518518518518519</v>
      </c>
      <c r="K142" s="1681">
        <v>11.949685534591195</v>
      </c>
      <c r="L142" s="1686">
        <v>9.090909090909092</v>
      </c>
      <c r="M142" s="1681">
        <v>0</v>
      </c>
      <c r="N142" s="1682">
        <v>20</v>
      </c>
      <c r="O142" s="1684">
        <v>-1.5625</v>
      </c>
      <c r="P142" s="1684">
        <v>-2.7777777777777777</v>
      </c>
      <c r="Q142" s="1684">
        <v>-0.9191176470588235</v>
      </c>
      <c r="R142" s="1686"/>
      <c r="S142" s="1681"/>
      <c r="T142" s="1682"/>
      <c r="U142" s="1686">
        <v>2.359882005899705</v>
      </c>
      <c r="V142" s="1681">
        <v>0</v>
      </c>
      <c r="W142" s="1682">
        <v>34.78260869565217</v>
      </c>
      <c r="X142" s="1686"/>
      <c r="Y142" s="1681"/>
      <c r="Z142" s="1682"/>
      <c r="AA142" s="1414"/>
      <c r="AB142" s="1414"/>
      <c r="AC142" s="1414"/>
      <c r="AD142" s="1414"/>
      <c r="AE142" s="1414"/>
      <c r="AF142" s="1414"/>
      <c r="AG142" s="1414"/>
      <c r="AH142" s="1414"/>
      <c r="AI142" s="1414"/>
      <c r="AJ142" s="1414"/>
      <c r="AK142" s="1414"/>
      <c r="AL142" s="1414"/>
      <c r="AM142" s="1414"/>
      <c r="AN142" s="1414"/>
    </row>
    <row r="143" spans="1:40" s="157" customFormat="1" ht="14.25">
      <c r="A143" s="1405" t="s">
        <v>27</v>
      </c>
      <c r="B143" s="1502">
        <v>-3.5</v>
      </c>
      <c r="C143" s="1064">
        <v>1</v>
      </c>
      <c r="D143" s="1265">
        <v>-8</v>
      </c>
      <c r="E143" s="1266">
        <v>9</v>
      </c>
      <c r="F143" s="1043">
        <v>-4</v>
      </c>
      <c r="G143" s="1265">
        <v>-6</v>
      </c>
      <c r="H143" s="1266">
        <v>2</v>
      </c>
      <c r="I143" s="1064">
        <v>1</v>
      </c>
      <c r="J143" s="1064">
        <v>0</v>
      </c>
      <c r="K143" s="1064">
        <v>1</v>
      </c>
      <c r="L143" s="1068">
        <v>0</v>
      </c>
      <c r="M143" s="1064">
        <v>0</v>
      </c>
      <c r="N143" s="1266">
        <v>0</v>
      </c>
      <c r="O143" s="1265">
        <v>-3</v>
      </c>
      <c r="P143" s="1265">
        <v>-5</v>
      </c>
      <c r="Q143" s="1064">
        <v>2</v>
      </c>
      <c r="R143" s="1068">
        <v>0</v>
      </c>
      <c r="S143" s="1064">
        <v>0</v>
      </c>
      <c r="T143" s="1266">
        <v>0</v>
      </c>
      <c r="U143" s="1068">
        <v>7</v>
      </c>
      <c r="V143" s="1064">
        <v>3</v>
      </c>
      <c r="W143" s="1266">
        <v>4</v>
      </c>
      <c r="X143" s="1068">
        <v>0</v>
      </c>
      <c r="Y143" s="1064">
        <v>0</v>
      </c>
      <c r="Z143" s="1266">
        <v>0</v>
      </c>
      <c r="AA143" s="1416"/>
      <c r="AB143" s="1416"/>
      <c r="AC143" s="1416"/>
      <c r="AD143" s="1416"/>
      <c r="AE143" s="1416"/>
      <c r="AF143" s="1416"/>
      <c r="AG143" s="1416"/>
      <c r="AH143" s="1416"/>
      <c r="AI143" s="1416"/>
      <c r="AJ143" s="1416"/>
      <c r="AK143" s="1416"/>
      <c r="AL143" s="1416"/>
      <c r="AM143" s="1416"/>
      <c r="AN143" s="1416"/>
    </row>
    <row r="144" spans="1:26" ht="12.75">
      <c r="A144" s="391"/>
      <c r="B144" s="1504">
        <v>-1.3671875</v>
      </c>
      <c r="C144" s="1404">
        <v>0.32894736842105265</v>
      </c>
      <c r="D144" s="1505">
        <v>-3.8461538461538463</v>
      </c>
      <c r="E144" s="1409">
        <v>9.375</v>
      </c>
      <c r="F144" s="1509">
        <v>-9.523809523809524</v>
      </c>
      <c r="G144" s="1505">
        <v>-14.285714285714286</v>
      </c>
      <c r="H144" s="1409"/>
      <c r="I144" s="1404">
        <v>0.970873786407767</v>
      </c>
      <c r="J144" s="1404">
        <v>0</v>
      </c>
      <c r="K144" s="1404">
        <v>9.090909090909092</v>
      </c>
      <c r="L144" s="1448"/>
      <c r="M144" s="1404"/>
      <c r="N144" s="1409"/>
      <c r="O144" s="1505">
        <v>-3.1914893617021276</v>
      </c>
      <c r="P144" s="1505">
        <v>-27.77777777777778</v>
      </c>
      <c r="Q144" s="1404">
        <v>2.6315789473684212</v>
      </c>
      <c r="R144" s="1448"/>
      <c r="S144" s="1404"/>
      <c r="T144" s="1409"/>
      <c r="U144" s="1448">
        <v>10.76923076923077</v>
      </c>
      <c r="V144" s="1404">
        <v>5.357142857142857</v>
      </c>
      <c r="W144" s="1409">
        <v>44.44444444444444</v>
      </c>
      <c r="X144" s="1448"/>
      <c r="Y144" s="1404"/>
      <c r="Z144" s="1409"/>
    </row>
    <row r="145" spans="1:40" s="1750" customFormat="1" ht="14.25">
      <c r="A145" s="1671" t="s">
        <v>28</v>
      </c>
      <c r="B145" s="1672">
        <v>1</v>
      </c>
      <c r="C145" s="1673">
        <v>0</v>
      </c>
      <c r="D145" s="1673">
        <v>2</v>
      </c>
      <c r="E145" s="1677">
        <v>-2</v>
      </c>
      <c r="F145" s="1678">
        <v>0</v>
      </c>
      <c r="G145" s="1673">
        <v>0</v>
      </c>
      <c r="H145" s="1674">
        <v>0</v>
      </c>
      <c r="I145" s="1673">
        <v>0</v>
      </c>
      <c r="J145" s="1673">
        <v>2</v>
      </c>
      <c r="K145" s="1676">
        <v>-2</v>
      </c>
      <c r="L145" s="1678">
        <v>0</v>
      </c>
      <c r="M145" s="1673">
        <v>0</v>
      </c>
      <c r="N145" s="1674">
        <v>0</v>
      </c>
      <c r="O145" s="1673">
        <v>0</v>
      </c>
      <c r="P145" s="1673">
        <v>0</v>
      </c>
      <c r="Q145" s="1673">
        <v>0</v>
      </c>
      <c r="R145" s="1678">
        <v>0</v>
      </c>
      <c r="S145" s="1673">
        <v>0</v>
      </c>
      <c r="T145" s="1674">
        <v>0</v>
      </c>
      <c r="U145" s="1678">
        <v>0</v>
      </c>
      <c r="V145" s="1673">
        <v>0</v>
      </c>
      <c r="W145" s="1674">
        <v>0</v>
      </c>
      <c r="X145" s="1678">
        <v>0</v>
      </c>
      <c r="Y145" s="1673">
        <v>0</v>
      </c>
      <c r="Z145" s="1674">
        <v>0</v>
      </c>
      <c r="AA145" s="1416"/>
      <c r="AB145" s="1416"/>
      <c r="AC145" s="1416"/>
      <c r="AD145" s="1416"/>
      <c r="AE145" s="1416"/>
      <c r="AF145" s="1416"/>
      <c r="AG145" s="1416"/>
      <c r="AH145" s="1416"/>
      <c r="AI145" s="1416"/>
      <c r="AJ145" s="1416"/>
      <c r="AK145" s="1416"/>
      <c r="AL145" s="1416"/>
      <c r="AM145" s="1416"/>
      <c r="AN145" s="1416"/>
    </row>
    <row r="146" spans="1:40" s="1751" customFormat="1" ht="12.75">
      <c r="A146" s="1679"/>
      <c r="B146" s="1680">
        <v>2.7777777777777777</v>
      </c>
      <c r="C146" s="1681">
        <v>0</v>
      </c>
      <c r="D146" s="1681">
        <v>5.714285714285714</v>
      </c>
      <c r="E146" s="1685">
        <v>-100</v>
      </c>
      <c r="F146" s="1686"/>
      <c r="G146" s="1681"/>
      <c r="H146" s="1682"/>
      <c r="I146" s="1681">
        <v>0</v>
      </c>
      <c r="J146" s="1681">
        <v>9.523809523809524</v>
      </c>
      <c r="K146" s="1684">
        <v>-100</v>
      </c>
      <c r="L146" s="1686"/>
      <c r="M146" s="1681"/>
      <c r="N146" s="1682"/>
      <c r="O146" s="1681"/>
      <c r="P146" s="1681"/>
      <c r="Q146" s="1681"/>
      <c r="R146" s="1686"/>
      <c r="S146" s="1681"/>
      <c r="T146" s="1682"/>
      <c r="U146" s="1686">
        <v>0</v>
      </c>
      <c r="V146" s="1681">
        <v>0</v>
      </c>
      <c r="W146" s="1682"/>
      <c r="X146" s="1686"/>
      <c r="Y146" s="1681"/>
      <c r="Z146" s="1682"/>
      <c r="AA146" s="1414"/>
      <c r="AB146" s="1414"/>
      <c r="AC146" s="1414"/>
      <c r="AD146" s="1414"/>
      <c r="AE146" s="1414"/>
      <c r="AF146" s="1414"/>
      <c r="AG146" s="1414"/>
      <c r="AH146" s="1414"/>
      <c r="AI146" s="1414"/>
      <c r="AJ146" s="1414"/>
      <c r="AK146" s="1414"/>
      <c r="AL146" s="1414"/>
      <c r="AM146" s="1414"/>
      <c r="AN146" s="1414"/>
    </row>
    <row r="147" spans="1:40" s="157" customFormat="1" ht="14.25">
      <c r="A147" s="1405" t="s">
        <v>29</v>
      </c>
      <c r="B147" s="1443">
        <v>0.5</v>
      </c>
      <c r="C147" s="1064">
        <v>1</v>
      </c>
      <c r="D147" s="1064">
        <v>0</v>
      </c>
      <c r="E147" s="1266">
        <v>1</v>
      </c>
      <c r="F147" s="1068">
        <v>0</v>
      </c>
      <c r="G147" s="1265">
        <v>-2</v>
      </c>
      <c r="H147" s="1266">
        <v>2</v>
      </c>
      <c r="I147" s="1064">
        <v>0</v>
      </c>
      <c r="J147" s="1064">
        <v>0</v>
      </c>
      <c r="K147" s="1064">
        <v>0</v>
      </c>
      <c r="L147" s="1068">
        <v>0</v>
      </c>
      <c r="M147" s="1064">
        <v>0</v>
      </c>
      <c r="N147" s="1266">
        <v>0</v>
      </c>
      <c r="O147" s="1064">
        <v>0</v>
      </c>
      <c r="P147" s="1064">
        <v>0</v>
      </c>
      <c r="Q147" s="1064">
        <v>0</v>
      </c>
      <c r="R147" s="1068">
        <v>0</v>
      </c>
      <c r="S147" s="1064">
        <v>0</v>
      </c>
      <c r="T147" s="1266">
        <v>0</v>
      </c>
      <c r="U147" s="1068">
        <v>1</v>
      </c>
      <c r="V147" s="1064">
        <v>2</v>
      </c>
      <c r="W147" s="1103">
        <v>-1</v>
      </c>
      <c r="X147" s="1068">
        <v>0</v>
      </c>
      <c r="Y147" s="1064">
        <v>0</v>
      </c>
      <c r="Z147" s="1266">
        <v>0</v>
      </c>
      <c r="AA147" s="1416"/>
      <c r="AB147" s="1416"/>
      <c r="AC147" s="1416"/>
      <c r="AD147" s="1416"/>
      <c r="AE147" s="1416"/>
      <c r="AF147" s="1416"/>
      <c r="AG147" s="1416"/>
      <c r="AH147" s="1416"/>
      <c r="AI147" s="1416"/>
      <c r="AJ147" s="1416"/>
      <c r="AK147" s="1416"/>
      <c r="AL147" s="1416"/>
      <c r="AM147" s="1416"/>
      <c r="AN147" s="1416"/>
    </row>
    <row r="148" spans="1:26" ht="13.5" thickBot="1">
      <c r="A148" s="392"/>
      <c r="B148" s="1446">
        <v>0.6097560975609756</v>
      </c>
      <c r="C148" s="1411">
        <v>1.1235955056179776</v>
      </c>
      <c r="D148" s="1411">
        <v>0</v>
      </c>
      <c r="E148" s="1412">
        <v>7.142857142857143</v>
      </c>
      <c r="F148" s="1450">
        <v>0</v>
      </c>
      <c r="G148" s="1508">
        <v>-4.878048780487805</v>
      </c>
      <c r="H148" s="1412">
        <v>40</v>
      </c>
      <c r="I148" s="1411">
        <v>0</v>
      </c>
      <c r="J148" s="1411">
        <v>0</v>
      </c>
      <c r="K148" s="1411">
        <v>0</v>
      </c>
      <c r="L148" s="1450"/>
      <c r="M148" s="1411"/>
      <c r="N148" s="1412"/>
      <c r="O148" s="1411"/>
      <c r="P148" s="1411"/>
      <c r="Q148" s="1411"/>
      <c r="R148" s="1450"/>
      <c r="S148" s="1411"/>
      <c r="T148" s="1412"/>
      <c r="U148" s="1450">
        <v>7.6923076923076925</v>
      </c>
      <c r="V148" s="1411">
        <v>20</v>
      </c>
      <c r="W148" s="1666">
        <v>-33.333333333333336</v>
      </c>
      <c r="X148" s="1450"/>
      <c r="Y148" s="1411"/>
      <c r="Z148" s="1412"/>
    </row>
    <row r="149" spans="1:40" s="52" customFormat="1" ht="14.25">
      <c r="A149" s="1239" t="s">
        <v>150</v>
      </c>
      <c r="B149" s="1239"/>
      <c r="C149" s="1239"/>
      <c r="D149" s="1240"/>
      <c r="E149" s="1240"/>
      <c r="F149" s="1240"/>
      <c r="G149" s="1240"/>
      <c r="H149" s="1241"/>
      <c r="I149" s="1241"/>
      <c r="J149" s="1241"/>
      <c r="K149" s="1241"/>
      <c r="L149" s="1241"/>
      <c r="M149" s="1241"/>
      <c r="N149" s="1241"/>
      <c r="O149" s="1241"/>
      <c r="P149" s="1241"/>
      <c r="Q149" s="1241"/>
      <c r="R149" s="1241"/>
      <c r="S149" s="1241"/>
      <c r="T149" s="2275"/>
      <c r="U149" s="2275"/>
      <c r="V149" s="2275"/>
      <c r="W149" s="2275"/>
      <c r="X149" s="2275"/>
      <c r="Y149" s="2275"/>
      <c r="Z149" s="2275"/>
      <c r="AA149" s="1414"/>
      <c r="AB149" s="1414"/>
      <c r="AC149" s="1414"/>
      <c r="AD149" s="1414"/>
      <c r="AE149" s="1414"/>
      <c r="AF149" s="1414"/>
      <c r="AG149" s="1414"/>
      <c r="AH149" s="1414"/>
      <c r="AI149" s="1414"/>
      <c r="AJ149" s="1414"/>
      <c r="AK149" s="1414"/>
      <c r="AL149" s="1414"/>
      <c r="AM149" s="1414"/>
      <c r="AN149" s="1414"/>
    </row>
    <row r="150" spans="1:26" ht="14.25">
      <c r="A150" s="1242" t="s">
        <v>152</v>
      </c>
      <c r="B150" s="1241"/>
      <c r="C150" s="1241"/>
      <c r="D150" s="1241"/>
      <c r="E150" s="1241"/>
      <c r="F150" s="1241"/>
      <c r="G150" s="1241"/>
      <c r="H150" s="1241"/>
      <c r="I150" s="1241"/>
      <c r="J150" s="1241"/>
      <c r="K150" s="1241"/>
      <c r="L150" s="1241"/>
      <c r="M150" s="1241"/>
      <c r="N150" s="1241"/>
      <c r="O150" s="1241"/>
      <c r="P150" s="1241"/>
      <c r="Q150" s="1241"/>
      <c r="R150" s="1241"/>
      <c r="S150" s="1241"/>
      <c r="T150" s="2275"/>
      <c r="U150" s="2275"/>
      <c r="V150" s="2275"/>
      <c r="W150" s="2275"/>
      <c r="X150" s="2275"/>
      <c r="Y150" s="2275"/>
      <c r="Z150" s="2275"/>
    </row>
    <row r="151" spans="1:40" s="866" customFormat="1" ht="18">
      <c r="A151" s="1451" t="s">
        <v>299</v>
      </c>
      <c r="B151" s="1451"/>
      <c r="C151" s="1452"/>
      <c r="D151" s="1452"/>
      <c r="E151" s="1452"/>
      <c r="F151" s="1452"/>
      <c r="G151" s="1452"/>
      <c r="H151" s="1452"/>
      <c r="I151" s="1453"/>
      <c r="J151" s="1452"/>
      <c r="K151" s="1452"/>
      <c r="L151" s="1454"/>
      <c r="M151" s="1454"/>
      <c r="N151" s="1454"/>
      <c r="O151" s="1454"/>
      <c r="P151" s="1454"/>
      <c r="Q151" s="1454"/>
      <c r="R151" s="1455"/>
      <c r="S151" s="1454"/>
      <c r="T151" s="1454"/>
      <c r="U151" s="1454"/>
      <c r="V151" s="1454"/>
      <c r="W151" s="1454"/>
      <c r="X151" s="1454"/>
      <c r="Y151" s="1454"/>
      <c r="Z151" s="1454"/>
      <c r="AA151" s="1660"/>
      <c r="AB151" s="1660"/>
      <c r="AC151" s="1660"/>
      <c r="AD151" s="1660"/>
      <c r="AE151" s="1660"/>
      <c r="AF151" s="1660"/>
      <c r="AG151" s="1660"/>
      <c r="AH151" s="1660"/>
      <c r="AI151" s="1660"/>
      <c r="AJ151" s="1660"/>
      <c r="AK151" s="1660"/>
      <c r="AL151" s="1660"/>
      <c r="AM151" s="1660"/>
      <c r="AN151" s="1660"/>
    </row>
    <row r="152" spans="1:26" s="1414" customFormat="1" ht="17.25" customHeight="1" thickBot="1">
      <c r="A152"/>
      <c r="B152"/>
      <c r="C152" s="939"/>
      <c r="D152" s="939"/>
      <c r="E152" s="939"/>
      <c r="F152"/>
      <c r="G152"/>
      <c r="H152"/>
      <c r="I152"/>
      <c r="J152"/>
      <c r="K152"/>
      <c r="L152"/>
      <c r="M152"/>
      <c r="N152"/>
      <c r="O152"/>
      <c r="P152"/>
      <c r="Q152"/>
      <c r="R152"/>
      <c r="S152"/>
      <c r="T152"/>
      <c r="U152"/>
      <c r="V152"/>
      <c r="W152"/>
      <c r="X152"/>
      <c r="Y152"/>
      <c r="Z152"/>
    </row>
    <row r="153" spans="1:26" s="1415" customFormat="1" ht="47.25" customHeight="1" thickBot="1">
      <c r="A153" s="1353" t="s">
        <v>119</v>
      </c>
      <c r="B153" s="2980" t="s">
        <v>269</v>
      </c>
      <c r="C153" s="2981"/>
      <c r="D153" s="2981"/>
      <c r="E153" s="2982"/>
      <c r="F153" s="2997" t="s">
        <v>85</v>
      </c>
      <c r="G153" s="2997"/>
      <c r="H153" s="2997"/>
      <c r="I153" s="2996" t="s">
        <v>268</v>
      </c>
      <c r="J153" s="2997"/>
      <c r="K153" s="2998"/>
      <c r="L153" s="2997" t="s">
        <v>267</v>
      </c>
      <c r="M153" s="2997"/>
      <c r="N153" s="2997"/>
      <c r="O153" s="2996" t="s">
        <v>88</v>
      </c>
      <c r="P153" s="2997"/>
      <c r="Q153" s="2998"/>
      <c r="R153" s="2997" t="s">
        <v>82</v>
      </c>
      <c r="S153" s="2997"/>
      <c r="T153" s="2997"/>
      <c r="U153" s="2996" t="s">
        <v>83</v>
      </c>
      <c r="V153" s="2997"/>
      <c r="W153" s="2998"/>
      <c r="X153" s="2996" t="s">
        <v>91</v>
      </c>
      <c r="Y153" s="2997"/>
      <c r="Z153" s="2998"/>
    </row>
    <row r="154" spans="1:26" s="713" customFormat="1" ht="20.25" customHeight="1">
      <c r="A154" s="1460"/>
      <c r="B154" s="1439" t="s">
        <v>274</v>
      </c>
      <c r="C154" s="1396" t="s">
        <v>68</v>
      </c>
      <c r="D154" s="1396" t="s">
        <v>265</v>
      </c>
      <c r="E154" s="1397" t="s">
        <v>266</v>
      </c>
      <c r="F154" s="1461" t="s">
        <v>68</v>
      </c>
      <c r="G154" s="1461" t="s">
        <v>265</v>
      </c>
      <c r="H154" s="1461" t="s">
        <v>266</v>
      </c>
      <c r="I154" s="1464" t="s">
        <v>68</v>
      </c>
      <c r="J154" s="1462" t="s">
        <v>265</v>
      </c>
      <c r="K154" s="1463" t="s">
        <v>266</v>
      </c>
      <c r="L154" s="1462" t="s">
        <v>68</v>
      </c>
      <c r="M154" s="1462" t="s">
        <v>265</v>
      </c>
      <c r="N154" s="1462" t="s">
        <v>266</v>
      </c>
      <c r="O154" s="1464" t="s">
        <v>68</v>
      </c>
      <c r="P154" s="1462" t="s">
        <v>265</v>
      </c>
      <c r="Q154" s="1463" t="s">
        <v>266</v>
      </c>
      <c r="R154" s="1462" t="s">
        <v>68</v>
      </c>
      <c r="S154" s="1462" t="s">
        <v>265</v>
      </c>
      <c r="T154" s="1462" t="s">
        <v>266</v>
      </c>
      <c r="U154" s="1464" t="s">
        <v>68</v>
      </c>
      <c r="V154" s="1462" t="s">
        <v>265</v>
      </c>
      <c r="W154" s="1463" t="s">
        <v>266</v>
      </c>
      <c r="X154" s="1464" t="s">
        <v>68</v>
      </c>
      <c r="Y154" s="1462" t="s">
        <v>265</v>
      </c>
      <c r="Z154" s="1463" t="s">
        <v>266</v>
      </c>
    </row>
    <row r="155" spans="1:26" s="1431" customFormat="1" ht="19.5" customHeight="1">
      <c r="A155" s="1267" t="s">
        <v>6</v>
      </c>
      <c r="B155" s="1499"/>
      <c r="C155" s="1473">
        <v>-997</v>
      </c>
      <c r="D155" s="1473">
        <v>-780</v>
      </c>
      <c r="E155" s="1482">
        <v>-10</v>
      </c>
      <c r="F155" s="1473">
        <v>-187</v>
      </c>
      <c r="G155" s="1473">
        <v>-171</v>
      </c>
      <c r="H155" s="1430">
        <v>6</v>
      </c>
      <c r="I155" s="744">
        <v>-411</v>
      </c>
      <c r="J155" s="1473">
        <v>-382</v>
      </c>
      <c r="K155" s="1482">
        <v>-47</v>
      </c>
      <c r="L155" s="1473">
        <v>-55</v>
      </c>
      <c r="M155" s="1473">
        <v>-36</v>
      </c>
      <c r="N155" s="1473">
        <v>-15</v>
      </c>
      <c r="O155" s="744">
        <v>-96</v>
      </c>
      <c r="P155" s="1473">
        <v>-37</v>
      </c>
      <c r="Q155" s="1456">
        <v>47</v>
      </c>
      <c r="R155" s="1473">
        <v>-21</v>
      </c>
      <c r="S155" s="1430">
        <v>120</v>
      </c>
      <c r="T155" s="1473">
        <v>-130</v>
      </c>
      <c r="U155" s="744">
        <v>-252</v>
      </c>
      <c r="V155" s="1473">
        <v>-273</v>
      </c>
      <c r="W155" s="1456">
        <v>37</v>
      </c>
      <c r="X155" s="929">
        <v>25</v>
      </c>
      <c r="Y155" s="1473">
        <v>-1</v>
      </c>
      <c r="Z155" s="1456">
        <v>2</v>
      </c>
    </row>
    <row r="156" spans="1:26" s="1415" customFormat="1" ht="15">
      <c r="A156" s="1406"/>
      <c r="B156" s="1500">
        <v>-3.6264523133070012</v>
      </c>
      <c r="C156" s="1481">
        <v>-3.1655818383870455</v>
      </c>
      <c r="D156" s="1481">
        <v>-4.406779661016949</v>
      </c>
      <c r="E156" s="1501">
        <v>-0.12669453946534903</v>
      </c>
      <c r="F156" s="1481">
        <v>-4.757059272449759</v>
      </c>
      <c r="G156" s="1481">
        <v>-6.162162162162162</v>
      </c>
      <c r="H156" s="1347">
        <v>1.8867924528301887</v>
      </c>
      <c r="I156" s="1722">
        <v>-3.8073182028717</v>
      </c>
      <c r="J156" s="1481">
        <v>-4.7959824231010675</v>
      </c>
      <c r="K156" s="1501">
        <v>-2.561307901907357</v>
      </c>
      <c r="L156" s="1481">
        <v>-6.395348837209302</v>
      </c>
      <c r="M156" s="1481">
        <v>-4.8582995951417</v>
      </c>
      <c r="N156" s="1481">
        <v>-21.73913043478261</v>
      </c>
      <c r="O156" s="1722">
        <v>-0.9935831090871455</v>
      </c>
      <c r="P156" s="1481">
        <v>-2.346227013316424</v>
      </c>
      <c r="Q156" s="1457">
        <v>0.9233791748526523</v>
      </c>
      <c r="R156" s="1481">
        <v>-4.320987654320987</v>
      </c>
      <c r="S156" s="1347">
        <v>62.17616580310881</v>
      </c>
      <c r="T156" s="1481">
        <v>-74.28571428571429</v>
      </c>
      <c r="U156" s="1722">
        <v>-4.522613065326633</v>
      </c>
      <c r="V156" s="1481">
        <v>-6.190476190476191</v>
      </c>
      <c r="W156" s="1457">
        <v>7.520325203252033</v>
      </c>
      <c r="X156" s="1465">
        <v>13.227513227513228</v>
      </c>
      <c r="Y156" s="1481">
        <v>-2.5641025641025643</v>
      </c>
      <c r="Z156" s="1457">
        <v>50</v>
      </c>
    </row>
    <row r="157" spans="1:40" s="1702" customFormat="1" ht="14.25">
      <c r="A157" s="1671" t="s">
        <v>31</v>
      </c>
      <c r="B157" s="1664">
        <v>-392.5</v>
      </c>
      <c r="C157" s="1698">
        <v>-410</v>
      </c>
      <c r="D157" s="1698">
        <v>-375</v>
      </c>
      <c r="E157" s="1699">
        <v>-35</v>
      </c>
      <c r="F157" s="1698">
        <v>-77</v>
      </c>
      <c r="G157" s="1698">
        <v>-69</v>
      </c>
      <c r="H157" s="1698">
        <v>-8</v>
      </c>
      <c r="I157" s="831">
        <v>-177</v>
      </c>
      <c r="J157" s="1698">
        <v>-168</v>
      </c>
      <c r="K157" s="1699">
        <v>-9</v>
      </c>
      <c r="L157" s="1698">
        <v>-19</v>
      </c>
      <c r="M157" s="1698">
        <v>-20</v>
      </c>
      <c r="N157" s="1700">
        <v>1</v>
      </c>
      <c r="O157" s="844">
        <v>40</v>
      </c>
      <c r="P157" s="1700">
        <v>7</v>
      </c>
      <c r="Q157" s="1701">
        <v>33</v>
      </c>
      <c r="R157" s="1698">
        <v>-5</v>
      </c>
      <c r="S157" s="1700">
        <v>52</v>
      </c>
      <c r="T157" s="1698">
        <v>-57</v>
      </c>
      <c r="U157" s="831">
        <v>-172</v>
      </c>
      <c r="V157" s="1698">
        <v>-177</v>
      </c>
      <c r="W157" s="1701">
        <v>5</v>
      </c>
      <c r="X157" s="844">
        <v>0</v>
      </c>
      <c r="Y157" s="1700">
        <v>0</v>
      </c>
      <c r="Z157" s="1701">
        <v>0</v>
      </c>
      <c r="AA157" s="1416"/>
      <c r="AB157" s="1416"/>
      <c r="AC157" s="1416"/>
      <c r="AD157" s="1416"/>
      <c r="AE157" s="1416"/>
      <c r="AF157" s="1416"/>
      <c r="AG157" s="1416"/>
      <c r="AH157" s="1416"/>
      <c r="AI157" s="1416"/>
      <c r="AJ157" s="1416"/>
      <c r="AK157" s="1416"/>
      <c r="AL157" s="1416"/>
      <c r="AM157" s="1416"/>
      <c r="AN157" s="1416"/>
    </row>
    <row r="158" spans="1:40" s="1703" customFormat="1" ht="12.75">
      <c r="A158" s="1679"/>
      <c r="B158" s="1687">
        <v>-8.367085909187807</v>
      </c>
      <c r="C158" s="1684">
        <v>-8.029768899334117</v>
      </c>
      <c r="D158" s="1684">
        <v>-8.769878391019645</v>
      </c>
      <c r="E158" s="1685">
        <v>-4.216867469879518</v>
      </c>
      <c r="F158" s="1684">
        <v>-10.860366713681241</v>
      </c>
      <c r="G158" s="1684">
        <v>-10.344827586206897</v>
      </c>
      <c r="H158" s="1684">
        <v>-19.047619047619047</v>
      </c>
      <c r="I158" s="1683">
        <v>-7.068690095846645</v>
      </c>
      <c r="J158" s="1684">
        <v>-7.064760302775442</v>
      </c>
      <c r="K158" s="1685">
        <v>-7.142857142857143</v>
      </c>
      <c r="L158" s="1684">
        <v>-7.116104868913857</v>
      </c>
      <c r="M158" s="1684">
        <v>-7.751937984496124</v>
      </c>
      <c r="N158" s="1681">
        <v>11.11111111111111</v>
      </c>
      <c r="O158" s="1686">
        <v>5.578800557880056</v>
      </c>
      <c r="P158" s="1681">
        <v>4.72972972972973</v>
      </c>
      <c r="Q158" s="1682">
        <v>5.799648506151143</v>
      </c>
      <c r="R158" s="1684">
        <v>-4.385964912280702</v>
      </c>
      <c r="S158" s="1681">
        <v>94.54545454545455</v>
      </c>
      <c r="T158" s="1684">
        <v>-96.61016949152543</v>
      </c>
      <c r="U158" s="1683">
        <v>-21.635220125786162</v>
      </c>
      <c r="V158" s="1684">
        <v>-22.98701298701299</v>
      </c>
      <c r="W158" s="1682">
        <v>20</v>
      </c>
      <c r="X158" s="1686"/>
      <c r="Y158" s="1681"/>
      <c r="Z158" s="1682"/>
      <c r="AA158" s="81"/>
      <c r="AB158" s="81"/>
      <c r="AC158" s="81"/>
      <c r="AD158" s="81"/>
      <c r="AE158" s="81"/>
      <c r="AF158" s="81"/>
      <c r="AG158" s="81"/>
      <c r="AH158" s="81"/>
      <c r="AI158" s="81"/>
      <c r="AJ158" s="81"/>
      <c r="AK158" s="81"/>
      <c r="AL158" s="81"/>
      <c r="AM158" s="81"/>
      <c r="AN158" s="81"/>
    </row>
    <row r="159" spans="1:26" s="1416" customFormat="1" ht="14.25">
      <c r="A159" s="1405" t="s">
        <v>16</v>
      </c>
      <c r="B159" s="1502">
        <v>-40.5</v>
      </c>
      <c r="C159" s="1503">
        <v>-41</v>
      </c>
      <c r="D159" s="1503">
        <v>-40</v>
      </c>
      <c r="E159" s="1475">
        <v>-1</v>
      </c>
      <c r="F159" s="1503">
        <v>-4</v>
      </c>
      <c r="G159" s="1503">
        <v>-17</v>
      </c>
      <c r="H159" s="1428">
        <v>13</v>
      </c>
      <c r="I159" s="837">
        <v>-24</v>
      </c>
      <c r="J159" s="1503">
        <v>-19</v>
      </c>
      <c r="K159" s="1475">
        <v>-5</v>
      </c>
      <c r="L159" s="1428">
        <v>0</v>
      </c>
      <c r="M159" s="1428">
        <v>0</v>
      </c>
      <c r="N159" s="1428">
        <v>0</v>
      </c>
      <c r="O159" s="837">
        <v>-11</v>
      </c>
      <c r="P159" s="1503">
        <v>-7</v>
      </c>
      <c r="Q159" s="1475">
        <v>-4</v>
      </c>
      <c r="R159" s="1428">
        <v>0</v>
      </c>
      <c r="S159" s="1428">
        <v>0</v>
      </c>
      <c r="T159" s="1428">
        <v>0</v>
      </c>
      <c r="U159" s="837">
        <v>-2</v>
      </c>
      <c r="V159" s="1428">
        <v>3</v>
      </c>
      <c r="W159" s="1475">
        <v>-5</v>
      </c>
      <c r="X159" s="841">
        <v>0</v>
      </c>
      <c r="Y159" s="1428">
        <v>0</v>
      </c>
      <c r="Z159" s="1458">
        <v>0</v>
      </c>
    </row>
    <row r="160" spans="1:26" s="1416" customFormat="1" ht="14.25">
      <c r="A160" s="391"/>
      <c r="B160" s="1504">
        <v>-4.308510638297872</v>
      </c>
      <c r="C160" s="1505">
        <v>-3.5559410234171724</v>
      </c>
      <c r="D160" s="1505">
        <v>-5.502063273727648</v>
      </c>
      <c r="E160" s="1506">
        <v>-0.2347417840375587</v>
      </c>
      <c r="F160" s="1505">
        <v>-2.2099447513812156</v>
      </c>
      <c r="G160" s="1505">
        <v>-11.724137931034482</v>
      </c>
      <c r="H160" s="1404">
        <v>36.111111111111114</v>
      </c>
      <c r="I160" s="1509">
        <v>-5.7007125890736345</v>
      </c>
      <c r="J160" s="1505">
        <v>-5.9375</v>
      </c>
      <c r="K160" s="1506">
        <v>-4.9504950495049505</v>
      </c>
      <c r="L160" s="1404">
        <v>0</v>
      </c>
      <c r="M160" s="1404">
        <v>0</v>
      </c>
      <c r="N160" s="1404">
        <v>0</v>
      </c>
      <c r="O160" s="1509">
        <v>-3.3950617283950617</v>
      </c>
      <c r="P160" s="1505">
        <v>-8.045977011494253</v>
      </c>
      <c r="Q160" s="1506">
        <v>-1.6877637130801688</v>
      </c>
      <c r="R160" s="1404"/>
      <c r="S160" s="1404"/>
      <c r="T160" s="1404"/>
      <c r="U160" s="1509">
        <v>-0.9569377990430622</v>
      </c>
      <c r="V160" s="1404">
        <v>1.875</v>
      </c>
      <c r="W160" s="1506">
        <v>-10.204081632653061</v>
      </c>
      <c r="X160" s="1448"/>
      <c r="Y160" s="1404"/>
      <c r="Z160" s="1409"/>
    </row>
    <row r="161" spans="1:40" s="1702" customFormat="1" ht="14.25">
      <c r="A161" s="1671" t="s">
        <v>247</v>
      </c>
      <c r="B161" s="1664">
        <v>-16.5</v>
      </c>
      <c r="C161" s="1698">
        <v>-26</v>
      </c>
      <c r="D161" s="1698">
        <v>-7</v>
      </c>
      <c r="E161" s="1699">
        <v>-19</v>
      </c>
      <c r="F161" s="1698">
        <v>-10</v>
      </c>
      <c r="G161" s="1698">
        <v>-5</v>
      </c>
      <c r="H161" s="1698">
        <v>-5</v>
      </c>
      <c r="I161" s="831">
        <v>-9</v>
      </c>
      <c r="J161" s="1698">
        <v>-12</v>
      </c>
      <c r="K161" s="1701">
        <v>3</v>
      </c>
      <c r="L161" s="1700">
        <v>0</v>
      </c>
      <c r="M161" s="1700">
        <v>0</v>
      </c>
      <c r="N161" s="1700">
        <v>0</v>
      </c>
      <c r="O161" s="844">
        <v>0</v>
      </c>
      <c r="P161" s="1700">
        <v>0</v>
      </c>
      <c r="Q161" s="1701">
        <v>0</v>
      </c>
      <c r="R161" s="1698">
        <v>-3</v>
      </c>
      <c r="S161" s="1700">
        <v>12</v>
      </c>
      <c r="T161" s="1698">
        <v>-15</v>
      </c>
      <c r="U161" s="831">
        <v>-5</v>
      </c>
      <c r="V161" s="1698">
        <v>-3</v>
      </c>
      <c r="W161" s="1699">
        <v>-2</v>
      </c>
      <c r="X161" s="844">
        <v>1</v>
      </c>
      <c r="Y161" s="1700">
        <v>1</v>
      </c>
      <c r="Z161" s="1701">
        <v>0</v>
      </c>
      <c r="AA161" s="1416"/>
      <c r="AB161" s="1416"/>
      <c r="AC161" s="1416"/>
      <c r="AD161" s="1416"/>
      <c r="AE161" s="1416"/>
      <c r="AF161" s="1416"/>
      <c r="AG161" s="1416"/>
      <c r="AH161" s="1416"/>
      <c r="AI161" s="1416"/>
      <c r="AJ161" s="1416"/>
      <c r="AK161" s="1416"/>
      <c r="AL161" s="1416"/>
      <c r="AM161" s="1416"/>
      <c r="AN161" s="1416"/>
    </row>
    <row r="162" spans="1:40" s="1703" customFormat="1" ht="12.75">
      <c r="A162" s="1679"/>
      <c r="B162" s="1687">
        <v>-3.3</v>
      </c>
      <c r="C162" s="1684">
        <v>-4.761904761904762</v>
      </c>
      <c r="D162" s="1684">
        <v>-1.5418502202643172</v>
      </c>
      <c r="E162" s="1685">
        <v>-20.652173913043477</v>
      </c>
      <c r="F162" s="1684">
        <v>-10.204081632653061</v>
      </c>
      <c r="G162" s="1684">
        <v>-5.813953488372093</v>
      </c>
      <c r="H162" s="1684">
        <v>-41.666666666666664</v>
      </c>
      <c r="I162" s="1683">
        <v>-3.125</v>
      </c>
      <c r="J162" s="1684">
        <v>-5.217391304347826</v>
      </c>
      <c r="K162" s="1682">
        <v>5.172413793103448</v>
      </c>
      <c r="L162" s="1681"/>
      <c r="M162" s="1681"/>
      <c r="N162" s="1681"/>
      <c r="O162" s="1686"/>
      <c r="P162" s="1681"/>
      <c r="Q162" s="1682"/>
      <c r="R162" s="1684">
        <v>-11.11111111111111</v>
      </c>
      <c r="S162" s="1681">
        <v>120</v>
      </c>
      <c r="T162" s="1684">
        <v>-88.23529411764706</v>
      </c>
      <c r="U162" s="1683">
        <v>-4.385964912280702</v>
      </c>
      <c r="V162" s="1684">
        <v>-2.7027027027027026</v>
      </c>
      <c r="W162" s="1685">
        <v>-66.66666666666667</v>
      </c>
      <c r="X162" s="1686">
        <v>5.2631578947368425</v>
      </c>
      <c r="Y162" s="1681">
        <v>5.882352941176471</v>
      </c>
      <c r="Z162" s="1682">
        <v>0</v>
      </c>
      <c r="AA162" s="81"/>
      <c r="AB162" s="81"/>
      <c r="AC162" s="81"/>
      <c r="AD162" s="81"/>
      <c r="AE162" s="81"/>
      <c r="AF162" s="81"/>
      <c r="AG162" s="81"/>
      <c r="AH162" s="81"/>
      <c r="AI162" s="81"/>
      <c r="AJ162" s="81"/>
      <c r="AK162" s="81"/>
      <c r="AL162" s="81"/>
      <c r="AM162" s="81"/>
      <c r="AN162" s="81"/>
    </row>
    <row r="163" spans="1:26" s="1416" customFormat="1" ht="14.25">
      <c r="A163" s="1405" t="s">
        <v>210</v>
      </c>
      <c r="B163" s="1502">
        <v>-41</v>
      </c>
      <c r="C163" s="1503">
        <v>-63</v>
      </c>
      <c r="D163" s="1503">
        <v>-19</v>
      </c>
      <c r="E163" s="1475">
        <v>-44</v>
      </c>
      <c r="F163" s="1503">
        <v>-5</v>
      </c>
      <c r="G163" s="1503">
        <v>-3</v>
      </c>
      <c r="H163" s="1503">
        <v>-2</v>
      </c>
      <c r="I163" s="837">
        <v>-57</v>
      </c>
      <c r="J163" s="1428">
        <v>1</v>
      </c>
      <c r="K163" s="1475">
        <v>-58</v>
      </c>
      <c r="L163" s="1428">
        <v>0</v>
      </c>
      <c r="M163" s="1428">
        <v>0</v>
      </c>
      <c r="N163" s="1428">
        <v>0</v>
      </c>
      <c r="O163" s="841">
        <v>0</v>
      </c>
      <c r="P163" s="1428">
        <v>0</v>
      </c>
      <c r="Q163" s="1458">
        <v>0</v>
      </c>
      <c r="R163" s="1503">
        <v>-2</v>
      </c>
      <c r="S163" s="1503">
        <v>-19</v>
      </c>
      <c r="T163" s="1428">
        <v>17</v>
      </c>
      <c r="U163" s="841">
        <v>1</v>
      </c>
      <c r="V163" s="1428">
        <v>2</v>
      </c>
      <c r="W163" s="1458">
        <v>-1</v>
      </c>
      <c r="X163" s="841">
        <v>0</v>
      </c>
      <c r="Y163" s="1428">
        <v>0</v>
      </c>
      <c r="Z163" s="1458">
        <v>0</v>
      </c>
    </row>
    <row r="164" spans="1:26" s="1416" customFormat="1" ht="14.25">
      <c r="A164" s="391"/>
      <c r="B164" s="1504">
        <v>-8.159203980099502</v>
      </c>
      <c r="C164" s="1505">
        <v>-10.732538330494037</v>
      </c>
      <c r="D164" s="1505">
        <v>-4.545454545454546</v>
      </c>
      <c r="E164" s="1506">
        <v>-26.035502958579883</v>
      </c>
      <c r="F164" s="1505">
        <v>-4.716981132075472</v>
      </c>
      <c r="G164" s="1505">
        <v>-3.2967032967032965</v>
      </c>
      <c r="H164" s="1505">
        <v>-13.333333333333334</v>
      </c>
      <c r="I164" s="1509">
        <v>-18.506493506493506</v>
      </c>
      <c r="J164" s="1404">
        <v>0.5291005291005291</v>
      </c>
      <c r="K164" s="1506">
        <v>-48.739495798319325</v>
      </c>
      <c r="L164" s="1404"/>
      <c r="M164" s="1404"/>
      <c r="N164" s="1404"/>
      <c r="O164" s="1448"/>
      <c r="P164" s="1404"/>
      <c r="Q164" s="1409"/>
      <c r="R164" s="1505">
        <v>-7.142857142857143</v>
      </c>
      <c r="S164" s="1505">
        <v>-86.36363636363636</v>
      </c>
      <c r="T164" s="1404">
        <v>283.3333333333333</v>
      </c>
      <c r="U164" s="1448">
        <v>0.6896551724137931</v>
      </c>
      <c r="V164" s="1404">
        <v>1.7241379310344827</v>
      </c>
      <c r="W164" s="1409">
        <v>-3.4482758620689653</v>
      </c>
      <c r="X164" s="1448"/>
      <c r="Y164" s="1404"/>
      <c r="Z164" s="1409"/>
    </row>
    <row r="165" spans="1:40" s="1702" customFormat="1" ht="14.25">
      <c r="A165" s="1671" t="s">
        <v>84</v>
      </c>
      <c r="B165" s="1664">
        <v>-46.5</v>
      </c>
      <c r="C165" s="1698">
        <v>-69</v>
      </c>
      <c r="D165" s="1698">
        <v>-24</v>
      </c>
      <c r="E165" s="1699">
        <v>-45</v>
      </c>
      <c r="F165" s="1698">
        <v>-4</v>
      </c>
      <c r="G165" s="1698">
        <v>-6</v>
      </c>
      <c r="H165" s="1698">
        <v>2</v>
      </c>
      <c r="I165" s="831">
        <v>-20</v>
      </c>
      <c r="J165" s="1700">
        <v>6</v>
      </c>
      <c r="K165" s="1699">
        <v>-26</v>
      </c>
      <c r="L165" s="1700">
        <v>0</v>
      </c>
      <c r="M165" s="1700">
        <v>0</v>
      </c>
      <c r="N165" s="1700">
        <v>0</v>
      </c>
      <c r="O165" s="844">
        <v>0</v>
      </c>
      <c r="P165" s="1700">
        <v>0</v>
      </c>
      <c r="Q165" s="1701">
        <v>0</v>
      </c>
      <c r="R165" s="1700">
        <v>0</v>
      </c>
      <c r="S165" s="1700">
        <v>0</v>
      </c>
      <c r="T165" s="1700">
        <v>0</v>
      </c>
      <c r="U165" s="831">
        <v>-45</v>
      </c>
      <c r="V165" s="1698">
        <v>-24</v>
      </c>
      <c r="W165" s="1699">
        <v>-21</v>
      </c>
      <c r="X165" s="844">
        <v>0</v>
      </c>
      <c r="Y165" s="1700">
        <v>0</v>
      </c>
      <c r="Z165" s="1701">
        <v>0</v>
      </c>
      <c r="AA165" s="1416"/>
      <c r="AB165" s="1416"/>
      <c r="AC165" s="1416"/>
      <c r="AD165" s="1416"/>
      <c r="AE165" s="1416"/>
      <c r="AF165" s="1416"/>
      <c r="AG165" s="1416"/>
      <c r="AH165" s="1416"/>
      <c r="AI165" s="1416"/>
      <c r="AJ165" s="1416"/>
      <c r="AK165" s="1416"/>
      <c r="AL165" s="1416"/>
      <c r="AM165" s="1416"/>
      <c r="AN165" s="1416"/>
    </row>
    <row r="166" spans="1:40" s="1703" customFormat="1" ht="12.75">
      <c r="A166" s="1679"/>
      <c r="B166" s="1687">
        <v>-4.260192395785616</v>
      </c>
      <c r="C166" s="1684">
        <v>-5.340557275541796</v>
      </c>
      <c r="D166" s="1684">
        <v>-2.6936026936026938</v>
      </c>
      <c r="E166" s="1685">
        <v>-11.221945137157107</v>
      </c>
      <c r="F166" s="1684">
        <v>-1.520912547528517</v>
      </c>
      <c r="G166" s="1684">
        <v>-2.5</v>
      </c>
      <c r="H166" s="1684">
        <v>8.695652173913043</v>
      </c>
      <c r="I166" s="1683">
        <v>-7.380073800738008</v>
      </c>
      <c r="J166" s="1681">
        <v>3.3707865168539324</v>
      </c>
      <c r="K166" s="1685">
        <v>-27.956989247311828</v>
      </c>
      <c r="L166" s="1681"/>
      <c r="M166" s="1681"/>
      <c r="N166" s="1681"/>
      <c r="O166" s="1686">
        <v>0</v>
      </c>
      <c r="P166" s="1681">
        <v>0</v>
      </c>
      <c r="Q166" s="1682">
        <v>0</v>
      </c>
      <c r="R166" s="1681"/>
      <c r="S166" s="1681"/>
      <c r="T166" s="1681"/>
      <c r="U166" s="1683">
        <v>-16.853932584269664</v>
      </c>
      <c r="V166" s="1684">
        <v>-10.480349344978166</v>
      </c>
      <c r="W166" s="1685">
        <v>-55.26315789473684</v>
      </c>
      <c r="X166" s="1686"/>
      <c r="Y166" s="1681"/>
      <c r="Z166" s="1682"/>
      <c r="AA166" s="81"/>
      <c r="AB166" s="81"/>
      <c r="AC166" s="81"/>
      <c r="AD166" s="81"/>
      <c r="AE166" s="81"/>
      <c r="AF166" s="81"/>
      <c r="AG166" s="81"/>
      <c r="AH166" s="81"/>
      <c r="AI166" s="81"/>
      <c r="AJ166" s="81"/>
      <c r="AK166" s="81"/>
      <c r="AL166" s="81"/>
      <c r="AM166" s="81"/>
      <c r="AN166" s="81"/>
    </row>
    <row r="167" spans="1:26" s="1416" customFormat="1" ht="14.25">
      <c r="A167" s="1405" t="s">
        <v>20</v>
      </c>
      <c r="B167" s="1502">
        <v>-5</v>
      </c>
      <c r="C167" s="1503">
        <v>-18</v>
      </c>
      <c r="D167" s="1428">
        <v>8</v>
      </c>
      <c r="E167" s="1475">
        <v>-26</v>
      </c>
      <c r="F167" s="1503">
        <v>-1</v>
      </c>
      <c r="G167" s="1503">
        <v>3</v>
      </c>
      <c r="H167" s="1503">
        <v>-4</v>
      </c>
      <c r="I167" s="841">
        <v>4</v>
      </c>
      <c r="J167" s="1428">
        <v>11</v>
      </c>
      <c r="K167" s="1475">
        <v>-7</v>
      </c>
      <c r="L167" s="1503">
        <v>-7</v>
      </c>
      <c r="M167" s="1428">
        <v>0</v>
      </c>
      <c r="N167" s="1503">
        <v>-7</v>
      </c>
      <c r="O167" s="837">
        <v>-5</v>
      </c>
      <c r="P167" s="1428">
        <v>0</v>
      </c>
      <c r="Q167" s="1475">
        <v>-5</v>
      </c>
      <c r="R167" s="1428">
        <v>0</v>
      </c>
      <c r="S167" s="1428">
        <v>0</v>
      </c>
      <c r="T167" s="1428">
        <v>0</v>
      </c>
      <c r="U167" s="837">
        <v>-9</v>
      </c>
      <c r="V167" s="1503">
        <v>-6</v>
      </c>
      <c r="W167" s="1475">
        <v>-3</v>
      </c>
      <c r="X167" s="841">
        <v>0</v>
      </c>
      <c r="Y167" s="1428">
        <v>0</v>
      </c>
      <c r="Z167" s="1458">
        <v>0</v>
      </c>
    </row>
    <row r="168" spans="1:26" s="1414" customFormat="1" ht="12.75">
      <c r="A168" s="391"/>
      <c r="B168" s="1504">
        <v>-2.183406113537118</v>
      </c>
      <c r="C168" s="1505">
        <v>-7.258064516129032</v>
      </c>
      <c r="D168" s="1505">
        <v>3.8095238095238093</v>
      </c>
      <c r="E168" s="1506">
        <v>-68.42105263157895</v>
      </c>
      <c r="F168" s="1505">
        <v>-6.666666666666667</v>
      </c>
      <c r="G168" s="1505">
        <v>27.272727272727273</v>
      </c>
      <c r="H168" s="1505">
        <v>-100</v>
      </c>
      <c r="I168" s="1448">
        <v>3.1496062992125986</v>
      </c>
      <c r="J168" s="1404">
        <v>10.185185185185185</v>
      </c>
      <c r="K168" s="1506">
        <v>-36.8421052631579</v>
      </c>
      <c r="L168" s="1505">
        <v>-100</v>
      </c>
      <c r="M168" s="1404"/>
      <c r="N168" s="1505">
        <v>-100</v>
      </c>
      <c r="O168" s="1509">
        <v>-100</v>
      </c>
      <c r="P168" s="1404"/>
      <c r="Q168" s="1506">
        <v>-100</v>
      </c>
      <c r="R168" s="1404"/>
      <c r="S168" s="1404"/>
      <c r="T168" s="1404"/>
      <c r="U168" s="1509">
        <v>-9.574468085106384</v>
      </c>
      <c r="V168" s="1505">
        <v>-6.593406593406593</v>
      </c>
      <c r="W168" s="1506">
        <v>-100</v>
      </c>
      <c r="X168" s="1448"/>
      <c r="Y168" s="1404"/>
      <c r="Z168" s="1409"/>
    </row>
    <row r="169" spans="1:40" s="1710" customFormat="1" ht="15.75">
      <c r="A169" s="1704" t="s">
        <v>0</v>
      </c>
      <c r="B169" s="1705">
        <v>-86</v>
      </c>
      <c r="C169" s="1706">
        <v>-94</v>
      </c>
      <c r="D169" s="1706">
        <v>-78</v>
      </c>
      <c r="E169" s="1707">
        <v>-16</v>
      </c>
      <c r="F169" s="1706">
        <v>-10</v>
      </c>
      <c r="G169" s="1706">
        <v>-31</v>
      </c>
      <c r="H169" s="1706">
        <v>21</v>
      </c>
      <c r="I169" s="716">
        <v>-17</v>
      </c>
      <c r="J169" s="1706">
        <v>-13</v>
      </c>
      <c r="K169" s="1707">
        <v>-4</v>
      </c>
      <c r="L169" s="1708">
        <v>0</v>
      </c>
      <c r="M169" s="1708">
        <v>0</v>
      </c>
      <c r="N169" s="1708">
        <v>0</v>
      </c>
      <c r="O169" s="716">
        <v>-43</v>
      </c>
      <c r="P169" s="1706">
        <v>-6</v>
      </c>
      <c r="Q169" s="1707">
        <v>-37</v>
      </c>
      <c r="R169" s="1708">
        <v>0</v>
      </c>
      <c r="S169" s="1708">
        <v>0</v>
      </c>
      <c r="T169" s="1708">
        <v>0</v>
      </c>
      <c r="U169" s="716">
        <v>-24</v>
      </c>
      <c r="V169" s="1706">
        <v>-28</v>
      </c>
      <c r="W169" s="1709">
        <v>4</v>
      </c>
      <c r="X169" s="678">
        <v>0</v>
      </c>
      <c r="Y169" s="1708">
        <v>0</v>
      </c>
      <c r="Z169" s="1709">
        <v>0</v>
      </c>
      <c r="AA169" s="1431"/>
      <c r="AB169" s="1431"/>
      <c r="AC169" s="1431"/>
      <c r="AD169" s="1431"/>
      <c r="AE169" s="1431"/>
      <c r="AF169" s="1431"/>
      <c r="AG169" s="1431"/>
      <c r="AH169" s="1431"/>
      <c r="AI169" s="1431"/>
      <c r="AJ169" s="1431"/>
      <c r="AK169" s="1431"/>
      <c r="AL169" s="1431"/>
      <c r="AM169" s="1431"/>
      <c r="AN169" s="1431"/>
    </row>
    <row r="170" spans="1:40" s="1718" customFormat="1" ht="15">
      <c r="A170" s="1711"/>
      <c r="B170" s="1712">
        <v>-4.74090407938258</v>
      </c>
      <c r="C170" s="1713">
        <v>-4.236142406489409</v>
      </c>
      <c r="D170" s="1713">
        <v>-5.53584102200142</v>
      </c>
      <c r="E170" s="1714">
        <v>-1.9753086419753085</v>
      </c>
      <c r="F170" s="1713">
        <v>-2.8328611898016995</v>
      </c>
      <c r="G170" s="1713">
        <v>-10.032362459546926</v>
      </c>
      <c r="H170" s="1713">
        <v>47.72727272727273</v>
      </c>
      <c r="I170" s="1723">
        <v>-2.4817518248175183</v>
      </c>
      <c r="J170" s="1713">
        <v>-2.5</v>
      </c>
      <c r="K170" s="1714">
        <v>-2.4242424242424243</v>
      </c>
      <c r="L170" s="1715"/>
      <c r="M170" s="1715"/>
      <c r="N170" s="1715"/>
      <c r="O170" s="1723">
        <v>-5.834464043419267</v>
      </c>
      <c r="P170" s="1713">
        <v>-3.0150753768844223</v>
      </c>
      <c r="Q170" s="1714">
        <v>-6.877323420074349</v>
      </c>
      <c r="R170" s="1715"/>
      <c r="S170" s="1715"/>
      <c r="T170" s="1715"/>
      <c r="U170" s="1723">
        <v>-5.405405405405405</v>
      </c>
      <c r="V170" s="1713">
        <v>-7.349081364829396</v>
      </c>
      <c r="W170" s="1717">
        <v>6.349206349206349</v>
      </c>
      <c r="X170" s="1716"/>
      <c r="Y170" s="1715"/>
      <c r="Z170" s="1717"/>
      <c r="AA170" s="1415"/>
      <c r="AB170" s="1415"/>
      <c r="AC170" s="1415"/>
      <c r="AD170" s="1415"/>
      <c r="AE170" s="1415"/>
      <c r="AF170" s="1415"/>
      <c r="AG170" s="1415"/>
      <c r="AH170" s="1415"/>
      <c r="AI170" s="1415"/>
      <c r="AJ170" s="1415"/>
      <c r="AK170" s="1415"/>
      <c r="AL170" s="1415"/>
      <c r="AM170" s="1415"/>
      <c r="AN170" s="1415"/>
    </row>
    <row r="171" spans="1:26" s="1416" customFormat="1" ht="14.25">
      <c r="A171" s="1405" t="s">
        <v>21</v>
      </c>
      <c r="B171" s="1502">
        <v>-95.5</v>
      </c>
      <c r="C171" s="1503">
        <v>-101</v>
      </c>
      <c r="D171" s="1503">
        <v>-90</v>
      </c>
      <c r="E171" s="1475">
        <v>-11</v>
      </c>
      <c r="F171" s="1503">
        <v>-29</v>
      </c>
      <c r="G171" s="1503">
        <v>-14</v>
      </c>
      <c r="H171" s="1503">
        <v>-15</v>
      </c>
      <c r="I171" s="837">
        <v>-22</v>
      </c>
      <c r="J171" s="1503">
        <v>-35</v>
      </c>
      <c r="K171" s="1458">
        <v>13</v>
      </c>
      <c r="L171" s="1503">
        <v>-3</v>
      </c>
      <c r="M171" s="1503">
        <v>-1</v>
      </c>
      <c r="N171" s="1503">
        <v>-2</v>
      </c>
      <c r="O171" s="837">
        <v>-35</v>
      </c>
      <c r="P171" s="1503">
        <v>-17</v>
      </c>
      <c r="Q171" s="1475">
        <v>-18</v>
      </c>
      <c r="R171" s="1428">
        <v>0</v>
      </c>
      <c r="S171" s="1428">
        <v>0</v>
      </c>
      <c r="T171" s="1428">
        <v>0</v>
      </c>
      <c r="U171" s="837">
        <v>-12</v>
      </c>
      <c r="V171" s="1503">
        <v>-23</v>
      </c>
      <c r="W171" s="1458">
        <v>11</v>
      </c>
      <c r="X171" s="841">
        <v>0</v>
      </c>
      <c r="Y171" s="1428">
        <v>0</v>
      </c>
      <c r="Z171" s="1458">
        <v>0</v>
      </c>
    </row>
    <row r="172" spans="1:26" s="1414" customFormat="1" ht="12.75">
      <c r="A172" s="391"/>
      <c r="B172" s="1504">
        <v>-7.98494983277592</v>
      </c>
      <c r="C172" s="1505">
        <v>-6.649111257406188</v>
      </c>
      <c r="D172" s="1505">
        <v>-10.309278350515465</v>
      </c>
      <c r="E172" s="1506">
        <v>-1.7027863777089782</v>
      </c>
      <c r="F172" s="1505">
        <v>-11.328125</v>
      </c>
      <c r="G172" s="1505">
        <v>-6.698564593301436</v>
      </c>
      <c r="H172" s="1505">
        <v>-31.914893617021278</v>
      </c>
      <c r="I172" s="1509">
        <v>-5.238095238095238</v>
      </c>
      <c r="J172" s="1505">
        <v>-10.355029585798816</v>
      </c>
      <c r="K172" s="1409">
        <v>15.853658536585366</v>
      </c>
      <c r="L172" s="1505">
        <v>-8.333333333333334</v>
      </c>
      <c r="M172" s="1505">
        <v>-3.3333333333333335</v>
      </c>
      <c r="N172" s="1505">
        <v>-33.333333333333336</v>
      </c>
      <c r="O172" s="1509">
        <v>-6.129597197898423</v>
      </c>
      <c r="P172" s="1505">
        <v>-18.88888888888889</v>
      </c>
      <c r="Q172" s="1506">
        <v>-3.7422037422037424</v>
      </c>
      <c r="R172" s="1404"/>
      <c r="S172" s="1404"/>
      <c r="T172" s="1404"/>
      <c r="U172" s="1509">
        <v>-5.084745762711864</v>
      </c>
      <c r="V172" s="1505">
        <v>-11.16504854368932</v>
      </c>
      <c r="W172" s="1409">
        <v>36.666666666666664</v>
      </c>
      <c r="X172" s="1448"/>
      <c r="Y172" s="1404"/>
      <c r="Z172" s="1409"/>
    </row>
    <row r="173" spans="1:40" s="1702" customFormat="1" ht="14.25">
      <c r="A173" s="1671" t="s">
        <v>77</v>
      </c>
      <c r="B173" s="1672"/>
      <c r="C173" s="1698">
        <v>-117</v>
      </c>
      <c r="D173" s="1700">
        <v>0</v>
      </c>
      <c r="E173" s="1701">
        <v>0</v>
      </c>
      <c r="F173" s="1698">
        <v>-22</v>
      </c>
      <c r="G173" s="1698"/>
      <c r="H173" s="1698"/>
      <c r="I173" s="844">
        <v>18</v>
      </c>
      <c r="J173" s="1700"/>
      <c r="K173" s="1701"/>
      <c r="L173" s="1698">
        <v>-4</v>
      </c>
      <c r="M173" s="1700"/>
      <c r="N173" s="1700"/>
      <c r="O173" s="831">
        <v>-106</v>
      </c>
      <c r="P173" s="1700"/>
      <c r="Q173" s="1701"/>
      <c r="R173" s="1698">
        <v>-11</v>
      </c>
      <c r="S173" s="1700"/>
      <c r="T173" s="1700"/>
      <c r="U173" s="831">
        <v>-16</v>
      </c>
      <c r="V173" s="1700"/>
      <c r="W173" s="1701"/>
      <c r="X173" s="844">
        <v>24</v>
      </c>
      <c r="Y173" s="1700"/>
      <c r="Z173" s="1701"/>
      <c r="AA173" s="1416"/>
      <c r="AB173" s="1416"/>
      <c r="AC173" s="1416"/>
      <c r="AD173" s="1416"/>
      <c r="AE173" s="1416"/>
      <c r="AF173" s="1416"/>
      <c r="AG173" s="1416"/>
      <c r="AH173" s="1416"/>
      <c r="AI173" s="1416"/>
      <c r="AJ173" s="1416"/>
      <c r="AK173" s="1416"/>
      <c r="AL173" s="1416"/>
      <c r="AM173" s="1416"/>
      <c r="AN173" s="1416"/>
    </row>
    <row r="174" spans="1:40" s="1731" customFormat="1" ht="12.75">
      <c r="A174" s="1724"/>
      <c r="B174" s="1725"/>
      <c r="C174" s="1726">
        <v>-2.0130763936682725</v>
      </c>
      <c r="D174" s="1727"/>
      <c r="E174" s="1728"/>
      <c r="F174" s="1726">
        <v>-2.6252983293556085</v>
      </c>
      <c r="G174" s="1726"/>
      <c r="H174" s="1726"/>
      <c r="I174" s="1729">
        <v>1.8090452261306533</v>
      </c>
      <c r="J174" s="1727"/>
      <c r="K174" s="1728"/>
      <c r="L174" s="1726">
        <v>-8</v>
      </c>
      <c r="M174" s="1727"/>
      <c r="N174" s="1727"/>
      <c r="O174" s="1730">
        <v>-3.5392320534223707</v>
      </c>
      <c r="P174" s="1727"/>
      <c r="Q174" s="1728"/>
      <c r="R174" s="1726">
        <v>-9.322033898305085</v>
      </c>
      <c r="S174" s="1727"/>
      <c r="T174" s="1727"/>
      <c r="U174" s="1730">
        <v>-2.388059701492537</v>
      </c>
      <c r="V174" s="1727"/>
      <c r="W174" s="1728"/>
      <c r="X174" s="1729">
        <v>16.438356164383563</v>
      </c>
      <c r="Y174" s="1727"/>
      <c r="Z174" s="1728"/>
      <c r="AA174" s="1754"/>
      <c r="AB174" s="1754"/>
      <c r="AC174" s="1754"/>
      <c r="AD174" s="1754"/>
      <c r="AE174" s="1754"/>
      <c r="AF174" s="1754"/>
      <c r="AG174" s="1754"/>
      <c r="AH174" s="1754"/>
      <c r="AI174" s="1754"/>
      <c r="AJ174" s="1754"/>
      <c r="AK174" s="1754"/>
      <c r="AL174" s="1754"/>
      <c r="AM174" s="1754"/>
      <c r="AN174" s="1754"/>
    </row>
    <row r="175" spans="1:26" s="1416" customFormat="1" ht="14.25">
      <c r="A175" s="1405" t="s">
        <v>70</v>
      </c>
      <c r="B175" s="1502">
        <v>-103</v>
      </c>
      <c r="C175" s="1503">
        <v>-92</v>
      </c>
      <c r="D175" s="1503">
        <v>-114</v>
      </c>
      <c r="E175" s="1458">
        <v>22</v>
      </c>
      <c r="F175" s="1503">
        <v>-12</v>
      </c>
      <c r="G175" s="1503">
        <v>-7</v>
      </c>
      <c r="H175" s="1503">
        <v>-5</v>
      </c>
      <c r="I175" s="837">
        <v>-57</v>
      </c>
      <c r="J175" s="1503">
        <v>-71</v>
      </c>
      <c r="K175" s="1458">
        <v>14</v>
      </c>
      <c r="L175" s="1503">
        <v>-7</v>
      </c>
      <c r="M175" s="1428">
        <v>1</v>
      </c>
      <c r="N175" s="1503">
        <v>-8</v>
      </c>
      <c r="O175" s="841">
        <v>0</v>
      </c>
      <c r="P175" s="1428">
        <v>0</v>
      </c>
      <c r="Q175" s="1458">
        <v>0</v>
      </c>
      <c r="R175" s="1428">
        <v>4</v>
      </c>
      <c r="S175" s="1428">
        <v>2</v>
      </c>
      <c r="T175" s="1428">
        <v>2</v>
      </c>
      <c r="U175" s="837">
        <v>-20</v>
      </c>
      <c r="V175" s="1503">
        <v>-39</v>
      </c>
      <c r="W175" s="1458">
        <v>19</v>
      </c>
      <c r="X175" s="841">
        <v>0</v>
      </c>
      <c r="Y175" s="1428">
        <v>0</v>
      </c>
      <c r="Z175" s="1458">
        <v>0</v>
      </c>
    </row>
    <row r="176" spans="1:26" s="1414" customFormat="1" ht="12.75">
      <c r="A176" s="391"/>
      <c r="B176" s="1504">
        <v>-3.6884512085944494</v>
      </c>
      <c r="C176" s="1505">
        <v>-3.049386808087504</v>
      </c>
      <c r="D176" s="1505">
        <v>-4.4392523364485985</v>
      </c>
      <c r="E176" s="1409">
        <v>4.8997772828507795</v>
      </c>
      <c r="F176" s="1505">
        <v>-3.0303030303030303</v>
      </c>
      <c r="G176" s="1505">
        <v>-1.9662921348314606</v>
      </c>
      <c r="H176" s="1505">
        <v>-12.5</v>
      </c>
      <c r="I176" s="1509">
        <v>-3.244166192373364</v>
      </c>
      <c r="J176" s="1505">
        <v>-4.9754730203223545</v>
      </c>
      <c r="K176" s="1409">
        <v>4.242424242424242</v>
      </c>
      <c r="L176" s="1505">
        <v>-4</v>
      </c>
      <c r="M176" s="1404">
        <v>0.6535947712418301</v>
      </c>
      <c r="N176" s="1505">
        <v>-36.36363636363637</v>
      </c>
      <c r="O176" s="1448"/>
      <c r="P176" s="1404"/>
      <c r="Q176" s="1409"/>
      <c r="R176" s="1404">
        <v>16</v>
      </c>
      <c r="S176" s="1404">
        <v>11.764705882352942</v>
      </c>
      <c r="T176" s="1404">
        <v>25</v>
      </c>
      <c r="U176" s="1509">
        <v>-3.0120481927710845</v>
      </c>
      <c r="V176" s="1505">
        <v>-6.341463414634147</v>
      </c>
      <c r="W176" s="1409">
        <v>38.775510204081634</v>
      </c>
      <c r="X176" s="1448"/>
      <c r="Y176" s="1404"/>
      <c r="Z176" s="1409"/>
    </row>
    <row r="177" spans="1:40" s="1702" customFormat="1" ht="14.25">
      <c r="A177" s="1671" t="s">
        <v>24</v>
      </c>
      <c r="B177" s="1664">
        <v>-4.5</v>
      </c>
      <c r="C177" s="1698">
        <v>-16</v>
      </c>
      <c r="D177" s="1700">
        <v>7</v>
      </c>
      <c r="E177" s="1699">
        <v>-23</v>
      </c>
      <c r="F177" s="1698">
        <v>-4</v>
      </c>
      <c r="G177" s="1698">
        <v>-4</v>
      </c>
      <c r="H177" s="1700">
        <v>0</v>
      </c>
      <c r="I177" s="831">
        <v>-2</v>
      </c>
      <c r="J177" s="1698">
        <v>-6</v>
      </c>
      <c r="K177" s="1701">
        <v>4</v>
      </c>
      <c r="L177" s="1700">
        <v>0</v>
      </c>
      <c r="M177" s="1700">
        <v>0</v>
      </c>
      <c r="N177" s="1700">
        <v>0</v>
      </c>
      <c r="O177" s="844">
        <v>0</v>
      </c>
      <c r="P177" s="1700">
        <v>0</v>
      </c>
      <c r="Q177" s="1701">
        <v>0</v>
      </c>
      <c r="R177" s="1698">
        <v>-1</v>
      </c>
      <c r="S177" s="1700">
        <v>5</v>
      </c>
      <c r="T177" s="1698">
        <v>-6</v>
      </c>
      <c r="U177" s="831">
        <v>-9</v>
      </c>
      <c r="V177" s="1700">
        <v>12</v>
      </c>
      <c r="W177" s="1699">
        <v>-21</v>
      </c>
      <c r="X177" s="844">
        <v>0</v>
      </c>
      <c r="Y177" s="1700">
        <v>0</v>
      </c>
      <c r="Z177" s="1701">
        <v>0</v>
      </c>
      <c r="AA177" s="1416"/>
      <c r="AB177" s="1416"/>
      <c r="AC177" s="1416"/>
      <c r="AD177" s="1416"/>
      <c r="AE177" s="1416"/>
      <c r="AF177" s="1416"/>
      <c r="AG177" s="1416"/>
      <c r="AH177" s="1416"/>
      <c r="AI177" s="1416"/>
      <c r="AJ177" s="1416"/>
      <c r="AK177" s="1416"/>
      <c r="AL177" s="1416"/>
      <c r="AM177" s="1416"/>
      <c r="AN177" s="1416"/>
    </row>
    <row r="178" spans="1:40" s="1719" customFormat="1" ht="12.75">
      <c r="A178" s="1679"/>
      <c r="B178" s="1687">
        <v>-1.0452961672473868</v>
      </c>
      <c r="C178" s="1684">
        <v>-3.4782608695652173</v>
      </c>
      <c r="D178" s="1681">
        <v>1.745635910224439</v>
      </c>
      <c r="E178" s="1685">
        <v>-38.983050847457626</v>
      </c>
      <c r="F178" s="1684">
        <v>-11.428571428571429</v>
      </c>
      <c r="G178" s="1684">
        <v>-11.764705882352942</v>
      </c>
      <c r="H178" s="1681">
        <v>0</v>
      </c>
      <c r="I178" s="1683">
        <v>-0.796812749003984</v>
      </c>
      <c r="J178" s="1684">
        <v>-2.6548672566371683</v>
      </c>
      <c r="K178" s="1682">
        <v>16</v>
      </c>
      <c r="L178" s="1681"/>
      <c r="M178" s="1681"/>
      <c r="N178" s="1681"/>
      <c r="O178" s="1686"/>
      <c r="P178" s="1681"/>
      <c r="Q178" s="1682"/>
      <c r="R178" s="1684">
        <v>-5.555555555555555</v>
      </c>
      <c r="S178" s="1681">
        <v>45.45454545454545</v>
      </c>
      <c r="T178" s="1684">
        <v>-85.71428571428571</v>
      </c>
      <c r="U178" s="1683">
        <v>-5.769230769230769</v>
      </c>
      <c r="V178" s="1681">
        <v>9.23076923076923</v>
      </c>
      <c r="W178" s="1685">
        <v>-80.76923076923077</v>
      </c>
      <c r="X178" s="1686"/>
      <c r="Y178" s="1681"/>
      <c r="Z178" s="1682"/>
      <c r="AA178" s="1414"/>
      <c r="AB178" s="1414"/>
      <c r="AC178" s="1414"/>
      <c r="AD178" s="1414"/>
      <c r="AE178" s="1414"/>
      <c r="AF178" s="1414"/>
      <c r="AG178" s="1414"/>
      <c r="AH178" s="1414"/>
      <c r="AI178" s="1414"/>
      <c r="AJ178" s="1414"/>
      <c r="AK178" s="1414"/>
      <c r="AL178" s="1414"/>
      <c r="AM178" s="1414"/>
      <c r="AN178" s="1414"/>
    </row>
    <row r="179" spans="1:26" s="1415" customFormat="1" ht="15">
      <c r="A179" s="1405" t="s">
        <v>102</v>
      </c>
      <c r="B179" s="1443">
        <v>59</v>
      </c>
      <c r="C179" s="1428">
        <v>40</v>
      </c>
      <c r="D179" s="1428">
        <v>78</v>
      </c>
      <c r="E179" s="1458">
        <v>-38</v>
      </c>
      <c r="F179" s="1503">
        <v>-1</v>
      </c>
      <c r="G179" s="1428">
        <v>0</v>
      </c>
      <c r="H179" s="1503">
        <v>-1</v>
      </c>
      <c r="I179" s="841">
        <v>17</v>
      </c>
      <c r="J179" s="1428">
        <v>23</v>
      </c>
      <c r="K179" s="1458">
        <v>-6</v>
      </c>
      <c r="L179" s="1503">
        <v>-1</v>
      </c>
      <c r="M179" s="1428">
        <v>0</v>
      </c>
      <c r="N179" s="1503">
        <v>-1</v>
      </c>
      <c r="O179" s="837">
        <v>-2</v>
      </c>
      <c r="P179" s="1428">
        <v>11</v>
      </c>
      <c r="Q179" s="1475">
        <v>-13</v>
      </c>
      <c r="R179" s="1428">
        <v>2</v>
      </c>
      <c r="S179" s="1428">
        <v>25</v>
      </c>
      <c r="T179" s="1503">
        <v>-23</v>
      </c>
      <c r="U179" s="841">
        <v>25</v>
      </c>
      <c r="V179" s="1428">
        <v>19</v>
      </c>
      <c r="W179" s="1458">
        <v>6</v>
      </c>
      <c r="X179" s="841">
        <v>0</v>
      </c>
      <c r="Y179" s="1428">
        <v>0</v>
      </c>
      <c r="Z179" s="1458">
        <v>0</v>
      </c>
    </row>
    <row r="180" spans="1:26" s="713" customFormat="1" ht="12.75">
      <c r="A180" s="391"/>
      <c r="B180" s="1444">
        <v>3.331451157538114</v>
      </c>
      <c r="C180" s="1404">
        <v>1.8578727357176033</v>
      </c>
      <c r="D180" s="1404">
        <v>5.615550755939525</v>
      </c>
      <c r="E180" s="1409">
        <v>-4.973821989528796</v>
      </c>
      <c r="F180" s="1505">
        <v>-0.6410256410256411</v>
      </c>
      <c r="G180" s="1404">
        <v>0</v>
      </c>
      <c r="H180" s="1505">
        <v>-100</v>
      </c>
      <c r="I180" s="1448">
        <v>2.0118343195266273</v>
      </c>
      <c r="J180" s="1404">
        <v>3.5714285714285716</v>
      </c>
      <c r="K180" s="1409">
        <v>-2.985074626865672</v>
      </c>
      <c r="L180" s="1505">
        <v>-3.225806451612903</v>
      </c>
      <c r="M180" s="1404">
        <v>0</v>
      </c>
      <c r="N180" s="1505">
        <v>-100</v>
      </c>
      <c r="O180" s="1509">
        <v>-0.32310177705977383</v>
      </c>
      <c r="P180" s="1404">
        <v>13.414634146341463</v>
      </c>
      <c r="Q180" s="1506">
        <v>-2.4208566108007448</v>
      </c>
      <c r="R180" s="1404">
        <v>5</v>
      </c>
      <c r="S180" s="1404">
        <v>147.05882352941177</v>
      </c>
      <c r="T180" s="1505">
        <v>-100</v>
      </c>
      <c r="U180" s="1448">
        <v>5.411255411255412</v>
      </c>
      <c r="V180" s="1404">
        <v>4.1214750542299345</v>
      </c>
      <c r="W180" s="1409">
        <v>600</v>
      </c>
      <c r="X180" s="1448"/>
      <c r="Y180" s="1404"/>
      <c r="Z180" s="1409"/>
    </row>
    <row r="181" spans="1:40" s="1720" customFormat="1" ht="15">
      <c r="A181" s="1671" t="s">
        <v>248</v>
      </c>
      <c r="B181" s="1664">
        <v>-14.5</v>
      </c>
      <c r="C181" s="1698">
        <v>-24</v>
      </c>
      <c r="D181" s="1698">
        <v>-5</v>
      </c>
      <c r="E181" s="1701">
        <v>-19</v>
      </c>
      <c r="F181" s="1700">
        <v>3</v>
      </c>
      <c r="G181" s="1700">
        <v>10</v>
      </c>
      <c r="H181" s="1698">
        <v>-7</v>
      </c>
      <c r="I181" s="831">
        <v>-43</v>
      </c>
      <c r="J181" s="1698">
        <v>-41</v>
      </c>
      <c r="K181" s="1699">
        <v>-2</v>
      </c>
      <c r="L181" s="1698">
        <v>-11</v>
      </c>
      <c r="M181" s="1698">
        <v>-8</v>
      </c>
      <c r="N181" s="1698">
        <v>-3</v>
      </c>
      <c r="O181" s="844">
        <v>26</v>
      </c>
      <c r="P181" s="1700">
        <v>18</v>
      </c>
      <c r="Q181" s="1701">
        <v>8</v>
      </c>
      <c r="R181" s="1700">
        <v>0</v>
      </c>
      <c r="S181" s="1700">
        <v>30</v>
      </c>
      <c r="T181" s="1698">
        <v>-30</v>
      </c>
      <c r="U181" s="844">
        <v>1</v>
      </c>
      <c r="V181" s="1698">
        <v>-14</v>
      </c>
      <c r="W181" s="1701">
        <v>15</v>
      </c>
      <c r="X181" s="844">
        <v>0</v>
      </c>
      <c r="Y181" s="1700">
        <v>0</v>
      </c>
      <c r="Z181" s="1701">
        <v>0</v>
      </c>
      <c r="AA181" s="1415"/>
      <c r="AB181" s="1415"/>
      <c r="AC181" s="1415"/>
      <c r="AD181" s="1415"/>
      <c r="AE181" s="1415"/>
      <c r="AF181" s="1415"/>
      <c r="AG181" s="1415"/>
      <c r="AH181" s="1415"/>
      <c r="AI181" s="1415"/>
      <c r="AJ181" s="1415"/>
      <c r="AK181" s="1415"/>
      <c r="AL181" s="1415"/>
      <c r="AM181" s="1415"/>
      <c r="AN181" s="1415"/>
    </row>
    <row r="182" spans="1:40" s="1721" customFormat="1" ht="12.75">
      <c r="A182" s="1679"/>
      <c r="B182" s="1687">
        <v>-0.5286183011301495</v>
      </c>
      <c r="C182" s="1681">
        <v>-0.6696428571428571</v>
      </c>
      <c r="D182" s="1684">
        <v>-0.2628811777076761</v>
      </c>
      <c r="E182" s="1682">
        <v>-1.1296076099881094</v>
      </c>
      <c r="F182" s="1681">
        <v>1.1904761904761905</v>
      </c>
      <c r="G182" s="1681">
        <v>4.524886877828054</v>
      </c>
      <c r="H182" s="1684">
        <v>-22.580645161290324</v>
      </c>
      <c r="I182" s="1683">
        <v>-5.256723716381418</v>
      </c>
      <c r="J182" s="1684">
        <v>-6.011730205278592</v>
      </c>
      <c r="K182" s="1685">
        <v>-1.4705882352941178</v>
      </c>
      <c r="L182" s="1684">
        <v>-5.729166666666667</v>
      </c>
      <c r="M182" s="1684">
        <v>-4.444444444444445</v>
      </c>
      <c r="N182" s="1684">
        <v>-25</v>
      </c>
      <c r="O182" s="1686">
        <v>1.5853658536585367</v>
      </c>
      <c r="P182" s="1681">
        <v>7.258064516129032</v>
      </c>
      <c r="Q182" s="1682">
        <v>0.5747126436781609</v>
      </c>
      <c r="R182" s="1681">
        <v>0</v>
      </c>
      <c r="S182" s="1681">
        <v>78.94736842105263</v>
      </c>
      <c r="T182" s="1684">
        <v>-93.75</v>
      </c>
      <c r="U182" s="1686">
        <v>0.16339869281045752</v>
      </c>
      <c r="V182" s="1684">
        <v>-2.626641651031895</v>
      </c>
      <c r="W182" s="1682">
        <v>18.9873417721519</v>
      </c>
      <c r="X182" s="1686"/>
      <c r="Y182" s="1681"/>
      <c r="Z182" s="1682"/>
      <c r="AA182" s="713"/>
      <c r="AB182" s="713"/>
      <c r="AC182" s="713"/>
      <c r="AD182" s="713"/>
      <c r="AE182" s="713"/>
      <c r="AF182" s="713"/>
      <c r="AG182" s="713"/>
      <c r="AH182" s="713"/>
      <c r="AI182" s="713"/>
      <c r="AJ182" s="713"/>
      <c r="AK182" s="713"/>
      <c r="AL182" s="713"/>
      <c r="AM182" s="713"/>
      <c r="AN182" s="713"/>
    </row>
    <row r="183" spans="1:26" s="1416" customFormat="1" ht="14.25">
      <c r="A183" s="1405" t="s">
        <v>249</v>
      </c>
      <c r="B183" s="1502">
        <v>-22.5</v>
      </c>
      <c r="C183" s="1503">
        <v>-11</v>
      </c>
      <c r="D183" s="1503">
        <v>-34</v>
      </c>
      <c r="E183" s="1458">
        <v>23</v>
      </c>
      <c r="F183" s="1503">
        <v>-1</v>
      </c>
      <c r="G183" s="1428">
        <v>0</v>
      </c>
      <c r="H183" s="1503">
        <v>-1</v>
      </c>
      <c r="I183" s="837">
        <v>-13</v>
      </c>
      <c r="J183" s="1503">
        <v>-41</v>
      </c>
      <c r="K183" s="1458">
        <v>28</v>
      </c>
      <c r="L183" s="1503">
        <v>-3</v>
      </c>
      <c r="M183" s="1503">
        <v>-9</v>
      </c>
      <c r="N183" s="1428">
        <v>6</v>
      </c>
      <c r="O183" s="841">
        <v>0</v>
      </c>
      <c r="P183" s="1428">
        <v>0</v>
      </c>
      <c r="Q183" s="1458">
        <v>0</v>
      </c>
      <c r="R183" s="1503">
        <v>-5</v>
      </c>
      <c r="S183" s="1503">
        <v>13</v>
      </c>
      <c r="T183" s="1503">
        <v>-18</v>
      </c>
      <c r="U183" s="841">
        <v>11</v>
      </c>
      <c r="V183" s="1428">
        <v>3</v>
      </c>
      <c r="W183" s="1458">
        <v>8</v>
      </c>
      <c r="X183" s="841">
        <v>0</v>
      </c>
      <c r="Y183" s="1428">
        <v>0</v>
      </c>
      <c r="Z183" s="1458">
        <v>0</v>
      </c>
    </row>
    <row r="184" spans="1:26" s="1414" customFormat="1" ht="12.75">
      <c r="A184" s="391"/>
      <c r="B184" s="1504">
        <v>-3.173483779971791</v>
      </c>
      <c r="C184" s="1505">
        <v>-1.3563501849568433</v>
      </c>
      <c r="D184" s="1505">
        <v>-5.601317957166392</v>
      </c>
      <c r="E184" s="1409">
        <v>11.27450980392157</v>
      </c>
      <c r="F184" s="1505">
        <v>-1.36986301369863</v>
      </c>
      <c r="G184" s="1404">
        <v>0</v>
      </c>
      <c r="H184" s="1505">
        <v>-11.11111111111111</v>
      </c>
      <c r="I184" s="1509">
        <v>-2.9082774049217</v>
      </c>
      <c r="J184" s="1505">
        <v>-12.732919254658386</v>
      </c>
      <c r="K184" s="1409">
        <v>22.4</v>
      </c>
      <c r="L184" s="1505">
        <v>-4.166666666666667</v>
      </c>
      <c r="M184" s="1505">
        <v>-13.043478260869565</v>
      </c>
      <c r="N184" s="1404">
        <v>200</v>
      </c>
      <c r="O184" s="1448"/>
      <c r="P184" s="1404"/>
      <c r="Q184" s="1409"/>
      <c r="R184" s="1505">
        <v>-10.869565217391305</v>
      </c>
      <c r="S184" s="1505">
        <v>56.52173913043478</v>
      </c>
      <c r="T184" s="1505">
        <v>-78.26086956521739</v>
      </c>
      <c r="U184" s="1448">
        <v>6.358381502890174</v>
      </c>
      <c r="V184" s="1404">
        <v>2.3255813953488373</v>
      </c>
      <c r="W184" s="1409">
        <v>18.181818181818183</v>
      </c>
      <c r="X184" s="1448"/>
      <c r="Y184" s="1404"/>
      <c r="Z184" s="1409"/>
    </row>
    <row r="185" spans="1:40" s="1702" customFormat="1" ht="14.25">
      <c r="A185" s="1671" t="s">
        <v>251</v>
      </c>
      <c r="B185" s="1664">
        <v>-18</v>
      </c>
      <c r="C185" s="1700">
        <v>8</v>
      </c>
      <c r="D185" s="1698">
        <v>-44</v>
      </c>
      <c r="E185" s="1701">
        <v>52</v>
      </c>
      <c r="F185" s="1698">
        <v>-14</v>
      </c>
      <c r="G185" s="1698">
        <v>-17</v>
      </c>
      <c r="H185" s="1700">
        <v>3</v>
      </c>
      <c r="I185" s="831">
        <v>-6</v>
      </c>
      <c r="J185" s="1698">
        <v>-8</v>
      </c>
      <c r="K185" s="1701">
        <v>2</v>
      </c>
      <c r="L185" s="1700">
        <v>0</v>
      </c>
      <c r="M185" s="1700">
        <v>0</v>
      </c>
      <c r="N185" s="1700">
        <v>0</v>
      </c>
      <c r="O185" s="844">
        <v>16</v>
      </c>
      <c r="P185" s="1698">
        <v>-21</v>
      </c>
      <c r="Q185" s="1701">
        <v>37</v>
      </c>
      <c r="R185" s="1700">
        <v>0</v>
      </c>
      <c r="S185" s="1700">
        <v>0</v>
      </c>
      <c r="T185" s="1700">
        <v>0</v>
      </c>
      <c r="U185" s="844">
        <v>12</v>
      </c>
      <c r="V185" s="1700">
        <v>2</v>
      </c>
      <c r="W185" s="1701">
        <v>10</v>
      </c>
      <c r="X185" s="844">
        <v>0</v>
      </c>
      <c r="Y185" s="1700">
        <v>0</v>
      </c>
      <c r="Z185" s="1701">
        <v>0</v>
      </c>
      <c r="AA185" s="1416"/>
      <c r="AB185" s="1416"/>
      <c r="AC185" s="1416"/>
      <c r="AD185" s="1416"/>
      <c r="AE185" s="1416"/>
      <c r="AF185" s="1416"/>
      <c r="AG185" s="1416"/>
      <c r="AH185" s="1416"/>
      <c r="AI185" s="1416"/>
      <c r="AJ185" s="1416"/>
      <c r="AK185" s="1416"/>
      <c r="AL185" s="1416"/>
      <c r="AM185" s="1416"/>
      <c r="AN185" s="1416"/>
    </row>
    <row r="186" spans="1:40" s="1703" customFormat="1" ht="12.75">
      <c r="A186" s="1679"/>
      <c r="B186" s="1687">
        <v>-2.496532593619972</v>
      </c>
      <c r="C186" s="1681">
        <v>0.8088978766430738</v>
      </c>
      <c r="D186" s="1684">
        <v>-9.713024282560706</v>
      </c>
      <c r="E186" s="1682">
        <v>9.701492537313433</v>
      </c>
      <c r="F186" s="1684">
        <v>-15.909090909090908</v>
      </c>
      <c r="G186" s="1684">
        <v>-20</v>
      </c>
      <c r="H186" s="1681">
        <v>100</v>
      </c>
      <c r="I186" s="1683">
        <v>-3.658536585365854</v>
      </c>
      <c r="J186" s="1684">
        <v>-7.619047619047619</v>
      </c>
      <c r="K186" s="1682">
        <v>3.389830508474576</v>
      </c>
      <c r="L186" s="1681"/>
      <c r="M186" s="1681"/>
      <c r="N186" s="1681"/>
      <c r="O186" s="1686">
        <v>2.450229709035222</v>
      </c>
      <c r="P186" s="1684">
        <v>-11.290322580645162</v>
      </c>
      <c r="Q186" s="1682">
        <v>7.922912205567452</v>
      </c>
      <c r="R186" s="1681"/>
      <c r="S186" s="1681"/>
      <c r="T186" s="1681"/>
      <c r="U186" s="1686">
        <v>14.285714285714286</v>
      </c>
      <c r="V186" s="1681">
        <v>2.5974025974025974</v>
      </c>
      <c r="W186" s="1682">
        <v>142.85714285714286</v>
      </c>
      <c r="X186" s="1686"/>
      <c r="Y186" s="1681"/>
      <c r="Z186" s="1682"/>
      <c r="AA186" s="81"/>
      <c r="AB186" s="81"/>
      <c r="AC186" s="81"/>
      <c r="AD186" s="81"/>
      <c r="AE186" s="81"/>
      <c r="AF186" s="81"/>
      <c r="AG186" s="81"/>
      <c r="AH186" s="81"/>
      <c r="AI186" s="81"/>
      <c r="AJ186" s="81"/>
      <c r="AK186" s="81"/>
      <c r="AL186" s="81"/>
      <c r="AM186" s="81"/>
      <c r="AN186" s="81"/>
    </row>
    <row r="187" spans="1:40" s="1702" customFormat="1" ht="14.25">
      <c r="A187" s="1671" t="s">
        <v>67</v>
      </c>
      <c r="B187" s="1672">
        <v>10.5</v>
      </c>
      <c r="C187" s="1700">
        <v>39</v>
      </c>
      <c r="D187" s="1698">
        <v>-18</v>
      </c>
      <c r="E187" s="1701">
        <v>57</v>
      </c>
      <c r="F187" s="1700">
        <v>2</v>
      </c>
      <c r="G187" s="1700">
        <v>1</v>
      </c>
      <c r="H187" s="1700">
        <v>1</v>
      </c>
      <c r="I187" s="844">
        <v>0</v>
      </c>
      <c r="J187" s="1700">
        <v>-1</v>
      </c>
      <c r="K187" s="1701">
        <v>1</v>
      </c>
      <c r="L187" s="1700">
        <v>0</v>
      </c>
      <c r="M187" s="1700">
        <v>1</v>
      </c>
      <c r="N187" s="1698">
        <v>-1</v>
      </c>
      <c r="O187" s="844">
        <v>26</v>
      </c>
      <c r="P187" s="1698">
        <v>-21</v>
      </c>
      <c r="Q187" s="1701">
        <v>47</v>
      </c>
      <c r="R187" s="1700">
        <v>0</v>
      </c>
      <c r="S187" s="1700">
        <v>0</v>
      </c>
      <c r="T187" s="1700">
        <v>0</v>
      </c>
      <c r="U187" s="844">
        <v>11</v>
      </c>
      <c r="V187" s="1700">
        <v>4</v>
      </c>
      <c r="W187" s="1701">
        <v>7</v>
      </c>
      <c r="X187" s="844">
        <v>0</v>
      </c>
      <c r="Y187" s="1700">
        <v>-2</v>
      </c>
      <c r="Z187" s="1701">
        <v>2</v>
      </c>
      <c r="AA187" s="1416"/>
      <c r="AB187" s="1416"/>
      <c r="AC187" s="1416"/>
      <c r="AD187" s="1416"/>
      <c r="AE187" s="1416"/>
      <c r="AF187" s="1416"/>
      <c r="AG187" s="1416"/>
      <c r="AH187" s="1416"/>
      <c r="AI187" s="1416"/>
      <c r="AJ187" s="1416"/>
      <c r="AK187" s="1416"/>
      <c r="AL187" s="1416"/>
      <c r="AM187" s="1416"/>
      <c r="AN187" s="1416"/>
    </row>
    <row r="188" spans="1:40" s="1719" customFormat="1" ht="12.75">
      <c r="A188" s="1679"/>
      <c r="B188" s="1680">
        <v>0.8834665544804375</v>
      </c>
      <c r="C188" s="1681">
        <v>2.4888321633694956</v>
      </c>
      <c r="D188" s="1684">
        <v>-2.2222222222222223</v>
      </c>
      <c r="E188" s="1682">
        <v>7.5297225891677675</v>
      </c>
      <c r="F188" s="1681">
        <v>7.142857142857143</v>
      </c>
      <c r="G188" s="1681">
        <v>3.7037037037037037</v>
      </c>
      <c r="H188" s="1681">
        <v>100</v>
      </c>
      <c r="I188" s="1686">
        <v>0</v>
      </c>
      <c r="J188" s="1681">
        <v>-0.6289308176100629</v>
      </c>
      <c r="K188" s="1682">
        <v>0.5617977528089888</v>
      </c>
      <c r="L188" s="1681">
        <v>0</v>
      </c>
      <c r="M188" s="1681">
        <v>16.666666666666668</v>
      </c>
      <c r="N188" s="1684">
        <v>-16.666666666666668</v>
      </c>
      <c r="O188" s="1686">
        <v>3.1746031746031744</v>
      </c>
      <c r="P188" s="1684">
        <v>-7.5</v>
      </c>
      <c r="Q188" s="1682">
        <v>8.719851576994435</v>
      </c>
      <c r="R188" s="1681"/>
      <c r="S188" s="1681"/>
      <c r="T188" s="1681"/>
      <c r="U188" s="1686">
        <v>3.170028818443804</v>
      </c>
      <c r="V188" s="1681">
        <v>1.2658227848101267</v>
      </c>
      <c r="W188" s="1682">
        <v>22.580645161290324</v>
      </c>
      <c r="X188" s="1686">
        <v>0</v>
      </c>
      <c r="Y188" s="1681">
        <v>-9.090909090909092</v>
      </c>
      <c r="Z188" s="1682">
        <v>100</v>
      </c>
      <c r="AA188" s="1414"/>
      <c r="AB188" s="1414"/>
      <c r="AC188" s="1414"/>
      <c r="AD188" s="1414"/>
      <c r="AE188" s="1414"/>
      <c r="AF188" s="1414"/>
      <c r="AG188" s="1414"/>
      <c r="AH188" s="1414"/>
      <c r="AI188" s="1414"/>
      <c r="AJ188" s="1414"/>
      <c r="AK188" s="1414"/>
      <c r="AL188" s="1414"/>
      <c r="AM188" s="1414"/>
      <c r="AN188" s="1414"/>
    </row>
    <row r="189" spans="1:40" s="1702" customFormat="1" ht="14.25">
      <c r="A189" s="1671" t="s">
        <v>27</v>
      </c>
      <c r="B189" s="1664">
        <v>-13</v>
      </c>
      <c r="C189" s="1698">
        <v>-3</v>
      </c>
      <c r="D189" s="1698">
        <v>-23</v>
      </c>
      <c r="E189" s="1701">
        <v>20</v>
      </c>
      <c r="F189" s="1700">
        <v>3</v>
      </c>
      <c r="G189" s="1698">
        <v>-9</v>
      </c>
      <c r="H189" s="1700">
        <v>12</v>
      </c>
      <c r="I189" s="831">
        <v>-3</v>
      </c>
      <c r="J189" s="1698">
        <v>-8</v>
      </c>
      <c r="K189" s="1701">
        <v>5</v>
      </c>
      <c r="L189" s="1700">
        <v>0</v>
      </c>
      <c r="M189" s="1700">
        <v>0</v>
      </c>
      <c r="N189" s="1700">
        <v>0</v>
      </c>
      <c r="O189" s="831">
        <v>-2</v>
      </c>
      <c r="P189" s="1698">
        <v>-1</v>
      </c>
      <c r="Q189" s="1699">
        <v>-1</v>
      </c>
      <c r="R189" s="1700">
        <v>0</v>
      </c>
      <c r="S189" s="1700">
        <v>0</v>
      </c>
      <c r="T189" s="1700">
        <v>0</v>
      </c>
      <c r="U189" s="831">
        <v>-1</v>
      </c>
      <c r="V189" s="1698">
        <v>-5</v>
      </c>
      <c r="W189" s="1701">
        <v>4</v>
      </c>
      <c r="X189" s="844">
        <v>0</v>
      </c>
      <c r="Y189" s="1700">
        <v>0</v>
      </c>
      <c r="Z189" s="1701">
        <v>0</v>
      </c>
      <c r="AA189" s="1416"/>
      <c r="AB189" s="1416"/>
      <c r="AC189" s="1416"/>
      <c r="AD189" s="1416"/>
      <c r="AE189" s="1416"/>
      <c r="AF189" s="1416"/>
      <c r="AG189" s="1416"/>
      <c r="AH189" s="1416"/>
      <c r="AI189" s="1416"/>
      <c r="AJ189" s="1416"/>
      <c r="AK189" s="1416"/>
      <c r="AL189" s="1416"/>
      <c r="AM189" s="1416"/>
      <c r="AN189" s="1416"/>
    </row>
    <row r="190" spans="1:40" s="1703" customFormat="1" ht="15" customHeight="1">
      <c r="A190" s="1679"/>
      <c r="B190" s="1687">
        <v>-5.148514851485149</v>
      </c>
      <c r="C190" s="1684">
        <v>-0.9836065573770492</v>
      </c>
      <c r="D190" s="1684">
        <v>-11.5</v>
      </c>
      <c r="E190" s="1685">
        <v>19.047619047619047</v>
      </c>
      <c r="F190" s="1681">
        <v>7.894736842105263</v>
      </c>
      <c r="G190" s="1684">
        <v>-25</v>
      </c>
      <c r="H190" s="1681">
        <v>600</v>
      </c>
      <c r="I190" s="1683">
        <v>-2.8846153846153846</v>
      </c>
      <c r="J190" s="1684">
        <v>-8.695652173913043</v>
      </c>
      <c r="K190" s="1682">
        <v>41.666666666666664</v>
      </c>
      <c r="L190" s="1681"/>
      <c r="M190" s="1681"/>
      <c r="N190" s="1681"/>
      <c r="O190" s="1683">
        <v>-2.197802197802198</v>
      </c>
      <c r="P190" s="1684">
        <v>-7.6923076923076925</v>
      </c>
      <c r="Q190" s="1685">
        <v>-1.2820512820512822</v>
      </c>
      <c r="R190" s="1681"/>
      <c r="S190" s="1681"/>
      <c r="T190" s="1681"/>
      <c r="U190" s="1683">
        <v>-1.3888888888888888</v>
      </c>
      <c r="V190" s="1684">
        <v>-8.474576271186441</v>
      </c>
      <c r="W190" s="1682">
        <v>30.76923076923077</v>
      </c>
      <c r="X190" s="1686"/>
      <c r="Y190" s="1681"/>
      <c r="Z190" s="1682"/>
      <c r="AA190" s="81"/>
      <c r="AB190" s="81"/>
      <c r="AC190" s="81"/>
      <c r="AD190" s="81"/>
      <c r="AE190" s="81"/>
      <c r="AF190" s="81"/>
      <c r="AG190" s="81"/>
      <c r="AH190" s="81"/>
      <c r="AI190" s="81"/>
      <c r="AJ190" s="81"/>
      <c r="AK190" s="81"/>
      <c r="AL190" s="81"/>
      <c r="AM190" s="81"/>
      <c r="AN190" s="81"/>
    </row>
    <row r="191" spans="1:40" s="1702" customFormat="1" ht="14.25">
      <c r="A191" s="1671" t="s">
        <v>28</v>
      </c>
      <c r="B191" s="1672">
        <v>0.5</v>
      </c>
      <c r="C191" s="1700">
        <v>1</v>
      </c>
      <c r="D191" s="1700">
        <v>0</v>
      </c>
      <c r="E191" s="1701">
        <v>1</v>
      </c>
      <c r="F191" s="1700">
        <v>0</v>
      </c>
      <c r="G191" s="1700">
        <v>0</v>
      </c>
      <c r="H191" s="1700">
        <v>0</v>
      </c>
      <c r="I191" s="844">
        <v>0</v>
      </c>
      <c r="J191" s="1700">
        <v>0</v>
      </c>
      <c r="K191" s="1701">
        <v>0</v>
      </c>
      <c r="L191" s="1700">
        <v>0</v>
      </c>
      <c r="M191" s="1700">
        <v>0</v>
      </c>
      <c r="N191" s="1700">
        <v>0</v>
      </c>
      <c r="O191" s="844">
        <v>0</v>
      </c>
      <c r="P191" s="1700">
        <v>0</v>
      </c>
      <c r="Q191" s="1701">
        <v>0</v>
      </c>
      <c r="R191" s="1700">
        <v>0</v>
      </c>
      <c r="S191" s="1700">
        <v>0</v>
      </c>
      <c r="T191" s="1700">
        <v>0</v>
      </c>
      <c r="U191" s="844">
        <v>1</v>
      </c>
      <c r="V191" s="1700">
        <v>0</v>
      </c>
      <c r="W191" s="1701">
        <v>1</v>
      </c>
      <c r="X191" s="844">
        <v>0</v>
      </c>
      <c r="Y191" s="1700">
        <v>0</v>
      </c>
      <c r="Z191" s="1701">
        <v>0</v>
      </c>
      <c r="AA191" s="1416"/>
      <c r="AB191" s="1416"/>
      <c r="AC191" s="1416"/>
      <c r="AD191" s="1416"/>
      <c r="AE191" s="1416"/>
      <c r="AF191" s="1416"/>
      <c r="AG191" s="1416"/>
      <c r="AH191" s="1416"/>
      <c r="AI191" s="1416"/>
      <c r="AJ191" s="1416"/>
      <c r="AK191" s="1416"/>
      <c r="AL191" s="1416"/>
      <c r="AM191" s="1416"/>
      <c r="AN191" s="1416"/>
    </row>
    <row r="192" spans="1:40" s="1719" customFormat="1" ht="12.75">
      <c r="A192" s="1679"/>
      <c r="B192" s="1680">
        <v>1.3513513513513513</v>
      </c>
      <c r="C192" s="1681">
        <v>2.7027027027027026</v>
      </c>
      <c r="D192" s="1681">
        <v>0</v>
      </c>
      <c r="E192" s="1682"/>
      <c r="F192" s="1681"/>
      <c r="G192" s="1681"/>
      <c r="H192" s="1681"/>
      <c r="I192" s="1686">
        <v>0</v>
      </c>
      <c r="J192" s="1681">
        <v>0</v>
      </c>
      <c r="K192" s="1682"/>
      <c r="L192" s="1681"/>
      <c r="M192" s="1681"/>
      <c r="N192" s="1681"/>
      <c r="O192" s="1686"/>
      <c r="P192" s="1681"/>
      <c r="Q192" s="1682"/>
      <c r="R192" s="1681"/>
      <c r="S192" s="1681"/>
      <c r="T192" s="1681"/>
      <c r="U192" s="1686">
        <v>7.142857142857143</v>
      </c>
      <c r="V192" s="1681">
        <v>0</v>
      </c>
      <c r="W192" s="1682"/>
      <c r="X192" s="1686"/>
      <c r="Y192" s="1681"/>
      <c r="Z192" s="1682"/>
      <c r="AA192" s="1414"/>
      <c r="AB192" s="1414"/>
      <c r="AC192" s="1414"/>
      <c r="AD192" s="1414"/>
      <c r="AE192" s="1414"/>
      <c r="AF192" s="1414"/>
      <c r="AG192" s="1414"/>
      <c r="AH192" s="1414"/>
      <c r="AI192" s="1414"/>
      <c r="AJ192" s="1414"/>
      <c r="AK192" s="1414"/>
      <c r="AL192" s="1414"/>
      <c r="AM192" s="1414"/>
      <c r="AN192" s="1414"/>
    </row>
    <row r="193" spans="1:26" s="1416" customFormat="1" ht="14.25">
      <c r="A193" s="1405" t="s">
        <v>29</v>
      </c>
      <c r="B193" s="1502">
        <v>-1</v>
      </c>
      <c r="C193" s="1428">
        <v>0</v>
      </c>
      <c r="D193" s="1428">
        <v>-2</v>
      </c>
      <c r="E193" s="1458">
        <v>2</v>
      </c>
      <c r="F193" s="1503">
        <v>-1</v>
      </c>
      <c r="G193" s="1503">
        <v>-3</v>
      </c>
      <c r="H193" s="1428">
        <v>2</v>
      </c>
      <c r="I193" s="841">
        <v>0</v>
      </c>
      <c r="J193" s="1428">
        <v>0</v>
      </c>
      <c r="K193" s="1458">
        <v>0</v>
      </c>
      <c r="L193" s="1428">
        <v>0</v>
      </c>
      <c r="M193" s="1428">
        <v>0</v>
      </c>
      <c r="N193" s="1428">
        <v>0</v>
      </c>
      <c r="O193" s="841">
        <v>0</v>
      </c>
      <c r="P193" s="1428">
        <v>0</v>
      </c>
      <c r="Q193" s="1458">
        <v>0</v>
      </c>
      <c r="R193" s="1428">
        <v>0</v>
      </c>
      <c r="S193" s="1428">
        <v>0</v>
      </c>
      <c r="T193" s="1428">
        <v>0</v>
      </c>
      <c r="U193" s="841">
        <v>1</v>
      </c>
      <c r="V193" s="1428">
        <v>1</v>
      </c>
      <c r="W193" s="1458">
        <v>0</v>
      </c>
      <c r="X193" s="841">
        <v>0</v>
      </c>
      <c r="Y193" s="1428">
        <v>0</v>
      </c>
      <c r="Z193" s="1458">
        <v>0</v>
      </c>
    </row>
    <row r="194" spans="1:26" s="81" customFormat="1" ht="13.5" thickBot="1">
      <c r="A194" s="392"/>
      <c r="B194" s="1507">
        <v>-1.2121212121212122</v>
      </c>
      <c r="C194" s="1411">
        <v>0</v>
      </c>
      <c r="D194" s="1508">
        <v>-2.6666666666666665</v>
      </c>
      <c r="E194" s="1412">
        <v>13.333333333333334</v>
      </c>
      <c r="F194" s="1508">
        <v>-2.1739130434782608</v>
      </c>
      <c r="G194" s="1508">
        <v>-7.6923076923076925</v>
      </c>
      <c r="H194" s="1411">
        <v>28.571428571428573</v>
      </c>
      <c r="I194" s="1450">
        <v>0</v>
      </c>
      <c r="J194" s="1411">
        <v>0</v>
      </c>
      <c r="K194" s="1412">
        <v>0</v>
      </c>
      <c r="L194" s="1411"/>
      <c r="M194" s="1411"/>
      <c r="N194" s="1411"/>
      <c r="O194" s="1450"/>
      <c r="P194" s="1411"/>
      <c r="Q194" s="1412"/>
      <c r="R194" s="1411"/>
      <c r="S194" s="1411"/>
      <c r="T194" s="1411"/>
      <c r="U194" s="1450">
        <v>7.142857142857143</v>
      </c>
      <c r="V194" s="1411">
        <v>8.333333333333334</v>
      </c>
      <c r="W194" s="1412">
        <v>0</v>
      </c>
      <c r="X194" s="1450"/>
      <c r="Y194" s="1411"/>
      <c r="Z194" s="1412"/>
    </row>
    <row r="195" spans="1:26" s="81" customFormat="1" ht="14.25">
      <c r="A195" s="1239" t="s">
        <v>150</v>
      </c>
      <c r="B195" s="1239"/>
      <c r="C195" s="1239"/>
      <c r="D195" s="1240"/>
      <c r="E195" s="1240"/>
      <c r="F195" s="1240"/>
      <c r="G195" s="1240"/>
      <c r="H195" s="1241"/>
      <c r="I195" s="1241"/>
      <c r="J195" s="1241"/>
      <c r="K195" s="1241"/>
      <c r="L195" s="1241"/>
      <c r="M195" s="1241"/>
      <c r="N195" s="1241"/>
      <c r="O195" s="1241"/>
      <c r="P195" s="1241"/>
      <c r="Q195" s="1241"/>
      <c r="R195" s="1241"/>
      <c r="S195" s="1241"/>
      <c r="T195" s="2275"/>
      <c r="U195" s="2275"/>
      <c r="V195" s="2275"/>
      <c r="W195" s="2275"/>
      <c r="X195" s="2275"/>
      <c r="Y195" s="2275"/>
      <c r="Z195" s="2275"/>
    </row>
    <row r="196" spans="1:26" ht="14.25">
      <c r="A196" s="1242" t="s">
        <v>152</v>
      </c>
      <c r="B196" s="1241"/>
      <c r="C196" s="1241"/>
      <c r="D196" s="1241"/>
      <c r="E196" s="1241"/>
      <c r="F196" s="1241"/>
      <c r="G196" s="1241"/>
      <c r="H196" s="1241"/>
      <c r="I196" s="1241"/>
      <c r="J196" s="1241"/>
      <c r="K196" s="1241"/>
      <c r="L196" s="1241"/>
      <c r="M196" s="1241"/>
      <c r="N196" s="1241"/>
      <c r="O196" s="1241"/>
      <c r="P196" s="1241"/>
      <c r="Q196" s="1241"/>
      <c r="R196" s="1241"/>
      <c r="S196" s="1241"/>
      <c r="T196" s="2275"/>
      <c r="U196" s="2275"/>
      <c r="V196" s="2275"/>
      <c r="W196" s="2275"/>
      <c r="X196" s="2275"/>
      <c r="Y196" s="2275"/>
      <c r="Z196" s="2275"/>
    </row>
    <row r="197" spans="1:26" s="81" customFormat="1" ht="18">
      <c r="A197" s="1451" t="s">
        <v>300</v>
      </c>
      <c r="B197" s="1451"/>
      <c r="C197" s="1452"/>
      <c r="D197" s="1452"/>
      <c r="E197" s="1452"/>
      <c r="F197" s="1452"/>
      <c r="G197" s="1452"/>
      <c r="H197" s="1452"/>
      <c r="I197" s="1453"/>
      <c r="J197" s="1452"/>
      <c r="K197" s="1452"/>
      <c r="L197" s="1454"/>
      <c r="M197" s="1454"/>
      <c r="N197" s="1454"/>
      <c r="O197" s="1454"/>
      <c r="P197" s="1454"/>
      <c r="Q197" s="1454"/>
      <c r="R197" s="1455"/>
      <c r="S197" s="1454"/>
      <c r="T197" s="1454"/>
      <c r="U197" s="1454"/>
      <c r="V197" s="1454"/>
      <c r="W197" s="1454"/>
      <c r="X197" s="1454"/>
      <c r="Y197" s="1454"/>
      <c r="Z197" s="1454"/>
    </row>
    <row r="198" ht="15" thickBot="1"/>
    <row r="199" spans="1:26" ht="52.5" customHeight="1" thickBot="1">
      <c r="A199" s="1353" t="s">
        <v>119</v>
      </c>
      <c r="B199" s="2980" t="s">
        <v>269</v>
      </c>
      <c r="C199" s="2981"/>
      <c r="D199" s="2981"/>
      <c r="E199" s="2981"/>
      <c r="F199" s="2996" t="s">
        <v>85</v>
      </c>
      <c r="G199" s="2997"/>
      <c r="H199" s="2998"/>
      <c r="I199" s="2997" t="s">
        <v>268</v>
      </c>
      <c r="J199" s="2997"/>
      <c r="K199" s="2998"/>
      <c r="L199" s="2996" t="s">
        <v>267</v>
      </c>
      <c r="M199" s="2997"/>
      <c r="N199" s="2998"/>
      <c r="O199" s="2997" t="s">
        <v>88</v>
      </c>
      <c r="P199" s="2997"/>
      <c r="Q199" s="2997"/>
      <c r="R199" s="2996" t="s">
        <v>82</v>
      </c>
      <c r="S199" s="2997"/>
      <c r="T199" s="2998"/>
      <c r="U199" s="2996" t="s">
        <v>83</v>
      </c>
      <c r="V199" s="2997"/>
      <c r="W199" s="2998"/>
      <c r="X199" s="2996" t="s">
        <v>91</v>
      </c>
      <c r="Y199" s="2997"/>
      <c r="Z199" s="2998"/>
    </row>
    <row r="200" spans="1:26" ht="21.75" customHeight="1">
      <c r="A200" s="1460"/>
      <c r="B200" s="1439" t="s">
        <v>274</v>
      </c>
      <c r="C200" s="1396" t="s">
        <v>68</v>
      </c>
      <c r="D200" s="1396" t="s">
        <v>216</v>
      </c>
      <c r="E200" s="1397"/>
      <c r="F200" s="1470" t="s">
        <v>68</v>
      </c>
      <c r="G200" s="1419" t="s">
        <v>216</v>
      </c>
      <c r="H200" s="1471"/>
      <c r="I200" s="1420" t="s">
        <v>68</v>
      </c>
      <c r="J200" s="1421" t="s">
        <v>216</v>
      </c>
      <c r="K200" s="1422"/>
      <c r="L200" s="1420" t="s">
        <v>68</v>
      </c>
      <c r="M200" s="1421" t="s">
        <v>216</v>
      </c>
      <c r="N200" s="1422"/>
      <c r="O200" s="1420" t="s">
        <v>68</v>
      </c>
      <c r="P200" s="1421" t="s">
        <v>216</v>
      </c>
      <c r="Q200" s="1422"/>
      <c r="R200" s="1420" t="s">
        <v>68</v>
      </c>
      <c r="S200" s="1421" t="s">
        <v>216</v>
      </c>
      <c r="T200" s="1422"/>
      <c r="U200" s="1420" t="s">
        <v>68</v>
      </c>
      <c r="V200" s="1421" t="s">
        <v>216</v>
      </c>
      <c r="W200" s="1422"/>
      <c r="X200" s="1420" t="s">
        <v>68</v>
      </c>
      <c r="Y200" s="1421" t="s">
        <v>216</v>
      </c>
      <c r="Z200" s="1422"/>
    </row>
    <row r="201" spans="1:26" s="1492" customFormat="1" ht="17.25" customHeight="1">
      <c r="A201" s="1406" t="s">
        <v>6</v>
      </c>
      <c r="B201" s="1483"/>
      <c r="C201" s="1484">
        <v>497</v>
      </c>
      <c r="D201" s="1490">
        <v>1.6034844329730602</v>
      </c>
      <c r="E201" s="1485"/>
      <c r="F201" s="1487">
        <v>-191</v>
      </c>
      <c r="G201" s="1491">
        <v>-5.101495726495727</v>
      </c>
      <c r="H201" s="1489"/>
      <c r="I201" s="1487">
        <v>-186</v>
      </c>
      <c r="J201" s="1491">
        <v>-1.7912172573189522</v>
      </c>
      <c r="K201" s="1489"/>
      <c r="L201" s="1486">
        <v>55</v>
      </c>
      <c r="M201" s="1490">
        <v>6.832298136645963</v>
      </c>
      <c r="N201" s="1485"/>
      <c r="O201" s="1486">
        <v>62</v>
      </c>
      <c r="P201" s="1490">
        <v>0.6481287894626804</v>
      </c>
      <c r="Q201" s="1485"/>
      <c r="R201" s="1486">
        <v>3</v>
      </c>
      <c r="S201" s="1490">
        <v>0.6451612903225806</v>
      </c>
      <c r="T201" s="1485"/>
      <c r="U201" s="1486">
        <v>443</v>
      </c>
      <c r="V201" s="1490">
        <v>8.327067669172932</v>
      </c>
      <c r="W201" s="1485"/>
      <c r="X201" s="1486">
        <v>311</v>
      </c>
      <c r="Y201" s="1490">
        <v>145.3271028037383</v>
      </c>
      <c r="Z201" s="1485"/>
    </row>
    <row r="202" spans="1:26" ht="15.75">
      <c r="A202" s="1405" t="s">
        <v>31</v>
      </c>
      <c r="B202" s="1443"/>
      <c r="C202" s="1430">
        <v>283</v>
      </c>
      <c r="D202" s="1466">
        <v>5.6838722635067285</v>
      </c>
      <c r="E202" s="1458"/>
      <c r="F202" s="1476">
        <v>-118</v>
      </c>
      <c r="G202" s="1477">
        <v>-18.670886075949365</v>
      </c>
      <c r="H202" s="1475"/>
      <c r="I202" s="929">
        <v>86</v>
      </c>
      <c r="J202" s="1408">
        <v>3.695745595186936</v>
      </c>
      <c r="K202" s="1458"/>
      <c r="L202" s="929">
        <v>13</v>
      </c>
      <c r="M202" s="1408">
        <v>5.241935483870968</v>
      </c>
      <c r="N202" s="1458"/>
      <c r="O202" s="929">
        <v>14</v>
      </c>
      <c r="P202" s="1408">
        <v>1.8494055482166447</v>
      </c>
      <c r="Q202" s="1458"/>
      <c r="R202" s="929">
        <v>-1</v>
      </c>
      <c r="S202" s="1408">
        <v>-0.9174311926605505</v>
      </c>
      <c r="T202" s="1458"/>
      <c r="U202" s="929">
        <v>288</v>
      </c>
      <c r="V202" s="1408">
        <v>46.22792937399679</v>
      </c>
      <c r="W202" s="1458"/>
      <c r="X202" s="929">
        <v>1</v>
      </c>
      <c r="Y202" s="1408"/>
      <c r="Z202" s="1458"/>
    </row>
    <row r="203" spans="1:26" ht="15.75">
      <c r="A203" s="1405" t="s">
        <v>16</v>
      </c>
      <c r="B203" s="1443"/>
      <c r="C203" s="1473">
        <v>-2</v>
      </c>
      <c r="D203" s="1474">
        <v>-0.18018018018018017</v>
      </c>
      <c r="E203" s="1458"/>
      <c r="F203" s="744">
        <v>-1</v>
      </c>
      <c r="G203" s="1477">
        <v>-0.5649717514124294</v>
      </c>
      <c r="H203" s="1458"/>
      <c r="I203" s="744">
        <v>-3</v>
      </c>
      <c r="J203" s="1477">
        <v>-0.7556675062972292</v>
      </c>
      <c r="K203" s="1475"/>
      <c r="L203" s="929">
        <v>0</v>
      </c>
      <c r="M203" s="1408">
        <v>0</v>
      </c>
      <c r="N203" s="1458"/>
      <c r="O203" s="744">
        <v>-9</v>
      </c>
      <c r="P203" s="1477">
        <v>-2.8753993610223643</v>
      </c>
      <c r="Q203" s="1475"/>
      <c r="R203" s="929">
        <v>0</v>
      </c>
      <c r="S203" s="1408"/>
      <c r="T203" s="1458"/>
      <c r="U203" s="929">
        <v>11</v>
      </c>
      <c r="V203" s="1408">
        <v>5.314009661835748</v>
      </c>
      <c r="W203" s="1458"/>
      <c r="X203" s="929">
        <v>0</v>
      </c>
      <c r="Y203" s="1408"/>
      <c r="Z203" s="1458"/>
    </row>
    <row r="204" spans="1:26" ht="15.75">
      <c r="A204" s="1405" t="s">
        <v>247</v>
      </c>
      <c r="B204" s="1443"/>
      <c r="C204" s="1496">
        <v>-12</v>
      </c>
      <c r="D204" s="1474">
        <v>-2.3622047244094486</v>
      </c>
      <c r="E204" s="1458"/>
      <c r="F204" s="1476">
        <v>-6</v>
      </c>
      <c r="G204" s="1477">
        <v>-6.818181818181818</v>
      </c>
      <c r="H204" s="1458"/>
      <c r="I204" s="1476">
        <v>-80</v>
      </c>
      <c r="J204" s="1477">
        <v>-28.67383512544803</v>
      </c>
      <c r="K204" s="1475"/>
      <c r="L204" s="929">
        <v>0</v>
      </c>
      <c r="M204" s="1408"/>
      <c r="N204" s="1458"/>
      <c r="O204" s="929">
        <v>74</v>
      </c>
      <c r="P204" s="1408"/>
      <c r="Q204" s="1458"/>
      <c r="R204" s="744">
        <v>-6</v>
      </c>
      <c r="S204" s="1477">
        <v>-25</v>
      </c>
      <c r="T204" s="1475"/>
      <c r="U204" s="929">
        <v>6</v>
      </c>
      <c r="V204" s="1408">
        <v>5.504587155963303</v>
      </c>
      <c r="W204" s="1458"/>
      <c r="X204" s="929">
        <v>0</v>
      </c>
      <c r="Y204" s="1408"/>
      <c r="Z204" s="1458"/>
    </row>
    <row r="205" spans="1:26" ht="15.75">
      <c r="A205" s="1405" t="s">
        <v>210</v>
      </c>
      <c r="B205" s="1443"/>
      <c r="C205" s="1473">
        <v>-28</v>
      </c>
      <c r="D205" s="1474">
        <v>-5.645161290322581</v>
      </c>
      <c r="E205" s="1475"/>
      <c r="F205" s="1476">
        <v>-10</v>
      </c>
      <c r="G205" s="1477">
        <v>-9.900990099009901</v>
      </c>
      <c r="H205" s="1475"/>
      <c r="I205" s="1476">
        <v>-77</v>
      </c>
      <c r="J205" s="1477">
        <v>-30.677290836653388</v>
      </c>
      <c r="K205" s="1458"/>
      <c r="L205" s="929">
        <v>0</v>
      </c>
      <c r="M205" s="1408"/>
      <c r="N205" s="1458"/>
      <c r="O205" s="929">
        <v>0</v>
      </c>
      <c r="P205" s="1408"/>
      <c r="Q205" s="1458"/>
      <c r="R205" s="744">
        <v>-1</v>
      </c>
      <c r="S205" s="1477">
        <v>-3.8461538461538463</v>
      </c>
      <c r="T205" s="1475"/>
      <c r="U205" s="929">
        <v>55</v>
      </c>
      <c r="V205" s="1408">
        <v>37.67123287671233</v>
      </c>
      <c r="W205" s="1458"/>
      <c r="X205" s="929">
        <v>5</v>
      </c>
      <c r="Y205" s="1408"/>
      <c r="Z205" s="1458"/>
    </row>
    <row r="206" spans="1:26" ht="15.75">
      <c r="A206" s="1405" t="s">
        <v>84</v>
      </c>
      <c r="B206" s="1443"/>
      <c r="C206" s="1430">
        <v>0</v>
      </c>
      <c r="D206" s="1466">
        <v>0</v>
      </c>
      <c r="E206" s="1458"/>
      <c r="F206" s="929">
        <v>0</v>
      </c>
      <c r="G206" s="1408">
        <v>0</v>
      </c>
      <c r="H206" s="1458"/>
      <c r="I206" s="929">
        <v>0</v>
      </c>
      <c r="J206" s="1408">
        <v>0</v>
      </c>
      <c r="K206" s="1458"/>
      <c r="L206" s="929">
        <v>0</v>
      </c>
      <c r="M206" s="1408"/>
      <c r="N206" s="1458"/>
      <c r="O206" s="929">
        <v>0</v>
      </c>
      <c r="P206" s="1408">
        <v>0</v>
      </c>
      <c r="Q206" s="1458"/>
      <c r="R206" s="929">
        <v>0</v>
      </c>
      <c r="S206" s="1408"/>
      <c r="T206" s="1458"/>
      <c r="U206" s="929">
        <v>0</v>
      </c>
      <c r="V206" s="1408">
        <v>0</v>
      </c>
      <c r="W206" s="1458"/>
      <c r="X206" s="929">
        <v>0</v>
      </c>
      <c r="Y206" s="1408"/>
      <c r="Z206" s="1458"/>
    </row>
    <row r="207" spans="1:26" s="81" customFormat="1" ht="15.75">
      <c r="A207" s="1405" t="s">
        <v>20</v>
      </c>
      <c r="B207" s="1443"/>
      <c r="C207" s="1430">
        <v>14</v>
      </c>
      <c r="D207" s="1466">
        <v>5.737704918032787</v>
      </c>
      <c r="E207" s="1458"/>
      <c r="F207" s="929">
        <v>1</v>
      </c>
      <c r="G207" s="1408">
        <v>7.142857142857143</v>
      </c>
      <c r="H207" s="1458"/>
      <c r="I207" s="929">
        <v>1</v>
      </c>
      <c r="J207" s="1408">
        <v>0.7633587786259542</v>
      </c>
      <c r="K207" s="1458"/>
      <c r="L207" s="929">
        <v>0</v>
      </c>
      <c r="M207" s="1408"/>
      <c r="N207" s="1458"/>
      <c r="O207" s="929">
        <v>0</v>
      </c>
      <c r="P207" s="1408"/>
      <c r="Q207" s="1458"/>
      <c r="R207" s="929">
        <v>0</v>
      </c>
      <c r="S207" s="1408"/>
      <c r="T207" s="1458"/>
      <c r="U207" s="929">
        <v>4</v>
      </c>
      <c r="V207" s="1408">
        <v>4.705882352941177</v>
      </c>
      <c r="W207" s="1458"/>
      <c r="X207" s="929">
        <v>8</v>
      </c>
      <c r="Y207" s="1408"/>
      <c r="Z207" s="1458"/>
    </row>
    <row r="208" spans="1:26" s="1495" customFormat="1" ht="16.5">
      <c r="A208" s="1406" t="s">
        <v>0</v>
      </c>
      <c r="B208" s="1493"/>
      <c r="C208" s="1494">
        <v>-5</v>
      </c>
      <c r="D208" s="1488">
        <v>-0.2358490566037736</v>
      </c>
      <c r="E208" s="1489"/>
      <c r="F208" s="1487">
        <v>0</v>
      </c>
      <c r="G208" s="1488">
        <v>0</v>
      </c>
      <c r="H208" s="1489"/>
      <c r="I208" s="1486">
        <v>2</v>
      </c>
      <c r="J208" s="1511">
        <v>0.2994011976047904</v>
      </c>
      <c r="K208" s="1485"/>
      <c r="L208" s="1486">
        <v>0</v>
      </c>
      <c r="M208" s="1488"/>
      <c r="N208" s="1489"/>
      <c r="O208" s="1487">
        <v>-23</v>
      </c>
      <c r="P208" s="1488">
        <v>-3.314121037463977</v>
      </c>
      <c r="Q208" s="1489"/>
      <c r="R208" s="1487">
        <v>0</v>
      </c>
      <c r="S208" s="1488"/>
      <c r="T208" s="1489"/>
      <c r="U208" s="1486">
        <v>16</v>
      </c>
      <c r="V208" s="1511">
        <v>3.8095238095238093</v>
      </c>
      <c r="W208" s="1489"/>
      <c r="X208" s="1486">
        <v>0</v>
      </c>
      <c r="Y208" s="1488"/>
      <c r="Z208" s="1489"/>
    </row>
    <row r="209" spans="1:26" ht="15.75">
      <c r="A209" s="1405" t="s">
        <v>21</v>
      </c>
      <c r="B209" s="1443"/>
      <c r="C209" s="1430">
        <v>16</v>
      </c>
      <c r="D209" s="1466">
        <v>1.1157601115760112</v>
      </c>
      <c r="E209" s="1458"/>
      <c r="F209" s="744">
        <v>-2</v>
      </c>
      <c r="G209" s="1477">
        <v>-0.8810572687224669</v>
      </c>
      <c r="H209" s="1458"/>
      <c r="I209" s="929">
        <v>26</v>
      </c>
      <c r="J209" s="1408">
        <v>6.532663316582915</v>
      </c>
      <c r="K209" s="1458"/>
      <c r="L209" s="929">
        <v>0</v>
      </c>
      <c r="M209" s="1408">
        <v>0</v>
      </c>
      <c r="N209" s="1458"/>
      <c r="O209" s="929">
        <v>-6</v>
      </c>
      <c r="P209" s="1408">
        <v>-1.1194029850746268</v>
      </c>
      <c r="Q209" s="1458"/>
      <c r="R209" s="929">
        <v>0</v>
      </c>
      <c r="S209" s="1408"/>
      <c r="T209" s="1458"/>
      <c r="U209" s="744">
        <v>-2</v>
      </c>
      <c r="V209" s="1477">
        <v>-0.8928571428571429</v>
      </c>
      <c r="W209" s="1475"/>
      <c r="X209" s="929">
        <v>0</v>
      </c>
      <c r="Y209" s="1408"/>
      <c r="Z209" s="1458"/>
    </row>
    <row r="210" spans="1:26" ht="15.75">
      <c r="A210" s="1405" t="s">
        <v>77</v>
      </c>
      <c r="B210" s="1443"/>
      <c r="C210" s="1430">
        <v>217</v>
      </c>
      <c r="D210" s="1466">
        <v>3.6705006765899864</v>
      </c>
      <c r="E210" s="1458"/>
      <c r="F210" s="1476">
        <v>-97</v>
      </c>
      <c r="G210" s="1477">
        <v>-11.887254901960784</v>
      </c>
      <c r="H210" s="1458"/>
      <c r="I210" s="744">
        <v>-201</v>
      </c>
      <c r="J210" s="1477">
        <v>-19.842053307008886</v>
      </c>
      <c r="K210" s="1475"/>
      <c r="L210" s="929">
        <v>36</v>
      </c>
      <c r="M210" s="1408">
        <v>78.26086956521739</v>
      </c>
      <c r="N210" s="1458"/>
      <c r="O210" s="929">
        <v>184</v>
      </c>
      <c r="P210" s="1408">
        <v>6.368985808238144</v>
      </c>
      <c r="Q210" s="1458"/>
      <c r="R210" s="929">
        <v>11</v>
      </c>
      <c r="S210" s="1408">
        <v>10.280373831775702</v>
      </c>
      <c r="T210" s="1458"/>
      <c r="U210" s="929">
        <v>16</v>
      </c>
      <c r="V210" s="1408">
        <v>2.4464831804281344</v>
      </c>
      <c r="W210" s="1458"/>
      <c r="X210" s="929">
        <v>268</v>
      </c>
      <c r="Y210" s="1408">
        <v>157.64705882352942</v>
      </c>
      <c r="Z210" s="1458"/>
    </row>
    <row r="211" spans="1:26" ht="15.75">
      <c r="A211" s="1405" t="s">
        <v>70</v>
      </c>
      <c r="B211" s="1443"/>
      <c r="C211" s="1430">
        <v>45</v>
      </c>
      <c r="D211" s="1466">
        <v>1.5151515151515151</v>
      </c>
      <c r="E211" s="1458"/>
      <c r="F211" s="929">
        <v>11</v>
      </c>
      <c r="G211" s="1408">
        <v>2.8645833333333335</v>
      </c>
      <c r="H211" s="1458"/>
      <c r="I211" s="929">
        <v>26</v>
      </c>
      <c r="J211" s="1408">
        <v>1.5294117647058822</v>
      </c>
      <c r="K211" s="1458"/>
      <c r="L211" s="744">
        <v>-4</v>
      </c>
      <c r="M211" s="1477">
        <v>-2.380952380952381</v>
      </c>
      <c r="N211" s="1475"/>
      <c r="O211" s="929">
        <v>0</v>
      </c>
      <c r="P211" s="1408"/>
      <c r="Q211" s="1458"/>
      <c r="R211" s="744">
        <v>-1</v>
      </c>
      <c r="S211" s="1477">
        <v>-3.4482758620689653</v>
      </c>
      <c r="T211" s="1458"/>
      <c r="U211" s="929">
        <v>13</v>
      </c>
      <c r="V211" s="1408">
        <v>2.018633540372671</v>
      </c>
      <c r="W211" s="1458"/>
      <c r="X211" s="929">
        <v>0</v>
      </c>
      <c r="Y211" s="1408"/>
      <c r="Z211" s="1458"/>
    </row>
    <row r="212" spans="1:26" ht="15.75">
      <c r="A212" s="1405" t="s">
        <v>24</v>
      </c>
      <c r="B212" s="1443"/>
      <c r="C212" s="1430">
        <v>24</v>
      </c>
      <c r="D212" s="1466">
        <v>5.128205128205129</v>
      </c>
      <c r="E212" s="1458"/>
      <c r="F212" s="929">
        <v>2</v>
      </c>
      <c r="G212" s="1408">
        <v>6.451612903225806</v>
      </c>
      <c r="H212" s="1458"/>
      <c r="I212" s="744">
        <v>-1</v>
      </c>
      <c r="J212" s="1477">
        <v>-0.40160642570281124</v>
      </c>
      <c r="K212" s="1475"/>
      <c r="L212" s="929">
        <v>0</v>
      </c>
      <c r="M212" s="1408"/>
      <c r="N212" s="1458"/>
      <c r="O212" s="929">
        <v>0</v>
      </c>
      <c r="P212" s="1408"/>
      <c r="Q212" s="1458"/>
      <c r="R212" s="929">
        <v>1</v>
      </c>
      <c r="S212" s="1408">
        <v>5.882352941176471</v>
      </c>
      <c r="T212" s="1458"/>
      <c r="U212" s="929">
        <v>22</v>
      </c>
      <c r="V212" s="1408">
        <v>14.965986394557824</v>
      </c>
      <c r="W212" s="1458"/>
      <c r="X212" s="929">
        <v>0</v>
      </c>
      <c r="Y212" s="1408"/>
      <c r="Z212" s="1458"/>
    </row>
    <row r="213" spans="1:26" ht="15.75">
      <c r="A213" s="1405" t="s">
        <v>102</v>
      </c>
      <c r="B213" s="1443"/>
      <c r="C213" s="1430">
        <v>54</v>
      </c>
      <c r="D213" s="1466">
        <v>2.403204272363151</v>
      </c>
      <c r="E213" s="1458"/>
      <c r="F213" s="929">
        <v>14</v>
      </c>
      <c r="G213" s="1408">
        <v>9.03225806451613</v>
      </c>
      <c r="H213" s="1458"/>
      <c r="I213" s="929">
        <v>16</v>
      </c>
      <c r="J213" s="1408">
        <v>1.8561484918793503</v>
      </c>
      <c r="K213" s="1458"/>
      <c r="L213" s="929">
        <v>2</v>
      </c>
      <c r="M213" s="1408">
        <v>6.666666666666667</v>
      </c>
      <c r="N213" s="1458"/>
      <c r="O213" s="929">
        <v>-23</v>
      </c>
      <c r="P213" s="1408">
        <v>-3.727714748784441</v>
      </c>
      <c r="Q213" s="1458"/>
      <c r="R213" s="929">
        <v>4</v>
      </c>
      <c r="S213" s="1408">
        <v>9.523809523809524</v>
      </c>
      <c r="T213" s="1458"/>
      <c r="U213" s="929">
        <v>12</v>
      </c>
      <c r="V213" s="1408">
        <v>2.4640657084188913</v>
      </c>
      <c r="W213" s="1458"/>
      <c r="X213" s="929">
        <v>29</v>
      </c>
      <c r="Y213" s="1408"/>
      <c r="Z213" s="1458"/>
    </row>
    <row r="214" spans="1:26" ht="15.75">
      <c r="A214" s="1405" t="s">
        <v>248</v>
      </c>
      <c r="B214" s="1443"/>
      <c r="C214" s="1473">
        <v>-121</v>
      </c>
      <c r="D214" s="1474">
        <v>-3.5184646699621984</v>
      </c>
      <c r="E214" s="1475"/>
      <c r="F214" s="929">
        <v>7</v>
      </c>
      <c r="G214" s="1408">
        <v>2.7450980392156863</v>
      </c>
      <c r="H214" s="1458"/>
      <c r="I214" s="929">
        <v>8</v>
      </c>
      <c r="J214" s="1408">
        <v>1.032258064516129</v>
      </c>
      <c r="K214" s="1458"/>
      <c r="L214" s="929">
        <v>12</v>
      </c>
      <c r="M214" s="1408">
        <v>6.629834254143646</v>
      </c>
      <c r="N214" s="1458"/>
      <c r="O214" s="744">
        <v>-155</v>
      </c>
      <c r="P214" s="1477">
        <v>-9.303721488595437</v>
      </c>
      <c r="Q214" s="1475"/>
      <c r="R214" s="744">
        <v>-5</v>
      </c>
      <c r="S214" s="1477">
        <v>-7.142857142857143</v>
      </c>
      <c r="T214" s="1458"/>
      <c r="U214" s="929">
        <v>12</v>
      </c>
      <c r="V214" s="1408">
        <v>1.9575856443719413</v>
      </c>
      <c r="W214" s="1458"/>
      <c r="X214" s="929">
        <v>0</v>
      </c>
      <c r="Y214" s="1408"/>
      <c r="Z214" s="1458"/>
    </row>
    <row r="215" spans="1:26" ht="15.75">
      <c r="A215" s="1405" t="s">
        <v>249</v>
      </c>
      <c r="B215" s="1443"/>
      <c r="C215" s="1430">
        <v>15</v>
      </c>
      <c r="D215" s="1466">
        <v>1.8404907975460123</v>
      </c>
      <c r="E215" s="1458"/>
      <c r="F215" s="929">
        <v>3</v>
      </c>
      <c r="G215" s="1408">
        <v>4.166666666666667</v>
      </c>
      <c r="H215" s="1458"/>
      <c r="I215" s="929">
        <v>14</v>
      </c>
      <c r="J215" s="1408">
        <v>3.225806451612903</v>
      </c>
      <c r="K215" s="1458"/>
      <c r="L215" s="744">
        <v>-4</v>
      </c>
      <c r="M215" s="1477">
        <v>-5.797101449275362</v>
      </c>
      <c r="N215" s="1458"/>
      <c r="O215" s="929">
        <v>0</v>
      </c>
      <c r="P215" s="1408"/>
      <c r="Q215" s="1458"/>
      <c r="R215" s="929">
        <v>1</v>
      </c>
      <c r="S215" s="1408">
        <v>2.4390243902439024</v>
      </c>
      <c r="T215" s="1458"/>
      <c r="U215" s="929">
        <v>1</v>
      </c>
      <c r="V215" s="1408">
        <v>0.5434782608695652</v>
      </c>
      <c r="W215" s="1458"/>
      <c r="X215" s="929">
        <v>0</v>
      </c>
      <c r="Y215" s="1408"/>
      <c r="Z215" s="1458"/>
    </row>
    <row r="216" spans="1:26" ht="15.75">
      <c r="A216" s="1405" t="s">
        <v>251</v>
      </c>
      <c r="B216" s="1443"/>
      <c r="C216" s="1430">
        <v>7</v>
      </c>
      <c r="D216" s="1466">
        <v>0.6972111553784861</v>
      </c>
      <c r="E216" s="1458"/>
      <c r="F216" s="929">
        <v>6</v>
      </c>
      <c r="G216" s="1408">
        <v>8.108108108108109</v>
      </c>
      <c r="H216" s="1458"/>
      <c r="I216" s="929">
        <v>0</v>
      </c>
      <c r="J216" s="1408">
        <v>0</v>
      </c>
      <c r="K216" s="1458"/>
      <c r="L216" s="929">
        <v>0</v>
      </c>
      <c r="M216" s="1408"/>
      <c r="N216" s="1458"/>
      <c r="O216" s="929">
        <v>2</v>
      </c>
      <c r="P216" s="1408">
        <v>0.29895366218236175</v>
      </c>
      <c r="Q216" s="1458"/>
      <c r="R216" s="929">
        <v>0</v>
      </c>
      <c r="S216" s="1408"/>
      <c r="T216" s="1458"/>
      <c r="U216" s="744">
        <v>-1</v>
      </c>
      <c r="V216" s="1477">
        <v>-1.0416666666666667</v>
      </c>
      <c r="W216" s="1458"/>
      <c r="X216" s="929">
        <v>0</v>
      </c>
      <c r="Y216" s="1408"/>
      <c r="Z216" s="1458"/>
    </row>
    <row r="217" spans="1:26" ht="15.75">
      <c r="A217" s="1405" t="s">
        <v>67</v>
      </c>
      <c r="B217" s="1443"/>
      <c r="C217" s="1430">
        <v>0</v>
      </c>
      <c r="D217" s="1466">
        <v>0</v>
      </c>
      <c r="E217" s="1458"/>
      <c r="F217" s="929">
        <v>0</v>
      </c>
      <c r="G217" s="1408">
        <v>0</v>
      </c>
      <c r="H217" s="1458"/>
      <c r="I217" s="929">
        <v>0</v>
      </c>
      <c r="J217" s="1408">
        <v>0</v>
      </c>
      <c r="K217" s="1458"/>
      <c r="L217" s="929">
        <v>0</v>
      </c>
      <c r="M217" s="1408">
        <v>0</v>
      </c>
      <c r="N217" s="1458"/>
      <c r="O217" s="929">
        <v>0</v>
      </c>
      <c r="P217" s="1408">
        <v>0</v>
      </c>
      <c r="Q217" s="1458"/>
      <c r="R217" s="929">
        <v>0</v>
      </c>
      <c r="S217" s="1408"/>
      <c r="T217" s="1458"/>
      <c r="U217" s="929">
        <v>0</v>
      </c>
      <c r="V217" s="1408">
        <v>0</v>
      </c>
      <c r="W217" s="1458"/>
      <c r="X217" s="929">
        <v>0</v>
      </c>
      <c r="Y217" s="1408"/>
      <c r="Z217" s="1458"/>
    </row>
    <row r="218" spans="1:26" ht="15.75">
      <c r="A218" s="1405" t="s">
        <v>27</v>
      </c>
      <c r="B218" s="1443"/>
      <c r="C218" s="1473">
        <v>-8</v>
      </c>
      <c r="D218" s="1474">
        <v>-2.7210884353741496</v>
      </c>
      <c r="E218" s="1458"/>
      <c r="F218" s="744">
        <v>-1</v>
      </c>
      <c r="G218" s="1477">
        <v>-2.4390243902439024</v>
      </c>
      <c r="H218" s="1458"/>
      <c r="I218" s="744">
        <v>-1</v>
      </c>
      <c r="J218" s="1477">
        <v>-0.9900990099009901</v>
      </c>
      <c r="K218" s="1475"/>
      <c r="L218" s="929">
        <v>0</v>
      </c>
      <c r="M218" s="1408"/>
      <c r="N218" s="1458"/>
      <c r="O218" s="929">
        <v>4</v>
      </c>
      <c r="P218" s="1408">
        <v>4.49438202247191</v>
      </c>
      <c r="Q218" s="1458"/>
      <c r="R218" s="929">
        <v>0</v>
      </c>
      <c r="S218" s="1408"/>
      <c r="T218" s="1458"/>
      <c r="U218" s="744">
        <v>-10</v>
      </c>
      <c r="V218" s="1477">
        <v>-14.084507042253522</v>
      </c>
      <c r="W218" s="1458"/>
      <c r="X218" s="929">
        <v>0</v>
      </c>
      <c r="Y218" s="1408"/>
      <c r="Z218" s="1458"/>
    </row>
    <row r="219" spans="1:26" ht="15.75">
      <c r="A219" s="1405" t="s">
        <v>28</v>
      </c>
      <c r="B219" s="1443"/>
      <c r="C219" s="1496">
        <v>-1</v>
      </c>
      <c r="D219" s="1474">
        <v>-2.7027027027027026</v>
      </c>
      <c r="E219" s="1458"/>
      <c r="F219" s="929">
        <v>0</v>
      </c>
      <c r="G219" s="1408"/>
      <c r="H219" s="1458"/>
      <c r="I219" s="744">
        <v>-1</v>
      </c>
      <c r="J219" s="1477">
        <v>-4.3478260869565215</v>
      </c>
      <c r="K219" s="1458"/>
      <c r="L219" s="929">
        <v>0</v>
      </c>
      <c r="M219" s="1408"/>
      <c r="N219" s="1458"/>
      <c r="O219" s="929">
        <v>0</v>
      </c>
      <c r="P219" s="1408"/>
      <c r="Q219" s="1458"/>
      <c r="R219" s="929">
        <v>0</v>
      </c>
      <c r="S219" s="1408"/>
      <c r="T219" s="1458"/>
      <c r="U219" s="929">
        <v>0</v>
      </c>
      <c r="V219" s="1408">
        <v>0</v>
      </c>
      <c r="W219" s="1458"/>
      <c r="X219" s="929">
        <v>0</v>
      </c>
      <c r="Y219" s="1408"/>
      <c r="Z219" s="1458"/>
    </row>
    <row r="220" spans="1:26" ht="16.5" thickBot="1">
      <c r="A220" s="1791" t="s">
        <v>29</v>
      </c>
      <c r="B220" s="1472"/>
      <c r="C220" s="1497">
        <v>-1</v>
      </c>
      <c r="D220" s="1498">
        <v>-1.1235955056179776</v>
      </c>
      <c r="E220" s="1468"/>
      <c r="F220" s="1467">
        <v>0</v>
      </c>
      <c r="G220" s="1469">
        <v>0</v>
      </c>
      <c r="H220" s="1468"/>
      <c r="I220" s="1478">
        <v>-1</v>
      </c>
      <c r="J220" s="1479">
        <v>-3.3333333333333335</v>
      </c>
      <c r="K220" s="1480"/>
      <c r="L220" s="1467">
        <v>0</v>
      </c>
      <c r="M220" s="1469"/>
      <c r="N220" s="1468"/>
      <c r="O220" s="1467">
        <v>0</v>
      </c>
      <c r="P220" s="1469"/>
      <c r="Q220" s="1468"/>
      <c r="R220" s="1467">
        <v>0</v>
      </c>
      <c r="S220" s="1469"/>
      <c r="T220" s="1468"/>
      <c r="U220" s="1467">
        <v>0</v>
      </c>
      <c r="V220" s="1469">
        <v>0</v>
      </c>
      <c r="W220" s="1468"/>
      <c r="X220" s="1467">
        <v>0</v>
      </c>
      <c r="Y220" s="1469"/>
      <c r="Z220" s="1468"/>
    </row>
    <row r="221" spans="1:26" ht="14.25">
      <c r="A221" s="1259" t="s">
        <v>255</v>
      </c>
      <c r="B221" s="1260"/>
      <c r="C221" s="1260"/>
      <c r="D221" s="1260"/>
      <c r="E221" s="1260"/>
      <c r="F221" s="1260"/>
      <c r="G221" s="1260"/>
      <c r="H221" s="1260"/>
      <c r="I221" s="1260"/>
      <c r="J221" s="1260"/>
      <c r="K221" s="1260"/>
      <c r="L221" s="1260"/>
      <c r="M221" s="1260"/>
      <c r="N221" s="1260"/>
      <c r="O221" s="1260"/>
      <c r="P221" s="1260"/>
      <c r="Q221" s="1260"/>
      <c r="R221" s="1260"/>
      <c r="S221" s="1260"/>
      <c r="T221" s="2275"/>
      <c r="U221" s="2275"/>
      <c r="V221" s="2275"/>
      <c r="W221" s="2275"/>
      <c r="X221" s="2275"/>
      <c r="Y221" s="2275"/>
      <c r="Z221" s="2275"/>
    </row>
    <row r="222" spans="1:26" ht="14.25">
      <c r="A222" s="2992" t="s">
        <v>256</v>
      </c>
      <c r="B222" s="2992"/>
      <c r="C222" s="2992"/>
      <c r="D222" s="2992"/>
      <c r="E222" s="2992"/>
      <c r="F222" s="2992"/>
      <c r="G222" s="2992"/>
      <c r="H222" s="2992"/>
      <c r="I222" s="2992"/>
      <c r="J222" s="2992"/>
      <c r="K222" s="2992"/>
      <c r="L222" s="2992"/>
      <c r="M222" s="2992"/>
      <c r="N222" s="2992"/>
      <c r="O222" s="2992"/>
      <c r="P222" s="2992"/>
      <c r="Q222" s="2992"/>
      <c r="R222" s="2992"/>
      <c r="S222" s="2992"/>
      <c r="T222" s="2275"/>
      <c r="U222" s="2275"/>
      <c r="V222" s="2275"/>
      <c r="W222" s="2275"/>
      <c r="X222" s="2275"/>
      <c r="Y222" s="2275"/>
      <c r="Z222" s="2275"/>
    </row>
    <row r="223" spans="1:26" ht="14.25">
      <c r="A223" s="2992" t="s">
        <v>257</v>
      </c>
      <c r="B223" s="2992"/>
      <c r="C223" s="2992"/>
      <c r="D223" s="2992"/>
      <c r="E223" s="2992"/>
      <c r="F223" s="2992"/>
      <c r="G223" s="2992"/>
      <c r="H223" s="2992"/>
      <c r="I223" s="2992"/>
      <c r="J223" s="2992"/>
      <c r="K223" s="2992"/>
      <c r="L223" s="2992"/>
      <c r="M223" s="2992"/>
      <c r="N223" s="2992"/>
      <c r="O223" s="1260"/>
      <c r="P223" s="1260"/>
      <c r="Q223" s="1260"/>
      <c r="R223" s="1260"/>
      <c r="S223" s="1260"/>
      <c r="T223" s="2275"/>
      <c r="U223" s="2275"/>
      <c r="V223" s="2275"/>
      <c r="W223" s="2275"/>
      <c r="X223" s="2275"/>
      <c r="Y223" s="2275"/>
      <c r="Z223" s="2275"/>
    </row>
    <row r="224" spans="1:26" ht="14.25">
      <c r="A224" s="2992" t="s">
        <v>258</v>
      </c>
      <c r="B224" s="2992"/>
      <c r="C224" s="2992"/>
      <c r="D224" s="2992"/>
      <c r="E224" s="2992"/>
      <c r="F224" s="2992"/>
      <c r="G224" s="2992"/>
      <c r="H224" s="2992"/>
      <c r="I224" s="2992"/>
      <c r="J224" s="2992"/>
      <c r="K224" s="2992"/>
      <c r="L224" s="2992"/>
      <c r="M224" s="2992"/>
      <c r="N224" s="2992"/>
      <c r="O224" s="1260"/>
      <c r="P224" s="1260"/>
      <c r="Q224" s="1260"/>
      <c r="R224" s="1260"/>
      <c r="S224" s="1260"/>
      <c r="T224" s="2275"/>
      <c r="U224" s="2275"/>
      <c r="V224" s="2275"/>
      <c r="W224" s="2275"/>
      <c r="X224" s="2275"/>
      <c r="Y224" s="2275"/>
      <c r="Z224" s="2275"/>
    </row>
    <row r="225" spans="1:26" ht="14.25">
      <c r="A225" s="2992" t="s">
        <v>259</v>
      </c>
      <c r="B225" s="2992"/>
      <c r="C225" s="2992"/>
      <c r="D225" s="2992"/>
      <c r="E225" s="2992"/>
      <c r="F225" s="2992"/>
      <c r="G225" s="2992"/>
      <c r="H225" s="2992"/>
      <c r="I225" s="2992"/>
      <c r="J225" s="2992"/>
      <c r="K225" s="2992"/>
      <c r="L225" s="2992"/>
      <c r="M225" s="2992"/>
      <c r="N225" s="2992"/>
      <c r="O225" s="2992"/>
      <c r="P225" s="1260"/>
      <c r="Q225" s="1260"/>
      <c r="R225" s="1260"/>
      <c r="S225" s="1260"/>
      <c r="T225" s="2275"/>
      <c r="U225" s="2275"/>
      <c r="V225" s="2275"/>
      <c r="W225" s="2275"/>
      <c r="X225" s="2275"/>
      <c r="Y225" s="2275"/>
      <c r="Z225" s="2275"/>
    </row>
    <row r="226" spans="1:26" s="1414" customFormat="1" ht="14.25">
      <c r="A226" s="1239" t="s">
        <v>150</v>
      </c>
      <c r="B226" s="1239"/>
      <c r="C226" s="1239"/>
      <c r="D226" s="1240"/>
      <c r="E226" s="1240"/>
      <c r="F226" s="1240"/>
      <c r="G226" s="1240"/>
      <c r="H226" s="1241"/>
      <c r="I226" s="1241"/>
      <c r="J226" s="1241"/>
      <c r="K226" s="1241"/>
      <c r="L226" s="1241"/>
      <c r="M226" s="1241"/>
      <c r="N226" s="1241"/>
      <c r="O226" s="1241"/>
      <c r="P226" s="1241"/>
      <c r="Q226" s="1241"/>
      <c r="R226" s="1241"/>
      <c r="S226" s="1241"/>
      <c r="T226" s="2275"/>
      <c r="U226" s="2275"/>
      <c r="V226" s="2275"/>
      <c r="W226" s="2275"/>
      <c r="X226" s="2275"/>
      <c r="Y226" s="2275"/>
      <c r="Z226" s="2275"/>
    </row>
    <row r="227" spans="1:26" s="1414" customFormat="1" ht="14.25">
      <c r="A227" s="1242" t="s">
        <v>152</v>
      </c>
      <c r="B227" s="1241"/>
      <c r="C227" s="1241"/>
      <c r="D227" s="1241"/>
      <c r="E227" s="1241"/>
      <c r="F227" s="1241"/>
      <c r="G227" s="1241"/>
      <c r="H227" s="1241"/>
      <c r="I227" s="1241"/>
      <c r="J227" s="1241"/>
      <c r="K227" s="1241"/>
      <c r="L227" s="1241"/>
      <c r="M227" s="1241"/>
      <c r="N227" s="1241"/>
      <c r="O227" s="1241"/>
      <c r="P227" s="1241"/>
      <c r="Q227" s="1241"/>
      <c r="R227" s="1241"/>
      <c r="S227" s="1241"/>
      <c r="T227" s="2275"/>
      <c r="U227" s="2275"/>
      <c r="V227" s="2275"/>
      <c r="W227" s="2275"/>
      <c r="X227" s="2275"/>
      <c r="Y227" s="2275"/>
      <c r="Z227" s="2275"/>
    </row>
    <row r="228" spans="1:40" s="889" customFormat="1" ht="12.75">
      <c r="A228" s="81"/>
      <c r="B228" s="1413"/>
      <c r="AA228" s="81"/>
      <c r="AB228" s="81"/>
      <c r="AC228" s="81"/>
      <c r="AD228" s="81"/>
      <c r="AE228" s="81"/>
      <c r="AF228" s="81"/>
      <c r="AG228" s="81"/>
      <c r="AH228" s="81"/>
      <c r="AI228" s="81"/>
      <c r="AJ228" s="81"/>
      <c r="AK228" s="81"/>
      <c r="AL228" s="81"/>
      <c r="AM228" s="81"/>
      <c r="AN228" s="81"/>
    </row>
    <row r="229" spans="1:26" ht="15.75">
      <c r="A229" s="153" t="s">
        <v>270</v>
      </c>
      <c r="B229" s="153"/>
      <c r="C229" s="1390"/>
      <c r="D229" s="1390"/>
      <c r="E229" s="1390"/>
      <c r="F229" s="154"/>
      <c r="G229" s="154"/>
      <c r="H229" s="154"/>
      <c r="I229" s="159"/>
      <c r="J229" s="154"/>
      <c r="K229" s="154"/>
      <c r="L229" s="51"/>
      <c r="M229" s="51"/>
      <c r="N229" s="51"/>
      <c r="O229" s="51"/>
      <c r="P229" s="51"/>
      <c r="Q229" s="51"/>
      <c r="R229" s="51"/>
      <c r="S229" s="51"/>
      <c r="T229" s="51"/>
      <c r="U229" s="51"/>
      <c r="V229" s="51"/>
      <c r="W229" s="51"/>
      <c r="X229" s="51"/>
      <c r="Y229" s="51"/>
      <c r="Z229" s="51"/>
    </row>
    <row r="230" ht="15" thickBot="1"/>
    <row r="231" spans="1:26" ht="38.25" customHeight="1" thickBot="1">
      <c r="A231" s="1353" t="s">
        <v>119</v>
      </c>
      <c r="B231" s="2984" t="s">
        <v>269</v>
      </c>
      <c r="C231" s="2984"/>
      <c r="D231" s="2984"/>
      <c r="E231" s="2985"/>
      <c r="F231" s="2994" t="s">
        <v>85</v>
      </c>
      <c r="G231" s="2994"/>
      <c r="H231" s="2994"/>
      <c r="I231" s="2996" t="s">
        <v>268</v>
      </c>
      <c r="J231" s="2997"/>
      <c r="K231" s="2998"/>
      <c r="L231" s="2994" t="s">
        <v>267</v>
      </c>
      <c r="M231" s="2994"/>
      <c r="N231" s="2994"/>
      <c r="O231" s="2996" t="s">
        <v>88</v>
      </c>
      <c r="P231" s="2997"/>
      <c r="Q231" s="2998"/>
      <c r="R231" s="2994" t="s">
        <v>82</v>
      </c>
      <c r="S231" s="2994"/>
      <c r="T231" s="2994"/>
      <c r="U231" s="2996" t="s">
        <v>83</v>
      </c>
      <c r="V231" s="2997"/>
      <c r="W231" s="2998"/>
      <c r="X231" s="2993" t="s">
        <v>91</v>
      </c>
      <c r="Y231" s="2994"/>
      <c r="Z231" s="2995"/>
    </row>
    <row r="232" spans="1:26" ht="15.75">
      <c r="A232" s="1460"/>
      <c r="B232" s="1667" t="s">
        <v>274</v>
      </c>
      <c r="C232" s="1396" t="s">
        <v>68</v>
      </c>
      <c r="D232" s="1396" t="s">
        <v>265</v>
      </c>
      <c r="E232" s="1397" t="s">
        <v>266</v>
      </c>
      <c r="F232" s="1418" t="s">
        <v>68</v>
      </c>
      <c r="G232" s="1349" t="s">
        <v>265</v>
      </c>
      <c r="H232" s="1350" t="s">
        <v>266</v>
      </c>
      <c r="I232" s="1351" t="s">
        <v>68</v>
      </c>
      <c r="J232" s="1351" t="s">
        <v>265</v>
      </c>
      <c r="K232" s="1351" t="s">
        <v>266</v>
      </c>
      <c r="L232" s="1354" t="s">
        <v>68</v>
      </c>
      <c r="M232" s="1351" t="s">
        <v>265</v>
      </c>
      <c r="N232" s="1352" t="s">
        <v>266</v>
      </c>
      <c r="O232" s="1351" t="s">
        <v>68</v>
      </c>
      <c r="P232" s="1351" t="s">
        <v>265</v>
      </c>
      <c r="Q232" s="1351" t="s">
        <v>266</v>
      </c>
      <c r="R232" s="1354" t="s">
        <v>68</v>
      </c>
      <c r="S232" s="1351" t="s">
        <v>265</v>
      </c>
      <c r="T232" s="1352" t="s">
        <v>266</v>
      </c>
      <c r="U232" s="1354" t="s">
        <v>68</v>
      </c>
      <c r="V232" s="1351" t="s">
        <v>265</v>
      </c>
      <c r="W232" s="1352" t="s">
        <v>266</v>
      </c>
      <c r="X232" s="1354" t="s">
        <v>68</v>
      </c>
      <c r="Y232" s="1351" t="s">
        <v>265</v>
      </c>
      <c r="Z232" s="1352" t="s">
        <v>266</v>
      </c>
    </row>
    <row r="233" spans="1:40" s="157" customFormat="1" ht="15">
      <c r="A233" s="1406" t="s">
        <v>6</v>
      </c>
      <c r="B233" s="1664"/>
      <c r="C233" s="819">
        <v>336</v>
      </c>
      <c r="D233" s="819">
        <v>-794</v>
      </c>
      <c r="E233" s="897">
        <v>873</v>
      </c>
      <c r="F233" s="1053">
        <v>-163</v>
      </c>
      <c r="G233" s="808">
        <v>-210</v>
      </c>
      <c r="H233" s="897">
        <v>40</v>
      </c>
      <c r="I233" s="819">
        <v>20</v>
      </c>
      <c r="J233" s="819">
        <v>6</v>
      </c>
      <c r="K233" s="819">
        <v>13</v>
      </c>
      <c r="L233" s="1224">
        <v>16</v>
      </c>
      <c r="M233" s="808">
        <v>-8</v>
      </c>
      <c r="N233" s="897">
        <v>11</v>
      </c>
      <c r="O233" s="819">
        <v>506</v>
      </c>
      <c r="P233" s="808">
        <v>-485</v>
      </c>
      <c r="Q233" s="819">
        <v>762</v>
      </c>
      <c r="R233" s="1224">
        <v>18</v>
      </c>
      <c r="S233" s="819">
        <v>20</v>
      </c>
      <c r="T233" s="1669">
        <v>-12</v>
      </c>
      <c r="U233" s="1053">
        <v>-121</v>
      </c>
      <c r="V233" s="808">
        <v>-136</v>
      </c>
      <c r="W233" s="897">
        <v>54</v>
      </c>
      <c r="X233" s="1224">
        <v>60</v>
      </c>
      <c r="Y233" s="819">
        <v>19</v>
      </c>
      <c r="Z233" s="897">
        <v>5</v>
      </c>
      <c r="AA233" s="1416"/>
      <c r="AB233" s="1416"/>
      <c r="AC233" s="1416"/>
      <c r="AD233" s="1416"/>
      <c r="AE233" s="1416"/>
      <c r="AF233" s="1416"/>
      <c r="AG233" s="1416"/>
      <c r="AH233" s="1416"/>
      <c r="AI233" s="1416"/>
      <c r="AJ233" s="1416"/>
      <c r="AK233" s="1416"/>
      <c r="AL233" s="1416"/>
      <c r="AM233" s="1416"/>
      <c r="AN233" s="1416"/>
    </row>
    <row r="234" spans="1:40" s="58" customFormat="1" ht="12.75">
      <c r="A234" s="1275"/>
      <c r="B234" s="1504">
        <v>-1.6848107827890098</v>
      </c>
      <c r="C234" s="1404">
        <v>1.1139844837875472</v>
      </c>
      <c r="D234" s="1404">
        <v>-4.4823303601671</v>
      </c>
      <c r="E234" s="1409">
        <v>12.453637660485022</v>
      </c>
      <c r="F234" s="1509">
        <v>-4.17199897619657</v>
      </c>
      <c r="G234" s="1505">
        <v>-7.462686567164179</v>
      </c>
      <c r="H234" s="1409">
        <v>14.084507042253522</v>
      </c>
      <c r="I234" s="1404">
        <v>0.19297568506368198</v>
      </c>
      <c r="J234" s="1404">
        <v>0.07918701332981391</v>
      </c>
      <c r="K234" s="1404">
        <v>0.7323943661971831</v>
      </c>
      <c r="L234" s="1448">
        <v>2.0278833967046896</v>
      </c>
      <c r="M234" s="1505">
        <v>-1.1220196353436185</v>
      </c>
      <c r="N234" s="1409">
        <v>25.58139534883721</v>
      </c>
      <c r="O234" s="1404">
        <v>5.584988962472406</v>
      </c>
      <c r="P234" s="1505">
        <v>-23.950617283950617</v>
      </c>
      <c r="Q234" s="1404">
        <v>17.417142857142856</v>
      </c>
      <c r="R234" s="1448">
        <v>4.026845637583893</v>
      </c>
      <c r="S234" s="1404">
        <v>6.825938566552901</v>
      </c>
      <c r="T234" s="1506">
        <v>-21.05263157894737</v>
      </c>
      <c r="U234" s="1509">
        <v>-2.2238559088402865</v>
      </c>
      <c r="V234" s="1505">
        <v>-3.182775567516967</v>
      </c>
      <c r="W234" s="1409">
        <v>11.368421052631579</v>
      </c>
      <c r="X234" s="1448">
        <v>38.96103896103896</v>
      </c>
      <c r="Y234" s="1404">
        <v>100</v>
      </c>
      <c r="Z234" s="1409">
        <v>500</v>
      </c>
      <c r="AA234" s="81"/>
      <c r="AB234" s="81"/>
      <c r="AC234" s="81"/>
      <c r="AD234" s="81"/>
      <c r="AE234" s="81"/>
      <c r="AF234" s="81"/>
      <c r="AG234" s="81"/>
      <c r="AH234" s="81"/>
      <c r="AI234" s="81"/>
      <c r="AJ234" s="81"/>
      <c r="AK234" s="81"/>
      <c r="AL234" s="81"/>
      <c r="AM234" s="81"/>
      <c r="AN234" s="81"/>
    </row>
    <row r="235" spans="1:40" s="157" customFormat="1" ht="14.25">
      <c r="A235" s="1671" t="s">
        <v>31</v>
      </c>
      <c r="B235" s="1672">
        <v>14.5</v>
      </c>
      <c r="C235" s="1673">
        <v>81</v>
      </c>
      <c r="D235" s="1673">
        <v>-52</v>
      </c>
      <c r="E235" s="1674">
        <v>133</v>
      </c>
      <c r="F235" s="1675">
        <v>-79</v>
      </c>
      <c r="G235" s="1676">
        <v>-59</v>
      </c>
      <c r="H235" s="1677">
        <v>-20</v>
      </c>
      <c r="I235" s="1673">
        <v>143</v>
      </c>
      <c r="J235" s="1673">
        <v>106</v>
      </c>
      <c r="K235" s="1673">
        <v>37</v>
      </c>
      <c r="L235" s="1678">
        <v>8</v>
      </c>
      <c r="M235" s="1673">
        <v>0</v>
      </c>
      <c r="N235" s="1674">
        <v>8</v>
      </c>
      <c r="O235" s="1673">
        <v>97</v>
      </c>
      <c r="P235" s="1676">
        <v>-16</v>
      </c>
      <c r="Q235" s="1673">
        <v>113</v>
      </c>
      <c r="R235" s="1678">
        <v>4</v>
      </c>
      <c r="S235" s="1673">
        <v>2</v>
      </c>
      <c r="T235" s="1674">
        <v>2</v>
      </c>
      <c r="U235" s="1675">
        <v>-92</v>
      </c>
      <c r="V235" s="1676">
        <v>-85</v>
      </c>
      <c r="W235" s="1677">
        <v>-7</v>
      </c>
      <c r="X235" s="1678">
        <v>0</v>
      </c>
      <c r="Y235" s="1673">
        <v>0</v>
      </c>
      <c r="Z235" s="1674">
        <v>0</v>
      </c>
      <c r="AA235" s="1416"/>
      <c r="AB235" s="1416"/>
      <c r="AC235" s="1416"/>
      <c r="AD235" s="1416"/>
      <c r="AE235" s="1416"/>
      <c r="AF235" s="1416"/>
      <c r="AG235" s="1416"/>
      <c r="AH235" s="1416"/>
      <c r="AI235" s="1416"/>
      <c r="AJ235" s="1416"/>
      <c r="AK235" s="1416"/>
      <c r="AL235" s="1416"/>
      <c r="AM235" s="1416"/>
      <c r="AN235" s="1416"/>
    </row>
    <row r="236" spans="1:26" ht="12.75">
      <c r="A236" s="1679"/>
      <c r="B236" s="1680">
        <v>0.338468720821662</v>
      </c>
      <c r="C236" s="1681">
        <v>1.7551462621885157</v>
      </c>
      <c r="D236" s="1681">
        <v>-1.31545661522894</v>
      </c>
      <c r="E236" s="1682">
        <v>20.090634441087612</v>
      </c>
      <c r="F236" s="1683">
        <v>-11.11111111111111</v>
      </c>
      <c r="G236" s="1684">
        <v>-8.980213089802131</v>
      </c>
      <c r="H236" s="1685">
        <v>-37.03703703703704</v>
      </c>
      <c r="I236" s="1681">
        <v>6.5476190476190474</v>
      </c>
      <c r="J236" s="1681">
        <v>5.038022813688213</v>
      </c>
      <c r="K236" s="1681">
        <v>46.25</v>
      </c>
      <c r="L236" s="1686">
        <v>3.3333333333333335</v>
      </c>
      <c r="M236" s="1681">
        <v>0</v>
      </c>
      <c r="N236" s="1682">
        <v>400</v>
      </c>
      <c r="O236" s="1681">
        <v>14.696969696969697</v>
      </c>
      <c r="P236" s="1684">
        <v>-9.35672514619883</v>
      </c>
      <c r="Q236" s="1681">
        <v>23.10838445807771</v>
      </c>
      <c r="R236" s="1686">
        <v>3.8095238095238093</v>
      </c>
      <c r="S236" s="1681">
        <v>1.9047619047619047</v>
      </c>
      <c r="T236" s="1682"/>
      <c r="U236" s="1683">
        <v>-12.867132867132867</v>
      </c>
      <c r="V236" s="1684">
        <v>-12.536873156342184</v>
      </c>
      <c r="W236" s="1685">
        <v>-18.91891891891892</v>
      </c>
      <c r="X236" s="1686"/>
      <c r="Y236" s="1681"/>
      <c r="Z236" s="1682"/>
    </row>
    <row r="237" spans="1:40" s="157" customFormat="1" ht="14.25">
      <c r="A237" s="1405" t="s">
        <v>16</v>
      </c>
      <c r="B237" s="1502">
        <v>-51</v>
      </c>
      <c r="C237" s="1265">
        <v>-71</v>
      </c>
      <c r="D237" s="1265">
        <v>-31</v>
      </c>
      <c r="E237" s="1103">
        <v>-40</v>
      </c>
      <c r="F237" s="1068">
        <v>0</v>
      </c>
      <c r="G237" s="1064">
        <v>5</v>
      </c>
      <c r="H237" s="1266">
        <v>-5</v>
      </c>
      <c r="I237" s="1265">
        <v>-33</v>
      </c>
      <c r="J237" s="1265">
        <v>-19</v>
      </c>
      <c r="K237" s="1265">
        <v>-14</v>
      </c>
      <c r="L237" s="1068">
        <v>0</v>
      </c>
      <c r="M237" s="1064">
        <v>0</v>
      </c>
      <c r="N237" s="1266">
        <v>0</v>
      </c>
      <c r="O237" s="1265">
        <v>-26</v>
      </c>
      <c r="P237" s="1265">
        <v>-13</v>
      </c>
      <c r="Q237" s="1265">
        <v>-13</v>
      </c>
      <c r="R237" s="1068">
        <v>0</v>
      </c>
      <c r="S237" s="1064">
        <v>0</v>
      </c>
      <c r="T237" s="1266">
        <v>0</v>
      </c>
      <c r="U237" s="1043">
        <v>-12</v>
      </c>
      <c r="V237" s="1265">
        <v>-4</v>
      </c>
      <c r="W237" s="1103">
        <v>-8</v>
      </c>
      <c r="X237" s="1068">
        <v>0</v>
      </c>
      <c r="Y237" s="1064">
        <v>0</v>
      </c>
      <c r="Z237" s="1266">
        <v>0</v>
      </c>
      <c r="AA237" s="1416"/>
      <c r="AB237" s="1416"/>
      <c r="AC237" s="1416"/>
      <c r="AD237" s="1416"/>
      <c r="AE237" s="1416"/>
      <c r="AF237" s="1416"/>
      <c r="AG237" s="1416"/>
      <c r="AH237" s="1416"/>
      <c r="AI237" s="1416"/>
      <c r="AJ237" s="1416"/>
      <c r="AK237" s="1416"/>
      <c r="AL237" s="1416"/>
      <c r="AM237" s="1416"/>
      <c r="AN237" s="1416"/>
    </row>
    <row r="238" spans="1:26" ht="12.75">
      <c r="A238" s="391"/>
      <c r="B238" s="1504">
        <v>-5.365597054182009</v>
      </c>
      <c r="C238" s="1505">
        <v>-6.001690617075233</v>
      </c>
      <c r="D238" s="1505">
        <v>-4.3175487465181055</v>
      </c>
      <c r="E238" s="1506">
        <v>-8.602150537634408</v>
      </c>
      <c r="F238" s="1448">
        <v>0</v>
      </c>
      <c r="G238" s="1404">
        <v>4.065040650406504</v>
      </c>
      <c r="H238" s="1409">
        <v>-9.25925925925926</v>
      </c>
      <c r="I238" s="1505">
        <v>-7.674418604651163</v>
      </c>
      <c r="J238" s="1505">
        <v>-5.9375</v>
      </c>
      <c r="K238" s="1505">
        <v>-12.727272727272727</v>
      </c>
      <c r="L238" s="1448">
        <v>0</v>
      </c>
      <c r="M238" s="1404">
        <v>0</v>
      </c>
      <c r="N238" s="1409">
        <v>0</v>
      </c>
      <c r="O238" s="1505">
        <v>-7.669616519174041</v>
      </c>
      <c r="P238" s="1505">
        <v>-13.978494623655914</v>
      </c>
      <c r="Q238" s="1505">
        <v>-5.284552845528455</v>
      </c>
      <c r="R238" s="1448"/>
      <c r="S238" s="1404"/>
      <c r="T238" s="1409"/>
      <c r="U238" s="1509">
        <v>-5.47945205479452</v>
      </c>
      <c r="V238" s="1505">
        <v>-2.395209580838323</v>
      </c>
      <c r="W238" s="1506">
        <v>-15.384615384615385</v>
      </c>
      <c r="X238" s="1448"/>
      <c r="Y238" s="1404"/>
      <c r="Z238" s="1409"/>
    </row>
    <row r="239" spans="1:40" s="157" customFormat="1" ht="14.25">
      <c r="A239" s="1671" t="s">
        <v>247</v>
      </c>
      <c r="B239" s="1664">
        <v>-53.5</v>
      </c>
      <c r="C239" s="1676">
        <v>-67</v>
      </c>
      <c r="D239" s="1676">
        <v>-40</v>
      </c>
      <c r="E239" s="1677">
        <v>-27</v>
      </c>
      <c r="F239" s="1675">
        <v>-19</v>
      </c>
      <c r="G239" s="1676">
        <v>-5</v>
      </c>
      <c r="H239" s="1677">
        <v>-14</v>
      </c>
      <c r="I239" s="1676">
        <v>-11</v>
      </c>
      <c r="J239" s="1676">
        <v>-11</v>
      </c>
      <c r="K239" s="1673">
        <v>0</v>
      </c>
      <c r="L239" s="1678">
        <v>0</v>
      </c>
      <c r="M239" s="1673">
        <v>0</v>
      </c>
      <c r="N239" s="1674">
        <v>0</v>
      </c>
      <c r="O239" s="1673">
        <v>0</v>
      </c>
      <c r="P239" s="1673">
        <v>0</v>
      </c>
      <c r="Q239" s="1673">
        <v>0</v>
      </c>
      <c r="R239" s="1675">
        <v>-3</v>
      </c>
      <c r="S239" s="1673">
        <v>0</v>
      </c>
      <c r="T239" s="1677">
        <v>-3</v>
      </c>
      <c r="U239" s="1675">
        <v>-34</v>
      </c>
      <c r="V239" s="1676">
        <v>-23</v>
      </c>
      <c r="W239" s="1677">
        <v>-11</v>
      </c>
      <c r="X239" s="1678">
        <v>0</v>
      </c>
      <c r="Y239" s="1673">
        <v>-1</v>
      </c>
      <c r="Z239" s="1674">
        <v>1</v>
      </c>
      <c r="AA239" s="1416"/>
      <c r="AB239" s="1416"/>
      <c r="AC239" s="1416"/>
      <c r="AD239" s="1416"/>
      <c r="AE239" s="1416"/>
      <c r="AF239" s="1416"/>
      <c r="AG239" s="1416"/>
      <c r="AH239" s="1416"/>
      <c r="AI239" s="1416"/>
      <c r="AJ239" s="1416"/>
      <c r="AK239" s="1416"/>
      <c r="AL239" s="1416"/>
      <c r="AM239" s="1416"/>
      <c r="AN239" s="1416"/>
    </row>
    <row r="240" spans="1:26" ht="12.75">
      <c r="A240" s="1679"/>
      <c r="B240" s="1687">
        <v>-9.962756052141527</v>
      </c>
      <c r="C240" s="1684">
        <v>-11.41396933560477</v>
      </c>
      <c r="D240" s="1684">
        <v>-8.213552361396303</v>
      </c>
      <c r="E240" s="1685">
        <v>-27</v>
      </c>
      <c r="F240" s="1683">
        <v>-17.757009345794394</v>
      </c>
      <c r="G240" s="1684">
        <v>-5.813953488372093</v>
      </c>
      <c r="H240" s="1685">
        <v>-66.66666666666667</v>
      </c>
      <c r="I240" s="1684">
        <v>-3.793103448275862</v>
      </c>
      <c r="J240" s="1684">
        <v>-4.8034934497816595</v>
      </c>
      <c r="K240" s="1681">
        <v>0</v>
      </c>
      <c r="L240" s="1686"/>
      <c r="M240" s="1681"/>
      <c r="N240" s="1682"/>
      <c r="O240" s="1681"/>
      <c r="P240" s="1681"/>
      <c r="Q240" s="1681"/>
      <c r="R240" s="1683">
        <v>-11.11111111111111</v>
      </c>
      <c r="S240" s="1681">
        <v>0</v>
      </c>
      <c r="T240" s="1685">
        <v>-60</v>
      </c>
      <c r="U240" s="1683">
        <v>-23.776223776223777</v>
      </c>
      <c r="V240" s="1684">
        <v>-17.557251908396946</v>
      </c>
      <c r="W240" s="1685">
        <v>-91.66666666666667</v>
      </c>
      <c r="X240" s="1686">
        <v>0</v>
      </c>
      <c r="Y240" s="1681">
        <v>-5.2631578947368425</v>
      </c>
      <c r="Z240" s="1682">
        <v>100</v>
      </c>
    </row>
    <row r="241" spans="1:40" s="157" customFormat="1" ht="14.25">
      <c r="A241" s="1405" t="s">
        <v>210</v>
      </c>
      <c r="B241" s="1502">
        <v>-55</v>
      </c>
      <c r="C241" s="1265">
        <v>-92</v>
      </c>
      <c r="D241" s="1265">
        <v>-18</v>
      </c>
      <c r="E241" s="1103">
        <v>-74</v>
      </c>
      <c r="F241" s="1043">
        <v>-14</v>
      </c>
      <c r="G241" s="1265">
        <v>-18</v>
      </c>
      <c r="H241" s="1266">
        <v>4</v>
      </c>
      <c r="I241" s="1265">
        <v>-71</v>
      </c>
      <c r="J241" s="1064">
        <v>1</v>
      </c>
      <c r="K241" s="1265">
        <v>-72</v>
      </c>
      <c r="L241" s="1068">
        <v>0</v>
      </c>
      <c r="M241" s="1064">
        <v>0</v>
      </c>
      <c r="N241" s="1266">
        <v>0</v>
      </c>
      <c r="O241" s="1064">
        <v>0</v>
      </c>
      <c r="P241" s="1064">
        <v>0</v>
      </c>
      <c r="Q241" s="1064">
        <v>0</v>
      </c>
      <c r="R241" s="1043">
        <v>-9</v>
      </c>
      <c r="S241" s="1064">
        <v>3</v>
      </c>
      <c r="T241" s="1103">
        <v>-12</v>
      </c>
      <c r="U241" s="1043">
        <v>2</v>
      </c>
      <c r="V241" s="1265">
        <v>-4</v>
      </c>
      <c r="W241" s="1103">
        <v>6</v>
      </c>
      <c r="X241" s="1068">
        <v>0</v>
      </c>
      <c r="Y241" s="1064">
        <v>0</v>
      </c>
      <c r="Z241" s="1266">
        <v>0</v>
      </c>
      <c r="AA241" s="1416"/>
      <c r="AB241" s="1416"/>
      <c r="AC241" s="1416"/>
      <c r="AD241" s="1416"/>
      <c r="AE241" s="1416"/>
      <c r="AF241" s="1416"/>
      <c r="AG241" s="1416"/>
      <c r="AH241" s="1416"/>
      <c r="AI241" s="1416"/>
      <c r="AJ241" s="1416"/>
      <c r="AK241" s="1416"/>
      <c r="AL241" s="1416"/>
      <c r="AM241" s="1416"/>
      <c r="AN241" s="1416"/>
    </row>
    <row r="242" spans="1:26" ht="12.75">
      <c r="A242" s="391"/>
      <c r="B242" s="1504">
        <v>-10.648596321393999</v>
      </c>
      <c r="C242" s="1505">
        <v>-14.935064935064934</v>
      </c>
      <c r="D242" s="1505">
        <v>-4.316546762589928</v>
      </c>
      <c r="E242" s="1506">
        <v>-37.185929648241206</v>
      </c>
      <c r="F242" s="1509">
        <v>-12.173913043478262</v>
      </c>
      <c r="G242" s="1505">
        <v>-16.9811320754717</v>
      </c>
      <c r="H242" s="1409">
        <v>44.44444444444444</v>
      </c>
      <c r="I242" s="1505">
        <v>-22.049689440993788</v>
      </c>
      <c r="J242" s="1404">
        <v>0.5291005291005291</v>
      </c>
      <c r="K242" s="1505">
        <v>-54.13533834586466</v>
      </c>
      <c r="L242" s="1448"/>
      <c r="M242" s="1404"/>
      <c r="N242" s="1409"/>
      <c r="O242" s="1404"/>
      <c r="P242" s="1404"/>
      <c r="Q242" s="1404"/>
      <c r="R242" s="1509">
        <v>-25.714285714285715</v>
      </c>
      <c r="S242" s="1404"/>
      <c r="T242" s="1506">
        <v>-34.285714285714285</v>
      </c>
      <c r="U242" s="1509">
        <v>1.3888888888888888</v>
      </c>
      <c r="V242" s="1505">
        <v>-3.278688524590164</v>
      </c>
      <c r="W242" s="1409">
        <v>27.272727272727273</v>
      </c>
      <c r="X242" s="1448"/>
      <c r="Y242" s="1404"/>
      <c r="Z242" s="1409"/>
    </row>
    <row r="243" spans="1:40" s="157" customFormat="1" ht="14.25">
      <c r="A243" s="1671" t="s">
        <v>84</v>
      </c>
      <c r="B243" s="1664">
        <v>-87</v>
      </c>
      <c r="C243" s="1676">
        <v>-106</v>
      </c>
      <c r="D243" s="1676">
        <v>-68</v>
      </c>
      <c r="E243" s="1677">
        <v>-38</v>
      </c>
      <c r="F243" s="1675">
        <v>-3</v>
      </c>
      <c r="G243" s="1676">
        <v>-13</v>
      </c>
      <c r="H243" s="1674">
        <v>10</v>
      </c>
      <c r="I243" s="1676">
        <v>-20</v>
      </c>
      <c r="J243" s="1673">
        <v>4</v>
      </c>
      <c r="K243" s="1676">
        <v>-24</v>
      </c>
      <c r="L243" s="1678">
        <v>0</v>
      </c>
      <c r="M243" s="1673">
        <v>0</v>
      </c>
      <c r="N243" s="1674">
        <v>0</v>
      </c>
      <c r="O243" s="1676">
        <v>-29</v>
      </c>
      <c r="P243" s="1676">
        <v>-33</v>
      </c>
      <c r="Q243" s="1673">
        <v>4</v>
      </c>
      <c r="R243" s="1678">
        <v>0</v>
      </c>
      <c r="S243" s="1673">
        <v>0</v>
      </c>
      <c r="T243" s="1674">
        <v>0</v>
      </c>
      <c r="U243" s="1675">
        <v>-54</v>
      </c>
      <c r="V243" s="1676">
        <v>-26</v>
      </c>
      <c r="W243" s="1674">
        <v>-28</v>
      </c>
      <c r="X243" s="1678">
        <v>0</v>
      </c>
      <c r="Y243" s="1673">
        <v>0</v>
      </c>
      <c r="Z243" s="1674">
        <v>0</v>
      </c>
      <c r="AA243" s="1416"/>
      <c r="AB243" s="1416"/>
      <c r="AC243" s="1416"/>
      <c r="AD243" s="1416"/>
      <c r="AE243" s="1416"/>
      <c r="AF243" s="1416"/>
      <c r="AG243" s="1416"/>
      <c r="AH243" s="1416"/>
      <c r="AI243" s="1416"/>
      <c r="AJ243" s="1416"/>
      <c r="AK243" s="1416"/>
      <c r="AL243" s="1416"/>
      <c r="AM243" s="1416"/>
      <c r="AN243" s="1416"/>
    </row>
    <row r="244" spans="1:26" ht="12.75">
      <c r="A244" s="1679"/>
      <c r="B244" s="1687">
        <v>-7.6855123674911665</v>
      </c>
      <c r="C244" s="1684">
        <v>-7.975921745673439</v>
      </c>
      <c r="D244" s="1684">
        <v>-7.2727272727272725</v>
      </c>
      <c r="E244" s="1685">
        <v>-9.644670050761421</v>
      </c>
      <c r="F244" s="1683">
        <v>-1.1450381679389312</v>
      </c>
      <c r="G244" s="1684">
        <v>-5.2631578947368425</v>
      </c>
      <c r="H244" s="1682">
        <v>66.66666666666667</v>
      </c>
      <c r="I244" s="1684">
        <v>-7.380073800738008</v>
      </c>
      <c r="J244" s="1681">
        <v>2.2222222222222223</v>
      </c>
      <c r="K244" s="1684">
        <v>-26.373626373626372</v>
      </c>
      <c r="L244" s="1686"/>
      <c r="M244" s="1681"/>
      <c r="N244" s="1682"/>
      <c r="O244" s="1684">
        <v>-5.576923076923077</v>
      </c>
      <c r="P244" s="1684">
        <v>-11.913357400722022</v>
      </c>
      <c r="Q244" s="1681">
        <v>1.646090534979424</v>
      </c>
      <c r="R244" s="1686"/>
      <c r="S244" s="1681"/>
      <c r="T244" s="1682"/>
      <c r="U244" s="1683">
        <v>-19.565217391304348</v>
      </c>
      <c r="V244" s="1684">
        <v>-11.255411255411255</v>
      </c>
      <c r="W244" s="1682">
        <v>-62.22222222222222</v>
      </c>
      <c r="X244" s="1686"/>
      <c r="Y244" s="1681"/>
      <c r="Z244" s="1682"/>
    </row>
    <row r="245" spans="1:40" s="157" customFormat="1" ht="14.25">
      <c r="A245" s="1405" t="s">
        <v>20</v>
      </c>
      <c r="B245" s="1443">
        <v>92.5</v>
      </c>
      <c r="C245" s="1064">
        <v>89</v>
      </c>
      <c r="D245" s="1064">
        <v>96</v>
      </c>
      <c r="E245" s="1103">
        <v>-7</v>
      </c>
      <c r="F245" s="1068">
        <v>3</v>
      </c>
      <c r="G245" s="1064">
        <v>7</v>
      </c>
      <c r="H245" s="1103">
        <v>-4</v>
      </c>
      <c r="I245" s="1064">
        <v>98</v>
      </c>
      <c r="J245" s="1064">
        <v>95</v>
      </c>
      <c r="K245" s="1064">
        <v>3</v>
      </c>
      <c r="L245" s="1043">
        <v>-3</v>
      </c>
      <c r="M245" s="1064">
        <v>0</v>
      </c>
      <c r="N245" s="1103">
        <v>-3</v>
      </c>
      <c r="O245" s="1265">
        <v>-1</v>
      </c>
      <c r="P245" s="1265">
        <v>-1</v>
      </c>
      <c r="Q245" s="1064">
        <v>0</v>
      </c>
      <c r="R245" s="1068">
        <v>0</v>
      </c>
      <c r="S245" s="1064">
        <v>0</v>
      </c>
      <c r="T245" s="1266">
        <v>0</v>
      </c>
      <c r="U245" s="1043">
        <v>-8</v>
      </c>
      <c r="V245" s="1265">
        <v>-5</v>
      </c>
      <c r="W245" s="1266">
        <v>-3</v>
      </c>
      <c r="X245" s="1068">
        <v>0</v>
      </c>
      <c r="Y245" s="1064">
        <v>0</v>
      </c>
      <c r="Z245" s="1266">
        <v>0</v>
      </c>
      <c r="AA245" s="1416"/>
      <c r="AB245" s="1416"/>
      <c r="AC245" s="1416"/>
      <c r="AD245" s="1416"/>
      <c r="AE245" s="1416"/>
      <c r="AF245" s="1416"/>
      <c r="AG245" s="1416"/>
      <c r="AH245" s="1416"/>
      <c r="AI245" s="1416"/>
      <c r="AJ245" s="1416"/>
      <c r="AK245" s="1416"/>
      <c r="AL245" s="1416"/>
      <c r="AM245" s="1416"/>
      <c r="AN245" s="1416"/>
    </row>
    <row r="246" spans="1:26" ht="12.75">
      <c r="A246" s="391"/>
      <c r="B246" s="1444">
        <v>70.34220532319392</v>
      </c>
      <c r="C246" s="1404">
        <v>63.12056737588652</v>
      </c>
      <c r="D246" s="1404">
        <v>78.68852459016394</v>
      </c>
      <c r="E246" s="1506">
        <v>-36.8421052631579</v>
      </c>
      <c r="F246" s="1448">
        <v>27.272727272727273</v>
      </c>
      <c r="G246" s="1404">
        <v>100</v>
      </c>
      <c r="H246" s="1506">
        <v>-100</v>
      </c>
      <c r="I246" s="1404">
        <v>296.969696969697</v>
      </c>
      <c r="J246" s="1404">
        <v>395.8333333333333</v>
      </c>
      <c r="K246" s="1404">
        <v>33.333333333333336</v>
      </c>
      <c r="L246" s="1509">
        <v>-100</v>
      </c>
      <c r="M246" s="1404"/>
      <c r="N246" s="1506">
        <v>-100</v>
      </c>
      <c r="O246" s="1505">
        <v>-100</v>
      </c>
      <c r="P246" s="1505">
        <v>-100</v>
      </c>
      <c r="Q246" s="1404"/>
      <c r="R246" s="1448"/>
      <c r="S246" s="1404"/>
      <c r="T246" s="1409"/>
      <c r="U246" s="1448">
        <v>-8.602150537634408</v>
      </c>
      <c r="V246" s="1404">
        <v>-5.555555555555555</v>
      </c>
      <c r="W246" s="1409">
        <v>-100</v>
      </c>
      <c r="X246" s="1448"/>
      <c r="Y246" s="1404"/>
      <c r="Z246" s="1409"/>
    </row>
    <row r="247" spans="1:40" s="157" customFormat="1" ht="15">
      <c r="A247" s="1688" t="s">
        <v>0</v>
      </c>
      <c r="B247" s="1672">
        <v>22</v>
      </c>
      <c r="C247" s="830">
        <v>61</v>
      </c>
      <c r="D247" s="764">
        <v>-17</v>
      </c>
      <c r="E247" s="1689">
        <v>78</v>
      </c>
      <c r="F247" s="1690">
        <v>-2</v>
      </c>
      <c r="G247" s="764">
        <v>-35</v>
      </c>
      <c r="H247" s="1689">
        <v>33</v>
      </c>
      <c r="I247" s="830">
        <v>7</v>
      </c>
      <c r="J247" s="764">
        <v>-12</v>
      </c>
      <c r="K247" s="830">
        <v>19</v>
      </c>
      <c r="L247" s="1691">
        <v>0</v>
      </c>
      <c r="M247" s="830">
        <v>0</v>
      </c>
      <c r="N247" s="1689">
        <v>0</v>
      </c>
      <c r="O247" s="830">
        <v>48</v>
      </c>
      <c r="P247" s="830">
        <v>36</v>
      </c>
      <c r="Q247" s="830">
        <v>12</v>
      </c>
      <c r="R247" s="1691">
        <v>0</v>
      </c>
      <c r="S247" s="830">
        <v>0</v>
      </c>
      <c r="T247" s="1689">
        <v>0</v>
      </c>
      <c r="U247" s="1691">
        <v>8</v>
      </c>
      <c r="V247" s="764">
        <v>-6</v>
      </c>
      <c r="W247" s="1689">
        <v>14</v>
      </c>
      <c r="X247" s="1691">
        <v>0</v>
      </c>
      <c r="Y247" s="830">
        <v>0</v>
      </c>
      <c r="Z247" s="1689">
        <v>0</v>
      </c>
      <c r="AA247" s="1416"/>
      <c r="AB247" s="1416"/>
      <c r="AC247" s="1416"/>
      <c r="AD247" s="1416"/>
      <c r="AE247" s="1416"/>
      <c r="AF247" s="1416"/>
      <c r="AG247" s="1416"/>
      <c r="AH247" s="1416"/>
      <c r="AI247" s="1416"/>
      <c r="AJ247" s="1416"/>
      <c r="AK247" s="1416"/>
      <c r="AL247" s="1416"/>
      <c r="AM247" s="1416"/>
      <c r="AN247" s="1416"/>
    </row>
    <row r="248" spans="1:26" ht="12.75">
      <c r="A248" s="1692"/>
      <c r="B248" s="1680">
        <v>1.2127894156560088</v>
      </c>
      <c r="C248" s="1681">
        <v>2.7489860297431274</v>
      </c>
      <c r="D248" s="1684">
        <v>-1.20652945351313</v>
      </c>
      <c r="E248" s="1682">
        <v>9.62962962962963</v>
      </c>
      <c r="F248" s="1683">
        <v>-0.56657223796034</v>
      </c>
      <c r="G248" s="1684">
        <v>-11.326860841423947</v>
      </c>
      <c r="H248" s="1682">
        <v>75</v>
      </c>
      <c r="I248" s="1681">
        <v>1.0218978102189782</v>
      </c>
      <c r="J248" s="1684">
        <v>-2.3076923076923075</v>
      </c>
      <c r="K248" s="1681">
        <v>11.515151515151516</v>
      </c>
      <c r="L248" s="1686"/>
      <c r="M248" s="1681"/>
      <c r="N248" s="1682"/>
      <c r="O248" s="1681">
        <v>6.512890094979647</v>
      </c>
      <c r="P248" s="1681">
        <v>18.09045226130653</v>
      </c>
      <c r="Q248" s="1681">
        <v>2.2304832713754648</v>
      </c>
      <c r="R248" s="1686"/>
      <c r="S248" s="1681"/>
      <c r="T248" s="1682"/>
      <c r="U248" s="1686">
        <v>1.8018018018018018</v>
      </c>
      <c r="V248" s="1684">
        <v>-1.5748031496062993</v>
      </c>
      <c r="W248" s="1682">
        <v>22.22222222222222</v>
      </c>
      <c r="X248" s="1686"/>
      <c r="Y248" s="1681"/>
      <c r="Z248" s="1682"/>
    </row>
    <row r="249" spans="1:40" s="157" customFormat="1" ht="14.25">
      <c r="A249" s="1405" t="s">
        <v>21</v>
      </c>
      <c r="B249" s="1502">
        <v>-108.5</v>
      </c>
      <c r="C249" s="1265">
        <v>-49</v>
      </c>
      <c r="D249" s="1265">
        <v>-168</v>
      </c>
      <c r="E249" s="1266">
        <v>119</v>
      </c>
      <c r="F249" s="1043">
        <v>-42</v>
      </c>
      <c r="G249" s="1265">
        <v>-49</v>
      </c>
      <c r="H249" s="1266">
        <v>7</v>
      </c>
      <c r="I249" s="1265">
        <v>-30</v>
      </c>
      <c r="J249" s="1265">
        <v>-47</v>
      </c>
      <c r="K249" s="1064">
        <v>17</v>
      </c>
      <c r="L249" s="1068">
        <v>5</v>
      </c>
      <c r="M249" s="1064">
        <v>4</v>
      </c>
      <c r="N249" s="1266">
        <v>1</v>
      </c>
      <c r="O249" s="1064">
        <v>23</v>
      </c>
      <c r="P249" s="1265">
        <v>-54</v>
      </c>
      <c r="Q249" s="1064">
        <v>77</v>
      </c>
      <c r="R249" s="1068">
        <v>0</v>
      </c>
      <c r="S249" s="1064">
        <v>0</v>
      </c>
      <c r="T249" s="1266">
        <v>0</v>
      </c>
      <c r="U249" s="1043">
        <v>-5</v>
      </c>
      <c r="V249" s="1265">
        <v>-22</v>
      </c>
      <c r="W249" s="1266">
        <v>17</v>
      </c>
      <c r="X249" s="1068">
        <v>0</v>
      </c>
      <c r="Y249" s="1064">
        <v>0</v>
      </c>
      <c r="Z249" s="1266">
        <v>0</v>
      </c>
      <c r="AA249" s="1416"/>
      <c r="AB249" s="1416"/>
      <c r="AC249" s="1416"/>
      <c r="AD249" s="1416"/>
      <c r="AE249" s="1416"/>
      <c r="AF249" s="1416"/>
      <c r="AG249" s="1416"/>
      <c r="AH249" s="1416"/>
      <c r="AI249" s="1416"/>
      <c r="AJ249" s="1416"/>
      <c r="AK249" s="1416"/>
      <c r="AL249" s="1416"/>
      <c r="AM249" s="1416"/>
      <c r="AN249" s="1416"/>
    </row>
    <row r="250" spans="1:26" ht="12.75">
      <c r="A250" s="391"/>
      <c r="B250" s="1504">
        <v>-8.974358974358974</v>
      </c>
      <c r="C250" s="1505">
        <v>-3.340149965916837</v>
      </c>
      <c r="D250" s="1505">
        <v>-17.665615141955836</v>
      </c>
      <c r="E250" s="1409">
        <v>23.06201550387597</v>
      </c>
      <c r="F250" s="1509">
        <v>-15.613382899628252</v>
      </c>
      <c r="G250" s="1505">
        <v>-20.081967213114755</v>
      </c>
      <c r="H250" s="1409">
        <v>28</v>
      </c>
      <c r="I250" s="1505">
        <v>-7.009345794392523</v>
      </c>
      <c r="J250" s="1505">
        <v>-13.428571428571429</v>
      </c>
      <c r="K250" s="1404">
        <v>21.794871794871796</v>
      </c>
      <c r="L250" s="1448">
        <v>17.857142857142858</v>
      </c>
      <c r="M250" s="1404">
        <v>16</v>
      </c>
      <c r="N250" s="1409">
        <v>33.333333333333336</v>
      </c>
      <c r="O250" s="1404">
        <v>4.483430799220273</v>
      </c>
      <c r="P250" s="1505">
        <v>-42.51968503937008</v>
      </c>
      <c r="Q250" s="1404">
        <v>19.94818652849741</v>
      </c>
      <c r="R250" s="1448"/>
      <c r="S250" s="1404"/>
      <c r="T250" s="1409"/>
      <c r="U250" s="1509">
        <v>-2.183406113537118</v>
      </c>
      <c r="V250" s="1505">
        <v>-10.731707317073171</v>
      </c>
      <c r="W250" s="1409">
        <v>70.83333333333333</v>
      </c>
      <c r="X250" s="1448"/>
      <c r="Y250" s="1404"/>
      <c r="Z250" s="1409"/>
    </row>
    <row r="251" spans="1:40" s="157" customFormat="1" ht="14.25">
      <c r="A251" s="1671" t="s">
        <v>77</v>
      </c>
      <c r="B251" s="1672">
        <v>0</v>
      </c>
      <c r="C251" s="1673">
        <v>257</v>
      </c>
      <c r="D251" s="1673">
        <v>0</v>
      </c>
      <c r="E251" s="1674">
        <v>0</v>
      </c>
      <c r="F251" s="1678">
        <v>7</v>
      </c>
      <c r="G251" s="1673"/>
      <c r="H251" s="1674"/>
      <c r="I251" s="1673">
        <v>1</v>
      </c>
      <c r="J251" s="1673"/>
      <c r="K251" s="1673"/>
      <c r="L251" s="1678">
        <v>13</v>
      </c>
      <c r="M251" s="1673"/>
      <c r="N251" s="1674"/>
      <c r="O251" s="1673">
        <v>229</v>
      </c>
      <c r="P251" s="1673"/>
      <c r="Q251" s="1673"/>
      <c r="R251" s="1678">
        <v>10</v>
      </c>
      <c r="S251" s="1673"/>
      <c r="T251" s="1674"/>
      <c r="U251" s="1675">
        <v>-39</v>
      </c>
      <c r="V251" s="1673"/>
      <c r="W251" s="1674"/>
      <c r="X251" s="1678">
        <v>36</v>
      </c>
      <c r="Y251" s="1673"/>
      <c r="Z251" s="1674"/>
      <c r="AA251" s="1416"/>
      <c r="AB251" s="1416"/>
      <c r="AC251" s="1416"/>
      <c r="AD251" s="1416"/>
      <c r="AE251" s="1416"/>
      <c r="AF251" s="1416"/>
      <c r="AG251" s="1416"/>
      <c r="AH251" s="1416"/>
      <c r="AI251" s="1416"/>
      <c r="AJ251" s="1416"/>
      <c r="AK251" s="1416"/>
      <c r="AL251" s="1416"/>
      <c r="AM251" s="1416"/>
      <c r="AN251" s="1416"/>
    </row>
    <row r="252" spans="1:40" s="58" customFormat="1" ht="12.75">
      <c r="A252" s="1693"/>
      <c r="B252" s="1680"/>
      <c r="C252" s="1694">
        <v>4.726002206693638</v>
      </c>
      <c r="D252" s="1694"/>
      <c r="E252" s="1695"/>
      <c r="F252" s="1696">
        <v>0.865265760197775</v>
      </c>
      <c r="G252" s="1694"/>
      <c r="H252" s="1695"/>
      <c r="I252" s="1694">
        <v>0.09881422924901186</v>
      </c>
      <c r="J252" s="1694"/>
      <c r="K252" s="1694"/>
      <c r="L252" s="1696">
        <v>39.39393939393939</v>
      </c>
      <c r="M252" s="1694"/>
      <c r="N252" s="1695"/>
      <c r="O252" s="1694">
        <v>8.609022556390977</v>
      </c>
      <c r="P252" s="1694"/>
      <c r="Q252" s="1694"/>
      <c r="R252" s="1696">
        <v>10.309278350515465</v>
      </c>
      <c r="S252" s="1694"/>
      <c r="T252" s="1695"/>
      <c r="U252" s="1697">
        <v>-5.627705627705628</v>
      </c>
      <c r="V252" s="1694"/>
      <c r="W252" s="1695"/>
      <c r="X252" s="1696">
        <v>26.865671641791046</v>
      </c>
      <c r="Y252" s="1694"/>
      <c r="Z252" s="1695"/>
      <c r="AA252" s="81"/>
      <c r="AB252" s="81"/>
      <c r="AC252" s="81"/>
      <c r="AD252" s="81"/>
      <c r="AE252" s="81"/>
      <c r="AF252" s="81"/>
      <c r="AG252" s="81"/>
      <c r="AH252" s="81"/>
      <c r="AI252" s="81"/>
      <c r="AJ252" s="81"/>
      <c r="AK252" s="81"/>
      <c r="AL252" s="81"/>
      <c r="AM252" s="81"/>
      <c r="AN252" s="81"/>
    </row>
    <row r="253" spans="1:40" s="157" customFormat="1" ht="14.25">
      <c r="A253" s="1405" t="s">
        <v>70</v>
      </c>
      <c r="B253" s="1502">
        <v>-33</v>
      </c>
      <c r="C253" s="1265">
        <v>-29</v>
      </c>
      <c r="D253" s="1265">
        <v>-37</v>
      </c>
      <c r="E253" s="1266">
        <v>8</v>
      </c>
      <c r="F253" s="1043">
        <v>-17</v>
      </c>
      <c r="G253" s="1265">
        <v>-17</v>
      </c>
      <c r="H253" s="1266">
        <v>0</v>
      </c>
      <c r="I253" s="1064">
        <v>8</v>
      </c>
      <c r="J253" s="1064">
        <v>14</v>
      </c>
      <c r="K253" s="1064">
        <v>-6</v>
      </c>
      <c r="L253" s="1043">
        <v>-11</v>
      </c>
      <c r="M253" s="1265">
        <v>-10</v>
      </c>
      <c r="N253" s="1103">
        <v>-1</v>
      </c>
      <c r="O253" s="1064">
        <v>0</v>
      </c>
      <c r="P253" s="1064">
        <v>0</v>
      </c>
      <c r="Q253" s="1064">
        <v>0</v>
      </c>
      <c r="R253" s="1068">
        <v>3</v>
      </c>
      <c r="S253" s="1265">
        <v>-1</v>
      </c>
      <c r="T253" s="1266">
        <v>4</v>
      </c>
      <c r="U253" s="1043">
        <v>-12</v>
      </c>
      <c r="V253" s="1265">
        <v>-23</v>
      </c>
      <c r="W253" s="1266">
        <v>11</v>
      </c>
      <c r="X253" s="1068">
        <v>0</v>
      </c>
      <c r="Y253" s="1064">
        <v>0</v>
      </c>
      <c r="Z253" s="1266">
        <v>0</v>
      </c>
      <c r="AA253" s="1416"/>
      <c r="AB253" s="1416"/>
      <c r="AC253" s="1416"/>
      <c r="AD253" s="1416"/>
      <c r="AE253" s="1416"/>
      <c r="AF253" s="1416"/>
      <c r="AG253" s="1416"/>
      <c r="AH253" s="1416"/>
      <c r="AI253" s="1416"/>
      <c r="AJ253" s="1416"/>
      <c r="AK253" s="1416"/>
      <c r="AL253" s="1416"/>
      <c r="AM253" s="1416"/>
      <c r="AN253" s="1416"/>
    </row>
    <row r="254" spans="1:26" ht="12.75">
      <c r="A254" s="391"/>
      <c r="B254" s="1504">
        <v>-1.2121212121212122</v>
      </c>
      <c r="C254" s="1505">
        <v>-0.9817197020988491</v>
      </c>
      <c r="D254" s="1505">
        <v>-1.4853472501003613</v>
      </c>
      <c r="E254" s="1409">
        <v>1.7278617710583153</v>
      </c>
      <c r="F254" s="1509">
        <v>-4.239401496259352</v>
      </c>
      <c r="G254" s="1505">
        <v>-4.644808743169399</v>
      </c>
      <c r="H254" s="1409">
        <v>0</v>
      </c>
      <c r="I254" s="1404">
        <v>0.4728132387706856</v>
      </c>
      <c r="J254" s="1404">
        <v>1.0432190760059612</v>
      </c>
      <c r="K254" s="1404">
        <v>-1.7142857142857142</v>
      </c>
      <c r="L254" s="1509">
        <v>-6.145251396648045</v>
      </c>
      <c r="M254" s="1505">
        <v>-6.097560975609756</v>
      </c>
      <c r="N254" s="1506">
        <v>-6.666666666666667</v>
      </c>
      <c r="O254" s="1404"/>
      <c r="P254" s="1404"/>
      <c r="Q254" s="1404"/>
      <c r="R254" s="1448">
        <v>11.538461538461538</v>
      </c>
      <c r="S254" s="1505">
        <v>-5</v>
      </c>
      <c r="T254" s="1409">
        <v>66.66666666666667</v>
      </c>
      <c r="U254" s="1509">
        <v>-1.829268292682927</v>
      </c>
      <c r="V254" s="1505">
        <v>-3.8397328881469117</v>
      </c>
      <c r="W254" s="1409">
        <v>19.29824561403509</v>
      </c>
      <c r="X254" s="1448"/>
      <c r="Y254" s="1404"/>
      <c r="Z254" s="1409"/>
    </row>
    <row r="255" spans="1:40" s="157" customFormat="1" ht="14.25">
      <c r="A255" s="1671" t="s">
        <v>24</v>
      </c>
      <c r="B255" s="1672">
        <v>18</v>
      </c>
      <c r="C255" s="1673">
        <v>17</v>
      </c>
      <c r="D255" s="1673">
        <v>19</v>
      </c>
      <c r="E255" s="1674">
        <v>-2</v>
      </c>
      <c r="F255" s="1675">
        <v>-4</v>
      </c>
      <c r="G255" s="1676">
        <v>-3</v>
      </c>
      <c r="H255" s="1677">
        <v>-1</v>
      </c>
      <c r="I255" s="1673">
        <v>18</v>
      </c>
      <c r="J255" s="1673">
        <v>11</v>
      </c>
      <c r="K255" s="1673">
        <v>7</v>
      </c>
      <c r="L255" s="1678">
        <v>0</v>
      </c>
      <c r="M255" s="1673">
        <v>0</v>
      </c>
      <c r="N255" s="1674">
        <v>0</v>
      </c>
      <c r="O255" s="1673">
        <v>0</v>
      </c>
      <c r="P255" s="1673">
        <v>0</v>
      </c>
      <c r="Q255" s="1673">
        <v>0</v>
      </c>
      <c r="R255" s="1678">
        <v>6</v>
      </c>
      <c r="S255" s="1673">
        <v>8</v>
      </c>
      <c r="T255" s="1677">
        <v>-2</v>
      </c>
      <c r="U255" s="1675">
        <v>-3</v>
      </c>
      <c r="V255" s="1673">
        <v>3</v>
      </c>
      <c r="W255" s="1674">
        <v>-6</v>
      </c>
      <c r="X255" s="1678">
        <v>0</v>
      </c>
      <c r="Y255" s="1673">
        <v>0</v>
      </c>
      <c r="Z255" s="1674">
        <v>0</v>
      </c>
      <c r="AA255" s="1416"/>
      <c r="AB255" s="1416"/>
      <c r="AC255" s="1416"/>
      <c r="AD255" s="1416"/>
      <c r="AE255" s="1416"/>
      <c r="AF255" s="1416"/>
      <c r="AG255" s="1416"/>
      <c r="AH255" s="1416"/>
      <c r="AI255" s="1416"/>
      <c r="AJ255" s="1416"/>
      <c r="AK255" s="1416"/>
      <c r="AL255" s="1416"/>
      <c r="AM255" s="1416"/>
      <c r="AN255" s="1416"/>
    </row>
    <row r="256" spans="1:26" ht="12.75">
      <c r="A256" s="1679"/>
      <c r="B256" s="1680">
        <v>4.411764705882353</v>
      </c>
      <c r="C256" s="1681">
        <v>3.981264637002342</v>
      </c>
      <c r="D256" s="1681">
        <v>4.884318766066838</v>
      </c>
      <c r="E256" s="1682">
        <v>-5.2631578947368425</v>
      </c>
      <c r="F256" s="1683">
        <v>-11.428571428571429</v>
      </c>
      <c r="G256" s="1684">
        <v>-9.090909090909092</v>
      </c>
      <c r="H256" s="1685">
        <v>-50</v>
      </c>
      <c r="I256" s="1681">
        <v>7.792207792207792</v>
      </c>
      <c r="J256" s="1681">
        <v>5.2631578947368425</v>
      </c>
      <c r="K256" s="1681">
        <v>31.818181818181817</v>
      </c>
      <c r="L256" s="1686"/>
      <c r="M256" s="1681"/>
      <c r="N256" s="1682"/>
      <c r="O256" s="1681"/>
      <c r="P256" s="1681"/>
      <c r="Q256" s="1681"/>
      <c r="R256" s="1686">
        <v>54.54545454545455</v>
      </c>
      <c r="S256" s="1681">
        <v>100</v>
      </c>
      <c r="T256" s="1685">
        <v>-66.66666666666667</v>
      </c>
      <c r="U256" s="1683">
        <v>-2</v>
      </c>
      <c r="V256" s="1681">
        <v>2.158273381294964</v>
      </c>
      <c r="W256" s="1682">
        <v>-54.54545454545455</v>
      </c>
      <c r="X256" s="1686"/>
      <c r="Y256" s="1681"/>
      <c r="Z256" s="1682"/>
    </row>
    <row r="257" spans="1:40" s="157" customFormat="1" ht="14.25">
      <c r="A257" s="1405" t="s">
        <v>102</v>
      </c>
      <c r="B257" s="1443">
        <v>8</v>
      </c>
      <c r="C257" s="1064">
        <v>275</v>
      </c>
      <c r="D257" s="1064">
        <v>-259</v>
      </c>
      <c r="E257" s="1266">
        <v>534</v>
      </c>
      <c r="F257" s="1068">
        <v>13</v>
      </c>
      <c r="G257" s="1064">
        <v>15</v>
      </c>
      <c r="H257" s="1103">
        <v>-2</v>
      </c>
      <c r="I257" s="1265">
        <v>-9</v>
      </c>
      <c r="J257" s="1265">
        <v>-16</v>
      </c>
      <c r="K257" s="1064">
        <v>7</v>
      </c>
      <c r="L257" s="1068">
        <v>4</v>
      </c>
      <c r="M257" s="1064">
        <v>4</v>
      </c>
      <c r="N257" s="1266">
        <v>0</v>
      </c>
      <c r="O257" s="1064">
        <v>149</v>
      </c>
      <c r="P257" s="1265">
        <v>-375</v>
      </c>
      <c r="Q257" s="1064">
        <v>524</v>
      </c>
      <c r="R257" s="1068">
        <v>4</v>
      </c>
      <c r="S257" s="1064">
        <v>6</v>
      </c>
      <c r="T257" s="1103">
        <v>-2</v>
      </c>
      <c r="U257" s="1068">
        <v>114</v>
      </c>
      <c r="V257" s="1064">
        <v>107</v>
      </c>
      <c r="W257" s="1266">
        <v>7</v>
      </c>
      <c r="X257" s="1068">
        <v>0</v>
      </c>
      <c r="Y257" s="1064">
        <v>0</v>
      </c>
      <c r="Z257" s="1266">
        <v>0</v>
      </c>
      <c r="AA257" s="1416"/>
      <c r="AB257" s="1416"/>
      <c r="AC257" s="1416"/>
      <c r="AD257" s="1416"/>
      <c r="AE257" s="1416"/>
      <c r="AF257" s="1416"/>
      <c r="AG257" s="1416"/>
      <c r="AH257" s="1416"/>
      <c r="AI257" s="1416"/>
      <c r="AJ257" s="1416"/>
      <c r="AK257" s="1416"/>
      <c r="AL257" s="1416"/>
      <c r="AM257" s="1416"/>
      <c r="AN257" s="1416"/>
    </row>
    <row r="258" spans="1:26" ht="12.75">
      <c r="A258" s="391"/>
      <c r="B258" s="1444">
        <v>0.43907793633369924</v>
      </c>
      <c r="C258" s="1404">
        <v>14.337851929092805</v>
      </c>
      <c r="D258" s="1404">
        <v>-15.005793742757822</v>
      </c>
      <c r="E258" s="1409">
        <v>278.125</v>
      </c>
      <c r="F258" s="1448">
        <v>9.154929577464788</v>
      </c>
      <c r="G258" s="1404">
        <v>10.714285714285714</v>
      </c>
      <c r="H258" s="1506">
        <v>-100</v>
      </c>
      <c r="I258" s="1505">
        <v>-1.0332950631458093</v>
      </c>
      <c r="J258" s="1505">
        <v>-2.342606149341142</v>
      </c>
      <c r="K258" s="1404">
        <v>3.723404255319149</v>
      </c>
      <c r="L258" s="1448">
        <v>15.384615384615385</v>
      </c>
      <c r="M258" s="1404">
        <v>15.384615384615385</v>
      </c>
      <c r="N258" s="1409"/>
      <c r="O258" s="1404">
        <v>31.837606837606838</v>
      </c>
      <c r="P258" s="1505">
        <v>-80.12820512820512</v>
      </c>
      <c r="Q258" s="1404"/>
      <c r="R258" s="1448">
        <v>10.526315789473685</v>
      </c>
      <c r="S258" s="1404">
        <v>16.666666666666668</v>
      </c>
      <c r="T258" s="1506">
        <v>-100</v>
      </c>
      <c r="U258" s="1448">
        <v>30.56300268096515</v>
      </c>
      <c r="V258" s="1404">
        <v>28.68632707774799</v>
      </c>
      <c r="W258" s="1409"/>
      <c r="X258" s="1448"/>
      <c r="Y258" s="1404"/>
      <c r="Z258" s="1409"/>
    </row>
    <row r="259" spans="1:40" s="157" customFormat="1" ht="14.25">
      <c r="A259" s="1671" t="s">
        <v>248</v>
      </c>
      <c r="B259" s="1664">
        <v>-140</v>
      </c>
      <c r="C259" s="1676">
        <v>-172</v>
      </c>
      <c r="D259" s="1676">
        <v>-108</v>
      </c>
      <c r="E259" s="1677">
        <v>-64</v>
      </c>
      <c r="F259" s="1678">
        <v>2</v>
      </c>
      <c r="G259" s="1676">
        <v>-11</v>
      </c>
      <c r="H259" s="1674">
        <v>13</v>
      </c>
      <c r="I259" s="1676">
        <v>-71</v>
      </c>
      <c r="J259" s="1676">
        <v>-56</v>
      </c>
      <c r="K259" s="1676">
        <v>-15</v>
      </c>
      <c r="L259" s="1675">
        <v>-5</v>
      </c>
      <c r="M259" s="1676">
        <v>-2</v>
      </c>
      <c r="N259" s="1677">
        <v>-3</v>
      </c>
      <c r="O259" s="1676">
        <v>-51</v>
      </c>
      <c r="P259" s="1673">
        <v>17</v>
      </c>
      <c r="Q259" s="1676">
        <v>-68</v>
      </c>
      <c r="R259" s="1678">
        <v>3</v>
      </c>
      <c r="S259" s="1673">
        <v>5</v>
      </c>
      <c r="T259" s="1677">
        <v>-2</v>
      </c>
      <c r="U259" s="1675">
        <v>-50</v>
      </c>
      <c r="V259" s="1676">
        <v>-61</v>
      </c>
      <c r="W259" s="1674">
        <v>11</v>
      </c>
      <c r="X259" s="1678">
        <v>0</v>
      </c>
      <c r="Y259" s="1673">
        <v>0</v>
      </c>
      <c r="Z259" s="1674">
        <v>0</v>
      </c>
      <c r="AA259" s="1416"/>
      <c r="AB259" s="1416"/>
      <c r="AC259" s="1416"/>
      <c r="AD259" s="1416"/>
      <c r="AE259" s="1416"/>
      <c r="AF259" s="1416"/>
      <c r="AG259" s="1416"/>
      <c r="AH259" s="1416"/>
      <c r="AI259" s="1416"/>
      <c r="AJ259" s="1416"/>
      <c r="AK259" s="1416"/>
      <c r="AL259" s="1416"/>
      <c r="AM259" s="1416"/>
      <c r="AN259" s="1416"/>
    </row>
    <row r="260" spans="1:26" ht="12.75">
      <c r="A260" s="1679"/>
      <c r="B260" s="1687">
        <v>-4.880599616524316</v>
      </c>
      <c r="C260" s="1684">
        <v>-4.608788853161844</v>
      </c>
      <c r="D260" s="1684">
        <v>-5.386533665835412</v>
      </c>
      <c r="E260" s="1685">
        <v>-3.705848291835553</v>
      </c>
      <c r="F260" s="1686">
        <v>0.7905138339920948</v>
      </c>
      <c r="G260" s="1684">
        <v>-4.545454545454546</v>
      </c>
      <c r="H260" s="1682">
        <v>118.18181818181819</v>
      </c>
      <c r="I260" s="1684">
        <v>-8.39243498817967</v>
      </c>
      <c r="J260" s="1684">
        <v>-8.034433285509326</v>
      </c>
      <c r="K260" s="1684">
        <v>-10.06711409395973</v>
      </c>
      <c r="L260" s="1683">
        <v>-2.6881720430107525</v>
      </c>
      <c r="M260" s="1684">
        <v>-1.1494252873563218</v>
      </c>
      <c r="N260" s="1685">
        <v>-25</v>
      </c>
      <c r="O260" s="1684">
        <v>-2.9702970297029703</v>
      </c>
      <c r="P260" s="1681">
        <v>6.827309236947791</v>
      </c>
      <c r="Q260" s="1684">
        <v>-4.632152588555858</v>
      </c>
      <c r="R260" s="1686">
        <v>4.477611940298507</v>
      </c>
      <c r="S260" s="1681">
        <v>7.936507936507937</v>
      </c>
      <c r="T260" s="1685">
        <v>-50</v>
      </c>
      <c r="U260" s="1683">
        <v>-7.541478129713424</v>
      </c>
      <c r="V260" s="1684">
        <v>-10.517241379310345</v>
      </c>
      <c r="W260" s="1682">
        <v>13.25301204819277</v>
      </c>
      <c r="X260" s="1686"/>
      <c r="Y260" s="1681"/>
      <c r="Z260" s="1682"/>
    </row>
    <row r="261" spans="1:40" s="157" customFormat="1" ht="14.25">
      <c r="A261" s="1671" t="s">
        <v>249</v>
      </c>
      <c r="B261" s="1664">
        <v>-2.5</v>
      </c>
      <c r="C261" s="1673">
        <v>20</v>
      </c>
      <c r="D261" s="1676">
        <v>-25</v>
      </c>
      <c r="E261" s="1674">
        <v>45</v>
      </c>
      <c r="F261" s="1678">
        <v>8</v>
      </c>
      <c r="G261" s="1673">
        <v>6</v>
      </c>
      <c r="H261" s="1674">
        <v>2</v>
      </c>
      <c r="I261" s="1676">
        <v>-13</v>
      </c>
      <c r="J261" s="1676">
        <v>-30</v>
      </c>
      <c r="K261" s="1673">
        <v>17</v>
      </c>
      <c r="L261" s="1678">
        <v>4</v>
      </c>
      <c r="M261" s="1673">
        <v>-5</v>
      </c>
      <c r="N261" s="1674">
        <v>9</v>
      </c>
      <c r="O261" s="1673">
        <v>0</v>
      </c>
      <c r="P261" s="1673">
        <v>0</v>
      </c>
      <c r="Q261" s="1673">
        <v>0</v>
      </c>
      <c r="R261" s="1678">
        <v>0</v>
      </c>
      <c r="S261" s="1676">
        <v>-3</v>
      </c>
      <c r="T261" s="1674">
        <v>3</v>
      </c>
      <c r="U261" s="1678">
        <v>21</v>
      </c>
      <c r="V261" s="1673">
        <v>7</v>
      </c>
      <c r="W261" s="1674">
        <v>14</v>
      </c>
      <c r="X261" s="1678">
        <v>0</v>
      </c>
      <c r="Y261" s="1673">
        <v>0</v>
      </c>
      <c r="Z261" s="1674">
        <v>0</v>
      </c>
      <c r="AA261" s="1416"/>
      <c r="AB261" s="1416"/>
      <c r="AC261" s="1416"/>
      <c r="AD261" s="1416"/>
      <c r="AE261" s="1416"/>
      <c r="AF261" s="1416"/>
      <c r="AG261" s="1416"/>
      <c r="AH261" s="1416"/>
      <c r="AI261" s="1416"/>
      <c r="AJ261" s="1416"/>
      <c r="AK261" s="1416"/>
      <c r="AL261" s="1416"/>
      <c r="AM261" s="1416"/>
      <c r="AN261" s="1416"/>
    </row>
    <row r="262" spans="1:26" ht="12.75">
      <c r="A262" s="1679"/>
      <c r="B262" s="1687">
        <v>-0.36284470246734396</v>
      </c>
      <c r="C262" s="1681">
        <v>2.5641025641025643</v>
      </c>
      <c r="D262" s="1684">
        <v>-4.1806020066889635</v>
      </c>
      <c r="E262" s="1682">
        <v>24.725274725274726</v>
      </c>
      <c r="F262" s="1686">
        <v>12.5</v>
      </c>
      <c r="G262" s="1681">
        <v>10.344827586206897</v>
      </c>
      <c r="H262" s="1682">
        <v>33.333333333333336</v>
      </c>
      <c r="I262" s="1684">
        <v>-2.9082774049217</v>
      </c>
      <c r="J262" s="1684">
        <v>-9.646302250803858</v>
      </c>
      <c r="K262" s="1681">
        <v>12.5</v>
      </c>
      <c r="L262" s="1686">
        <v>6.153846153846154</v>
      </c>
      <c r="M262" s="1681">
        <v>-7.6923076923076925</v>
      </c>
      <c r="N262" s="1682"/>
      <c r="O262" s="1681"/>
      <c r="P262" s="1681"/>
      <c r="Q262" s="1681"/>
      <c r="R262" s="1686">
        <v>0</v>
      </c>
      <c r="S262" s="1684">
        <v>-7.6923076923076925</v>
      </c>
      <c r="T262" s="1682">
        <v>150</v>
      </c>
      <c r="U262" s="1686">
        <v>12.883435582822086</v>
      </c>
      <c r="V262" s="1681">
        <v>5.6</v>
      </c>
      <c r="W262" s="1682">
        <v>36.8421052631579</v>
      </c>
      <c r="X262" s="1686"/>
      <c r="Y262" s="1681"/>
      <c r="Z262" s="1682"/>
    </row>
    <row r="263" spans="1:40" s="157" customFormat="1" ht="14.25">
      <c r="A263" s="1405" t="s">
        <v>251</v>
      </c>
      <c r="B263" s="1443">
        <v>1.5</v>
      </c>
      <c r="C263" s="1064">
        <v>50</v>
      </c>
      <c r="D263" s="1265">
        <v>-47</v>
      </c>
      <c r="E263" s="1266">
        <v>97</v>
      </c>
      <c r="F263" s="1043">
        <v>-13</v>
      </c>
      <c r="G263" s="1265">
        <v>-13</v>
      </c>
      <c r="H263" s="1266">
        <v>0</v>
      </c>
      <c r="I263" s="1265">
        <v>-11</v>
      </c>
      <c r="J263" s="1265">
        <v>-24</v>
      </c>
      <c r="K263" s="1064">
        <v>13</v>
      </c>
      <c r="L263" s="1068">
        <v>0</v>
      </c>
      <c r="M263" s="1064">
        <v>0</v>
      </c>
      <c r="N263" s="1266">
        <v>0</v>
      </c>
      <c r="O263" s="1064">
        <v>59</v>
      </c>
      <c r="P263" s="1265">
        <v>-11</v>
      </c>
      <c r="Q263" s="1064">
        <v>70</v>
      </c>
      <c r="R263" s="1068">
        <v>0</v>
      </c>
      <c r="S263" s="1064">
        <v>0</v>
      </c>
      <c r="T263" s="1266">
        <v>0</v>
      </c>
      <c r="U263" s="1068">
        <v>15</v>
      </c>
      <c r="V263" s="1064">
        <v>1</v>
      </c>
      <c r="W263" s="1266">
        <v>14</v>
      </c>
      <c r="X263" s="1068">
        <v>0</v>
      </c>
      <c r="Y263" s="1064">
        <v>0</v>
      </c>
      <c r="Z263" s="1266">
        <v>0</v>
      </c>
      <c r="AA263" s="1416"/>
      <c r="AB263" s="1416"/>
      <c r="AC263" s="1416"/>
      <c r="AD263" s="1416"/>
      <c r="AE263" s="1416"/>
      <c r="AF263" s="1416"/>
      <c r="AG263" s="1416"/>
      <c r="AH263" s="1416"/>
      <c r="AI263" s="1416"/>
      <c r="AJ263" s="1416"/>
      <c r="AK263" s="1416"/>
      <c r="AL263" s="1416"/>
      <c r="AM263" s="1416"/>
      <c r="AN263" s="1416"/>
    </row>
    <row r="264" spans="1:26" ht="12.75">
      <c r="A264" s="391"/>
      <c r="B264" s="1444">
        <v>0.21382751247327156</v>
      </c>
      <c r="C264" s="1404">
        <v>5.279831045406547</v>
      </c>
      <c r="D264" s="1505">
        <v>-10.307017543859649</v>
      </c>
      <c r="E264" s="1409">
        <v>19.75560081466395</v>
      </c>
      <c r="F264" s="1509">
        <v>-14.942528735632184</v>
      </c>
      <c r="G264" s="1505">
        <v>-16.049382716049383</v>
      </c>
      <c r="H264" s="1409">
        <v>0</v>
      </c>
      <c r="I264" s="1505">
        <v>-6.508875739644971</v>
      </c>
      <c r="J264" s="1505">
        <v>-19.834710743801654</v>
      </c>
      <c r="K264" s="1404">
        <v>27.083333333333332</v>
      </c>
      <c r="L264" s="1448"/>
      <c r="M264" s="1404"/>
      <c r="N264" s="1409"/>
      <c r="O264" s="1404">
        <v>9.672131147540984</v>
      </c>
      <c r="P264" s="1505">
        <v>-6.25</v>
      </c>
      <c r="Q264" s="1404">
        <v>16.129032258064516</v>
      </c>
      <c r="R264" s="1448"/>
      <c r="S264" s="1404"/>
      <c r="T264" s="1409"/>
      <c r="U264" s="1448">
        <v>18.51851851851852</v>
      </c>
      <c r="V264" s="1404">
        <v>1.2820512820512822</v>
      </c>
      <c r="W264" s="1409">
        <v>466.6666666666667</v>
      </c>
      <c r="X264" s="1448"/>
      <c r="Y264" s="1404"/>
      <c r="Z264" s="1409"/>
    </row>
    <row r="265" spans="1:40" s="157" customFormat="1" ht="14.25">
      <c r="A265" s="1671" t="s">
        <v>67</v>
      </c>
      <c r="B265" s="1672">
        <v>32</v>
      </c>
      <c r="C265" s="1673">
        <v>72</v>
      </c>
      <c r="D265" s="1676">
        <v>-8</v>
      </c>
      <c r="E265" s="1674">
        <v>80</v>
      </c>
      <c r="F265" s="1675">
        <v>-1</v>
      </c>
      <c r="G265" s="1673">
        <v>0</v>
      </c>
      <c r="H265" s="1677">
        <v>-1</v>
      </c>
      <c r="I265" s="1673">
        <v>16</v>
      </c>
      <c r="J265" s="1676">
        <v>-4</v>
      </c>
      <c r="K265" s="1673">
        <v>20</v>
      </c>
      <c r="L265" s="1678">
        <v>1</v>
      </c>
      <c r="M265" s="1673">
        <v>1</v>
      </c>
      <c r="N265" s="1674">
        <v>0</v>
      </c>
      <c r="O265" s="1673">
        <v>13</v>
      </c>
      <c r="P265" s="1676">
        <v>-29</v>
      </c>
      <c r="Q265" s="1673">
        <v>42</v>
      </c>
      <c r="R265" s="1678">
        <v>0</v>
      </c>
      <c r="S265" s="1673">
        <v>0</v>
      </c>
      <c r="T265" s="1674">
        <v>0</v>
      </c>
      <c r="U265" s="1678">
        <v>19</v>
      </c>
      <c r="V265" s="1673">
        <v>4</v>
      </c>
      <c r="W265" s="1674">
        <v>15</v>
      </c>
      <c r="X265" s="1678">
        <v>24</v>
      </c>
      <c r="Y265" s="1673">
        <v>20</v>
      </c>
      <c r="Z265" s="1674">
        <v>4</v>
      </c>
      <c r="AA265" s="1416"/>
      <c r="AB265" s="1416"/>
      <c r="AC265" s="1416"/>
      <c r="AD265" s="1416"/>
      <c r="AE265" s="1416"/>
      <c r="AF265" s="1416"/>
      <c r="AG265" s="1416"/>
      <c r="AH265" s="1416"/>
      <c r="AI265" s="1416"/>
      <c r="AJ265" s="1416"/>
      <c r="AK265" s="1416"/>
      <c r="AL265" s="1416"/>
      <c r="AM265" s="1416"/>
      <c r="AN265" s="1416"/>
    </row>
    <row r="266" spans="1:26" ht="12.75">
      <c r="A266" s="1679"/>
      <c r="B266" s="1680">
        <v>2.7420736932305054</v>
      </c>
      <c r="C266" s="1681">
        <v>4.69361147327249</v>
      </c>
      <c r="D266" s="1684">
        <v>-1</v>
      </c>
      <c r="E266" s="1682">
        <v>10.899182561307901</v>
      </c>
      <c r="F266" s="1683">
        <v>-3.225806451612903</v>
      </c>
      <c r="G266" s="1681">
        <v>0</v>
      </c>
      <c r="H266" s="1685">
        <v>-33.333333333333336</v>
      </c>
      <c r="I266" s="1681">
        <v>4.984423676012461</v>
      </c>
      <c r="J266" s="1684">
        <v>-2.4691358024691357</v>
      </c>
      <c r="K266" s="1681">
        <v>12.578616352201259</v>
      </c>
      <c r="L266" s="1686">
        <v>9.090909090909092</v>
      </c>
      <c r="M266" s="1681">
        <v>16.666666666666668</v>
      </c>
      <c r="N266" s="1682">
        <v>0</v>
      </c>
      <c r="O266" s="1681">
        <v>1.5625</v>
      </c>
      <c r="P266" s="1684">
        <v>-10.069444444444445</v>
      </c>
      <c r="Q266" s="1681">
        <v>7.720588235294118</v>
      </c>
      <c r="R266" s="1686"/>
      <c r="S266" s="1681"/>
      <c r="T266" s="1682"/>
      <c r="U266" s="1686">
        <v>5.6047197640118</v>
      </c>
      <c r="V266" s="1681">
        <v>1.2658227848101267</v>
      </c>
      <c r="W266" s="1682">
        <v>65.21739130434783</v>
      </c>
      <c r="X266" s="1686"/>
      <c r="Y266" s="1681"/>
      <c r="Z266" s="1682"/>
    </row>
    <row r="267" spans="1:40" s="157" customFormat="1" ht="14.25">
      <c r="A267" s="1405" t="s">
        <v>27</v>
      </c>
      <c r="B267" s="1502">
        <v>-16.5</v>
      </c>
      <c r="C267" s="1265">
        <v>-2</v>
      </c>
      <c r="D267" s="1265">
        <v>-31</v>
      </c>
      <c r="E267" s="1266">
        <v>29</v>
      </c>
      <c r="F267" s="1043">
        <v>-1</v>
      </c>
      <c r="G267" s="1265">
        <v>-15</v>
      </c>
      <c r="H267" s="1266">
        <v>14</v>
      </c>
      <c r="I267" s="1265">
        <v>-2</v>
      </c>
      <c r="J267" s="1265">
        <v>-8</v>
      </c>
      <c r="K267" s="1064">
        <v>6</v>
      </c>
      <c r="L267" s="1068">
        <v>0</v>
      </c>
      <c r="M267" s="1064">
        <v>0</v>
      </c>
      <c r="N267" s="1266">
        <v>0</v>
      </c>
      <c r="O267" s="1265">
        <v>-5</v>
      </c>
      <c r="P267" s="1265">
        <v>-6</v>
      </c>
      <c r="Q267" s="1064">
        <v>1</v>
      </c>
      <c r="R267" s="1068">
        <v>0</v>
      </c>
      <c r="S267" s="1064">
        <v>0</v>
      </c>
      <c r="T267" s="1266">
        <v>0</v>
      </c>
      <c r="U267" s="1068">
        <v>6</v>
      </c>
      <c r="V267" s="1265">
        <v>-2</v>
      </c>
      <c r="W267" s="1266">
        <v>8</v>
      </c>
      <c r="X267" s="1068">
        <v>0</v>
      </c>
      <c r="Y267" s="1064">
        <v>0</v>
      </c>
      <c r="Z267" s="1266">
        <v>0</v>
      </c>
      <c r="AA267" s="1416"/>
      <c r="AB267" s="1416"/>
      <c r="AC267" s="1416"/>
      <c r="AD267" s="1416"/>
      <c r="AE267" s="1416"/>
      <c r="AF267" s="1416"/>
      <c r="AG267" s="1416"/>
      <c r="AH267" s="1416"/>
      <c r="AI267" s="1416"/>
      <c r="AJ267" s="1416"/>
      <c r="AK267" s="1416"/>
      <c r="AL267" s="1416"/>
      <c r="AM267" s="1416"/>
      <c r="AN267" s="1416"/>
    </row>
    <row r="268" spans="1:26" ht="12.75">
      <c r="A268" s="391"/>
      <c r="B268" s="1504">
        <v>-6.4453125</v>
      </c>
      <c r="C268" s="1505">
        <v>-0.6578947368421053</v>
      </c>
      <c r="D268" s="1505">
        <v>-14.903846153846153</v>
      </c>
      <c r="E268" s="1409">
        <v>30.208333333333332</v>
      </c>
      <c r="F268" s="1509">
        <v>-2.380952380952381</v>
      </c>
      <c r="G268" s="1505">
        <v>-35.714285714285715</v>
      </c>
      <c r="H268" s="1409"/>
      <c r="I268" s="1505">
        <v>-1.941747572815534</v>
      </c>
      <c r="J268" s="1505">
        <v>-8.695652173913043</v>
      </c>
      <c r="K268" s="1404">
        <v>54.54545454545455</v>
      </c>
      <c r="L268" s="1448"/>
      <c r="M268" s="1404"/>
      <c r="N268" s="1409"/>
      <c r="O268" s="1505">
        <v>-5.319148936170213</v>
      </c>
      <c r="P268" s="1505">
        <v>-33.333333333333336</v>
      </c>
      <c r="Q268" s="1404">
        <v>1.3157894736842106</v>
      </c>
      <c r="R268" s="1448"/>
      <c r="S268" s="1404"/>
      <c r="T268" s="1409"/>
      <c r="U268" s="1448">
        <v>9.23076923076923</v>
      </c>
      <c r="V268" s="1505">
        <v>-3.5714285714285716</v>
      </c>
      <c r="W268" s="1409">
        <v>88.88888888888889</v>
      </c>
      <c r="X268" s="1448"/>
      <c r="Y268" s="1404"/>
      <c r="Z268" s="1409"/>
    </row>
    <row r="269" spans="1:40" s="157" customFormat="1" ht="14.25">
      <c r="A269" s="1671" t="s">
        <v>28</v>
      </c>
      <c r="B269" s="1672">
        <v>1.5</v>
      </c>
      <c r="C269" s="1673">
        <v>1</v>
      </c>
      <c r="D269" s="1673">
        <v>2</v>
      </c>
      <c r="E269" s="1677">
        <v>-1</v>
      </c>
      <c r="F269" s="1678">
        <v>0</v>
      </c>
      <c r="G269" s="1673">
        <v>0</v>
      </c>
      <c r="H269" s="1674">
        <v>0</v>
      </c>
      <c r="I269" s="1673">
        <v>0</v>
      </c>
      <c r="J269" s="1673">
        <v>2</v>
      </c>
      <c r="K269" s="1673">
        <v>-2</v>
      </c>
      <c r="L269" s="1678">
        <v>0</v>
      </c>
      <c r="M269" s="1673">
        <v>0</v>
      </c>
      <c r="N269" s="1674">
        <v>0</v>
      </c>
      <c r="O269" s="1673">
        <v>0</v>
      </c>
      <c r="P269" s="1673">
        <v>0</v>
      </c>
      <c r="Q269" s="1673">
        <v>0</v>
      </c>
      <c r="R269" s="1678">
        <v>0</v>
      </c>
      <c r="S269" s="1673">
        <v>0</v>
      </c>
      <c r="T269" s="1674">
        <v>0</v>
      </c>
      <c r="U269" s="1678">
        <v>1</v>
      </c>
      <c r="V269" s="1673">
        <v>0</v>
      </c>
      <c r="W269" s="1674">
        <v>1</v>
      </c>
      <c r="X269" s="1678">
        <v>0</v>
      </c>
      <c r="Y269" s="1673">
        <v>0</v>
      </c>
      <c r="Z269" s="1674">
        <v>0</v>
      </c>
      <c r="AA269" s="1416"/>
      <c r="AB269" s="1416"/>
      <c r="AC269" s="1416"/>
      <c r="AD269" s="1416"/>
      <c r="AE269" s="1416"/>
      <c r="AF269" s="1416"/>
      <c r="AG269" s="1416"/>
      <c r="AH269" s="1416"/>
      <c r="AI269" s="1416"/>
      <c r="AJ269" s="1416"/>
      <c r="AK269" s="1416"/>
      <c r="AL269" s="1416"/>
      <c r="AM269" s="1416"/>
      <c r="AN269" s="1416"/>
    </row>
    <row r="270" spans="1:26" ht="12.75">
      <c r="A270" s="1679"/>
      <c r="B270" s="1680">
        <v>4.166666666666667</v>
      </c>
      <c r="C270" s="1681">
        <v>2.7027027027027026</v>
      </c>
      <c r="D270" s="1681">
        <v>5.714285714285714</v>
      </c>
      <c r="E270" s="1682">
        <v>-50</v>
      </c>
      <c r="F270" s="1686"/>
      <c r="G270" s="1681"/>
      <c r="H270" s="1682"/>
      <c r="I270" s="1681">
        <v>0</v>
      </c>
      <c r="J270" s="1681">
        <v>9.523809523809524</v>
      </c>
      <c r="K270" s="1681">
        <v>-100</v>
      </c>
      <c r="L270" s="1686"/>
      <c r="M270" s="1681"/>
      <c r="N270" s="1682"/>
      <c r="O270" s="1681"/>
      <c r="P270" s="1681"/>
      <c r="Q270" s="1681"/>
      <c r="R270" s="1686"/>
      <c r="S270" s="1681"/>
      <c r="T270" s="1682"/>
      <c r="U270" s="1686">
        <v>7.142857142857143</v>
      </c>
      <c r="V270" s="1681">
        <v>0</v>
      </c>
      <c r="W270" s="1682"/>
      <c r="X270" s="1686"/>
      <c r="Y270" s="1681"/>
      <c r="Z270" s="1682"/>
    </row>
    <row r="271" spans="1:40" s="141" customFormat="1" ht="14.25">
      <c r="A271" s="1405" t="s">
        <v>29</v>
      </c>
      <c r="B271" s="1502">
        <v>-0.5</v>
      </c>
      <c r="C271" s="1064">
        <v>1</v>
      </c>
      <c r="D271" s="1265">
        <v>-2</v>
      </c>
      <c r="E271" s="1266">
        <v>3</v>
      </c>
      <c r="F271" s="1043">
        <v>-1</v>
      </c>
      <c r="G271" s="1265">
        <v>-5</v>
      </c>
      <c r="H271" s="1266">
        <v>4</v>
      </c>
      <c r="I271" s="1064">
        <v>0</v>
      </c>
      <c r="J271" s="1064">
        <v>0</v>
      </c>
      <c r="K271" s="1064">
        <v>0</v>
      </c>
      <c r="L271" s="1068">
        <v>0</v>
      </c>
      <c r="M271" s="1064">
        <v>0</v>
      </c>
      <c r="N271" s="1266">
        <v>0</v>
      </c>
      <c r="O271" s="1064">
        <v>0</v>
      </c>
      <c r="P271" s="1064">
        <v>0</v>
      </c>
      <c r="Q271" s="1064">
        <v>0</v>
      </c>
      <c r="R271" s="1068">
        <v>0</v>
      </c>
      <c r="S271" s="1064">
        <v>0</v>
      </c>
      <c r="T271" s="1266">
        <v>0</v>
      </c>
      <c r="U271" s="1068">
        <v>2</v>
      </c>
      <c r="V271" s="1064">
        <v>3</v>
      </c>
      <c r="W271" s="1103">
        <v>-1</v>
      </c>
      <c r="X271" s="1068">
        <v>0</v>
      </c>
      <c r="Y271" s="1064">
        <v>0</v>
      </c>
      <c r="Z271" s="1266">
        <v>0</v>
      </c>
      <c r="AA271" s="1416"/>
      <c r="AB271" s="1416"/>
      <c r="AC271" s="1416"/>
      <c r="AD271" s="1416"/>
      <c r="AE271" s="1416"/>
      <c r="AF271" s="1416"/>
      <c r="AG271" s="1416"/>
      <c r="AH271" s="1416"/>
      <c r="AI271" s="1416"/>
      <c r="AJ271" s="1416"/>
      <c r="AK271" s="1416"/>
      <c r="AL271" s="1416"/>
      <c r="AM271" s="1416"/>
      <c r="AN271" s="1416"/>
    </row>
    <row r="272" spans="1:26" ht="13.5" thickBot="1">
      <c r="A272" s="392"/>
      <c r="B272" s="1507">
        <v>-0.6097560975609756</v>
      </c>
      <c r="C272" s="1411">
        <v>1.1235955056179776</v>
      </c>
      <c r="D272" s="1508">
        <v>-2.6666666666666665</v>
      </c>
      <c r="E272" s="1412">
        <v>21.428571428571427</v>
      </c>
      <c r="F272" s="1670">
        <v>-2.1739130434782608</v>
      </c>
      <c r="G272" s="1508">
        <v>-12.195121951219512</v>
      </c>
      <c r="H272" s="1412">
        <v>80</v>
      </c>
      <c r="I272" s="1411">
        <v>0</v>
      </c>
      <c r="J272" s="1411">
        <v>0</v>
      </c>
      <c r="K272" s="1411">
        <v>0</v>
      </c>
      <c r="L272" s="1450"/>
      <c r="M272" s="1411"/>
      <c r="N272" s="1412"/>
      <c r="O272" s="1411"/>
      <c r="P272" s="1411"/>
      <c r="Q272" s="1411"/>
      <c r="R272" s="1450"/>
      <c r="S272" s="1411"/>
      <c r="T272" s="1412"/>
      <c r="U272" s="1450">
        <v>15.384615384615385</v>
      </c>
      <c r="V272" s="1411">
        <v>30</v>
      </c>
      <c r="W272" s="1666">
        <v>-33.333333333333336</v>
      </c>
      <c r="X272" s="1450"/>
      <c r="Y272" s="1411"/>
      <c r="Z272" s="1412"/>
    </row>
    <row r="273" spans="1:26" ht="12.75">
      <c r="A273" s="1259" t="s">
        <v>255</v>
      </c>
      <c r="B273" s="1260"/>
      <c r="C273" s="1260"/>
      <c r="D273" s="1260"/>
      <c r="E273" s="1260"/>
      <c r="F273" s="1260"/>
      <c r="G273" s="1260"/>
      <c r="H273" s="1260"/>
      <c r="I273" s="1260"/>
      <c r="J273" s="1260"/>
      <c r="K273" s="1260"/>
      <c r="L273" s="1260"/>
      <c r="M273" s="1260"/>
      <c r="N273" s="1260"/>
      <c r="O273" s="1260"/>
      <c r="P273" s="1260"/>
      <c r="Q273" s="1260"/>
      <c r="R273" s="1260"/>
      <c r="S273" s="1260"/>
      <c r="T273" s="1435"/>
      <c r="U273" s="1436"/>
      <c r="V273" s="1435"/>
      <c r="W273" s="1435"/>
      <c r="X273" s="1436"/>
      <c r="Y273" s="1435"/>
      <c r="Z273" s="1435"/>
    </row>
    <row r="274" spans="1:26" ht="12.75">
      <c r="A274" s="2992" t="s">
        <v>256</v>
      </c>
      <c r="B274" s="2992"/>
      <c r="C274" s="2992"/>
      <c r="D274" s="2992"/>
      <c r="E274" s="2992"/>
      <c r="F274" s="2992"/>
      <c r="G274" s="2992"/>
      <c r="H274" s="2992"/>
      <c r="I274" s="2992"/>
      <c r="J274" s="2992"/>
      <c r="K274" s="2992"/>
      <c r="L274" s="2992"/>
      <c r="M274" s="2992"/>
      <c r="N274" s="2992"/>
      <c r="O274" s="2992"/>
      <c r="P274" s="2992"/>
      <c r="Q274" s="2992"/>
      <c r="R274" s="2992"/>
      <c r="S274" s="2992"/>
      <c r="T274" s="1435"/>
      <c r="U274" s="1436"/>
      <c r="V274" s="1435"/>
      <c r="W274" s="1435"/>
      <c r="X274" s="1436"/>
      <c r="Y274" s="1435"/>
      <c r="Z274" s="1435"/>
    </row>
    <row r="275" spans="1:26" ht="12.75">
      <c r="A275" s="2992" t="s">
        <v>257</v>
      </c>
      <c r="B275" s="2992"/>
      <c r="C275" s="2992"/>
      <c r="D275" s="2992"/>
      <c r="E275" s="2992"/>
      <c r="F275" s="2992"/>
      <c r="G275" s="2992"/>
      <c r="H275" s="2992"/>
      <c r="I275" s="2992"/>
      <c r="J275" s="2992"/>
      <c r="K275" s="2992"/>
      <c r="L275" s="2992"/>
      <c r="M275" s="2992"/>
      <c r="N275" s="2992"/>
      <c r="O275" s="1260"/>
      <c r="P275" s="1260"/>
      <c r="Q275" s="1260"/>
      <c r="R275" s="1260"/>
      <c r="S275" s="1260"/>
      <c r="T275" s="1435"/>
      <c r="U275" s="1436"/>
      <c r="V275" s="1435"/>
      <c r="W275" s="1435"/>
      <c r="X275" s="1436"/>
      <c r="Y275" s="1435"/>
      <c r="Z275" s="1435"/>
    </row>
    <row r="276" spans="1:26" ht="12.75">
      <c r="A276" s="2992" t="s">
        <v>258</v>
      </c>
      <c r="B276" s="2992"/>
      <c r="C276" s="2992"/>
      <c r="D276" s="2992"/>
      <c r="E276" s="2992"/>
      <c r="F276" s="2992"/>
      <c r="G276" s="2992"/>
      <c r="H276" s="2992"/>
      <c r="I276" s="2992"/>
      <c r="J276" s="2992"/>
      <c r="K276" s="2992"/>
      <c r="L276" s="2992"/>
      <c r="M276" s="2992"/>
      <c r="N276" s="2992"/>
      <c r="O276" s="1260"/>
      <c r="P276" s="1260"/>
      <c r="Q276" s="1260"/>
      <c r="R276" s="1260"/>
      <c r="S276" s="1260"/>
      <c r="T276" s="1435"/>
      <c r="U276" s="1436"/>
      <c r="V276" s="1435"/>
      <c r="W276" s="1435"/>
      <c r="X276" s="1436"/>
      <c r="Y276" s="1435"/>
      <c r="Z276" s="1435"/>
    </row>
    <row r="277" spans="1:26" ht="12.75">
      <c r="A277" s="2992" t="s">
        <v>259</v>
      </c>
      <c r="B277" s="2992"/>
      <c r="C277" s="2992"/>
      <c r="D277" s="2992"/>
      <c r="E277" s="2992"/>
      <c r="F277" s="2992"/>
      <c r="G277" s="2992"/>
      <c r="H277" s="2992"/>
      <c r="I277" s="2992"/>
      <c r="J277" s="2992"/>
      <c r="K277" s="2992"/>
      <c r="L277" s="2992"/>
      <c r="M277" s="2992"/>
      <c r="N277" s="2992"/>
      <c r="O277" s="2992"/>
      <c r="P277" s="1260"/>
      <c r="Q277" s="1260"/>
      <c r="R277" s="1260"/>
      <c r="S277" s="1260"/>
      <c r="T277" s="1435"/>
      <c r="U277" s="1436"/>
      <c r="V277" s="1435"/>
      <c r="W277" s="1435"/>
      <c r="X277" s="1436"/>
      <c r="Y277" s="1435"/>
      <c r="Z277" s="1435"/>
    </row>
    <row r="278" spans="1:26" ht="12.75">
      <c r="A278" s="1239" t="s">
        <v>150</v>
      </c>
      <c r="B278" s="1239"/>
      <c r="C278" s="1239"/>
      <c r="D278" s="1240"/>
      <c r="E278" s="1240"/>
      <c r="F278" s="1240"/>
      <c r="G278" s="1240"/>
      <c r="H278" s="1241"/>
      <c r="I278" s="1241"/>
      <c r="J278" s="1241"/>
      <c r="K278" s="1241"/>
      <c r="L278" s="1241"/>
      <c r="M278" s="1241"/>
      <c r="N278" s="1241"/>
      <c r="O278" s="1241"/>
      <c r="P278" s="1241"/>
      <c r="Q278" s="1241"/>
      <c r="R278" s="1241"/>
      <c r="S278" s="1241"/>
      <c r="T278" s="1435"/>
      <c r="U278" s="1436"/>
      <c r="V278" s="1435"/>
      <c r="W278" s="1435"/>
      <c r="X278" s="1436"/>
      <c r="Y278" s="1435"/>
      <c r="Z278" s="1435"/>
    </row>
    <row r="279" spans="1:26" ht="12.75">
      <c r="A279" s="1242" t="s">
        <v>152</v>
      </c>
      <c r="B279" s="1241"/>
      <c r="C279" s="1241"/>
      <c r="D279" s="1241"/>
      <c r="E279" s="1241"/>
      <c r="F279" s="1241"/>
      <c r="G279" s="1241"/>
      <c r="H279" s="1241"/>
      <c r="I279" s="1241"/>
      <c r="J279" s="1241"/>
      <c r="K279" s="1241"/>
      <c r="L279" s="1241"/>
      <c r="M279" s="1241"/>
      <c r="N279" s="1241"/>
      <c r="O279" s="1241"/>
      <c r="P279" s="1241"/>
      <c r="Q279" s="1241"/>
      <c r="R279" s="1241"/>
      <c r="S279" s="1241"/>
      <c r="T279" s="1435"/>
      <c r="U279" s="1436"/>
      <c r="V279" s="1435"/>
      <c r="W279" s="1435"/>
      <c r="X279" s="1436"/>
      <c r="Y279" s="1435"/>
      <c r="Z279" s="1435"/>
    </row>
    <row r="280" ht="7.5" customHeight="1"/>
    <row r="281" spans="1:17" ht="18">
      <c r="A281" s="1451" t="s">
        <v>328</v>
      </c>
      <c r="B281" s="1452"/>
      <c r="C281" s="1452"/>
      <c r="D281" s="1452"/>
      <c r="E281" s="1452"/>
      <c r="F281" s="1453"/>
      <c r="G281" s="1452"/>
      <c r="H281" s="1454"/>
      <c r="I281" s="1454"/>
      <c r="J281" s="1454"/>
      <c r="K281" s="1454"/>
      <c r="L281" s="1455"/>
      <c r="M281" s="1454"/>
      <c r="N281" s="1454"/>
      <c r="O281" s="1454"/>
      <c r="P281" s="1454"/>
      <c r="Q281" s="1454"/>
    </row>
    <row r="282" spans="2:5" ht="15" thickBot="1">
      <c r="B282" s="939"/>
      <c r="D282"/>
      <c r="E282"/>
    </row>
    <row r="283" spans="1:17" ht="45.75" customHeight="1" thickBot="1">
      <c r="A283" s="1353" t="s">
        <v>119</v>
      </c>
      <c r="B283" s="3003" t="s">
        <v>329</v>
      </c>
      <c r="C283" s="3003"/>
      <c r="D283" s="2996" t="s">
        <v>85</v>
      </c>
      <c r="E283" s="2998"/>
      <c r="F283" s="2997" t="s">
        <v>268</v>
      </c>
      <c r="G283" s="2998"/>
      <c r="H283" s="2996" t="s">
        <v>267</v>
      </c>
      <c r="I283" s="2998"/>
      <c r="J283" s="2997" t="s">
        <v>88</v>
      </c>
      <c r="K283" s="2997"/>
      <c r="L283" s="2996" t="s">
        <v>82</v>
      </c>
      <c r="M283" s="2998"/>
      <c r="N283" s="2996" t="s">
        <v>83</v>
      </c>
      <c r="O283" s="2998"/>
      <c r="P283" s="2996" t="s">
        <v>91</v>
      </c>
      <c r="Q283" s="2998"/>
    </row>
    <row r="284" spans="1:17" ht="15.75">
      <c r="A284" s="1460"/>
      <c r="B284" s="1862" t="s">
        <v>68</v>
      </c>
      <c r="C284" s="1396" t="s">
        <v>216</v>
      </c>
      <c r="D284" s="1470" t="s">
        <v>68</v>
      </c>
      <c r="E284" s="1419" t="s">
        <v>216</v>
      </c>
      <c r="F284" s="1420" t="s">
        <v>68</v>
      </c>
      <c r="G284" s="1419" t="s">
        <v>216</v>
      </c>
      <c r="H284" s="1420" t="s">
        <v>68</v>
      </c>
      <c r="I284" s="1419" t="s">
        <v>216</v>
      </c>
      <c r="J284" s="1420" t="s">
        <v>68</v>
      </c>
      <c r="K284" s="1471" t="s">
        <v>216</v>
      </c>
      <c r="L284" s="1420" t="s">
        <v>68</v>
      </c>
      <c r="M284" s="1421" t="s">
        <v>216</v>
      </c>
      <c r="N284" s="1420" t="s">
        <v>68</v>
      </c>
      <c r="O284" s="1421" t="s">
        <v>216</v>
      </c>
      <c r="P284" s="1420" t="s">
        <v>68</v>
      </c>
      <c r="Q284" s="1422" t="s">
        <v>216</v>
      </c>
    </row>
    <row r="285" spans="1:17" ht="16.5">
      <c r="A285" s="1406" t="s">
        <v>6</v>
      </c>
      <c r="B285" s="1486">
        <v>833</v>
      </c>
      <c r="C285" s="1404">
        <v>2.7617531993899607</v>
      </c>
      <c r="D285" s="1854">
        <v>-354</v>
      </c>
      <c r="E285" s="1505">
        <v>-9.060660353212183</v>
      </c>
      <c r="F285" s="1487">
        <v>-166</v>
      </c>
      <c r="G285" s="1856">
        <v>-1.6016981860285604</v>
      </c>
      <c r="H285" s="1486">
        <v>71</v>
      </c>
      <c r="I285" s="1409">
        <v>8.99873257287706</v>
      </c>
      <c r="J285" s="1486">
        <v>568</v>
      </c>
      <c r="K285" s="1409">
        <v>6.269315673289183</v>
      </c>
      <c r="L285" s="1486">
        <v>21</v>
      </c>
      <c r="M285" s="1409">
        <v>4.697986577181208</v>
      </c>
      <c r="N285" s="1486">
        <v>322</v>
      </c>
      <c r="O285" s="1409">
        <v>5.918029773938614</v>
      </c>
      <c r="P285" s="1486">
        <v>371</v>
      </c>
      <c r="Q285" s="1409">
        <v>240.9090909090909</v>
      </c>
    </row>
    <row r="286" spans="1:17" ht="14.25">
      <c r="A286" s="1405" t="s">
        <v>31</v>
      </c>
      <c r="B286" s="841">
        <v>364</v>
      </c>
      <c r="C286" s="1404">
        <v>7.887323943661972</v>
      </c>
      <c r="D286" s="1043">
        <v>-197</v>
      </c>
      <c r="E286" s="1505">
        <v>-27.70745428973277</v>
      </c>
      <c r="F286" s="841">
        <v>229</v>
      </c>
      <c r="G286" s="1856">
        <v>10.485347985347985</v>
      </c>
      <c r="H286" s="841">
        <v>21</v>
      </c>
      <c r="I286" s="1409">
        <v>8.75</v>
      </c>
      <c r="J286" s="841">
        <v>111</v>
      </c>
      <c r="K286" s="1409">
        <v>16.818181818181817</v>
      </c>
      <c r="L286" s="841">
        <v>3</v>
      </c>
      <c r="M286" s="1409">
        <v>2.857142857142857</v>
      </c>
      <c r="N286" s="841">
        <v>196</v>
      </c>
      <c r="O286" s="1409">
        <v>27.412587412587413</v>
      </c>
      <c r="P286" s="841">
        <v>1</v>
      </c>
      <c r="Q286" s="1409"/>
    </row>
    <row r="287" spans="1:17" ht="14.25">
      <c r="A287" s="1405" t="s">
        <v>16</v>
      </c>
      <c r="B287" s="837">
        <v>-73</v>
      </c>
      <c r="C287" s="1505">
        <v>-6.170752324598478</v>
      </c>
      <c r="D287" s="1043">
        <v>-1</v>
      </c>
      <c r="E287" s="1505">
        <v>-0.5649717514124294</v>
      </c>
      <c r="F287" s="837">
        <v>-36</v>
      </c>
      <c r="G287" s="1856">
        <v>-8.372093023255815</v>
      </c>
      <c r="H287" s="841">
        <v>0</v>
      </c>
      <c r="I287" s="1409">
        <v>0</v>
      </c>
      <c r="J287" s="837">
        <v>-35</v>
      </c>
      <c r="K287" s="1506">
        <v>-10.32448377581121</v>
      </c>
      <c r="L287" s="841">
        <v>0</v>
      </c>
      <c r="M287" s="1409"/>
      <c r="N287" s="837">
        <v>-1</v>
      </c>
      <c r="O287" s="1409">
        <v>-0.45662100456621</v>
      </c>
      <c r="P287" s="841">
        <v>0</v>
      </c>
      <c r="Q287" s="1409"/>
    </row>
    <row r="288" spans="1:17" ht="14.25">
      <c r="A288" s="1405" t="s">
        <v>247</v>
      </c>
      <c r="B288" s="837">
        <v>-79</v>
      </c>
      <c r="C288" s="1505">
        <v>-13.458262350936968</v>
      </c>
      <c r="D288" s="1043">
        <v>-25</v>
      </c>
      <c r="E288" s="1505">
        <v>-23.364485981308412</v>
      </c>
      <c r="F288" s="837">
        <v>-91</v>
      </c>
      <c r="G288" s="1856">
        <v>-31.379310344827587</v>
      </c>
      <c r="H288" s="841">
        <v>0</v>
      </c>
      <c r="I288" s="1409"/>
      <c r="J288" s="841">
        <v>74</v>
      </c>
      <c r="K288" s="1409"/>
      <c r="L288" s="837">
        <v>-9</v>
      </c>
      <c r="M288" s="1506">
        <v>-33.333333333333336</v>
      </c>
      <c r="N288" s="837">
        <v>-28</v>
      </c>
      <c r="O288" s="1409">
        <v>-19.58041958041958</v>
      </c>
      <c r="P288" s="841">
        <v>0</v>
      </c>
      <c r="Q288" s="1409">
        <v>0</v>
      </c>
    </row>
    <row r="289" spans="1:17" ht="14.25">
      <c r="A289" s="1405" t="s">
        <v>210</v>
      </c>
      <c r="B289" s="837">
        <v>-120</v>
      </c>
      <c r="C289" s="1505">
        <v>-19.48051948051948</v>
      </c>
      <c r="D289" s="1043">
        <v>-24</v>
      </c>
      <c r="E289" s="1505">
        <v>-20.869565217391305</v>
      </c>
      <c r="F289" s="837">
        <v>-148</v>
      </c>
      <c r="G289" s="1856">
        <v>-45.962732919254655</v>
      </c>
      <c r="H289" s="841">
        <v>0</v>
      </c>
      <c r="I289" s="1409"/>
      <c r="J289" s="841">
        <v>0</v>
      </c>
      <c r="K289" s="1409"/>
      <c r="L289" s="837">
        <v>-10</v>
      </c>
      <c r="M289" s="1506">
        <v>-28.571428571428573</v>
      </c>
      <c r="N289" s="841">
        <v>57</v>
      </c>
      <c r="O289" s="1409">
        <v>39.583333333333336</v>
      </c>
      <c r="P289" s="841">
        <v>5</v>
      </c>
      <c r="Q289" s="1409"/>
    </row>
    <row r="290" spans="1:17" ht="14.25">
      <c r="A290" s="1405" t="s">
        <v>84</v>
      </c>
      <c r="B290" s="837">
        <v>-106</v>
      </c>
      <c r="C290" s="1505">
        <v>-7.975921745673439</v>
      </c>
      <c r="D290" s="1043">
        <v>-3</v>
      </c>
      <c r="E290" s="1505">
        <v>-1.1450381679389312</v>
      </c>
      <c r="F290" s="837">
        <v>-20</v>
      </c>
      <c r="G290" s="1856">
        <v>-7.380073800738008</v>
      </c>
      <c r="H290" s="841">
        <v>0</v>
      </c>
      <c r="I290" s="1409"/>
      <c r="J290" s="837">
        <v>-29</v>
      </c>
      <c r="K290" s="1409">
        <v>-5.576923076923077</v>
      </c>
      <c r="L290" s="841">
        <v>0</v>
      </c>
      <c r="M290" s="1409"/>
      <c r="N290" s="837">
        <v>-54</v>
      </c>
      <c r="O290" s="1409">
        <v>-19.565217391304348</v>
      </c>
      <c r="P290" s="841">
        <v>0</v>
      </c>
      <c r="Q290" s="1409"/>
    </row>
    <row r="291" spans="1:17" ht="14.25">
      <c r="A291" s="1405" t="s">
        <v>20</v>
      </c>
      <c r="B291" s="841">
        <v>103</v>
      </c>
      <c r="C291" s="1404">
        <v>73.04964539007092</v>
      </c>
      <c r="D291" s="1068">
        <v>4</v>
      </c>
      <c r="E291" s="1505">
        <v>36.36363636363637</v>
      </c>
      <c r="F291" s="841">
        <v>99</v>
      </c>
      <c r="G291" s="1856">
        <v>300</v>
      </c>
      <c r="H291" s="837">
        <v>-3</v>
      </c>
      <c r="I291" s="1506">
        <v>-100</v>
      </c>
      <c r="J291" s="837">
        <v>-1</v>
      </c>
      <c r="K291" s="1506">
        <v>-100</v>
      </c>
      <c r="L291" s="841">
        <v>0</v>
      </c>
      <c r="M291" s="1409"/>
      <c r="N291" s="837">
        <v>-4</v>
      </c>
      <c r="O291" s="1409">
        <v>-4.301075268817204</v>
      </c>
      <c r="P291" s="841">
        <v>8</v>
      </c>
      <c r="Q291" s="1409"/>
    </row>
    <row r="292" spans="1:17" ht="16.5">
      <c r="A292" s="1406" t="s">
        <v>0</v>
      </c>
      <c r="B292" s="1486">
        <v>56</v>
      </c>
      <c r="C292" s="1348">
        <v>2.7131782945736433</v>
      </c>
      <c r="D292" s="1854">
        <v>-2</v>
      </c>
      <c r="E292" s="1505">
        <v>-0.5797101449275363</v>
      </c>
      <c r="F292" s="1486">
        <v>9</v>
      </c>
      <c r="G292" s="1856">
        <v>1.361573373676248</v>
      </c>
      <c r="H292" s="1486">
        <v>0</v>
      </c>
      <c r="I292" s="1409"/>
      <c r="J292" s="1486">
        <v>25</v>
      </c>
      <c r="K292" s="1409">
        <v>3.869969040247678</v>
      </c>
      <c r="L292" s="1486">
        <v>0</v>
      </c>
      <c r="M292" s="1409"/>
      <c r="N292" s="1486">
        <v>24</v>
      </c>
      <c r="O292" s="1409">
        <v>5.825242718446602</v>
      </c>
      <c r="P292" s="1486">
        <v>0</v>
      </c>
      <c r="Q292" s="1409"/>
    </row>
    <row r="293" spans="1:17" ht="15">
      <c r="A293" s="1405" t="s">
        <v>21</v>
      </c>
      <c r="B293" s="786">
        <v>-33</v>
      </c>
      <c r="C293" s="1505">
        <v>-2.2494887525562373</v>
      </c>
      <c r="D293" s="1053">
        <f>F254+G256-44</f>
        <v>-57.33031058716844</v>
      </c>
      <c r="E293" s="1505">
        <v>-16.356877323420075</v>
      </c>
      <c r="F293" s="786">
        <v>-4</v>
      </c>
      <c r="G293" s="1856">
        <v>-0.9345794392523364</v>
      </c>
      <c r="H293" s="822">
        <v>5</v>
      </c>
      <c r="I293" s="1409">
        <v>17.857142857142858</v>
      </c>
      <c r="J293" s="822">
        <v>17</v>
      </c>
      <c r="K293" s="1409">
        <v>3.313840155945419</v>
      </c>
      <c r="L293" s="822">
        <v>0</v>
      </c>
      <c r="M293" s="1409"/>
      <c r="N293" s="786">
        <v>-7</v>
      </c>
      <c r="O293" s="1409">
        <v>-3.056768558951965</v>
      </c>
      <c r="P293" s="822">
        <v>0</v>
      </c>
      <c r="Q293" s="1409"/>
    </row>
    <row r="294" spans="1:17" ht="14.25">
      <c r="A294" s="1405" t="s">
        <v>77</v>
      </c>
      <c r="B294" s="841">
        <v>474</v>
      </c>
      <c r="C294" s="1404">
        <v>8.716439867598382</v>
      </c>
      <c r="D294" s="1043">
        <v>-90</v>
      </c>
      <c r="E294" s="1505">
        <v>-11.124845488257108</v>
      </c>
      <c r="F294" s="837">
        <v>-200</v>
      </c>
      <c r="G294" s="1856">
        <v>-19.76284584980237</v>
      </c>
      <c r="H294" s="841">
        <v>49</v>
      </c>
      <c r="I294" s="1409">
        <v>148.4848484848485</v>
      </c>
      <c r="J294" s="841">
        <v>413</v>
      </c>
      <c r="K294" s="1409">
        <v>15.526315789473685</v>
      </c>
      <c r="L294" s="841">
        <v>21</v>
      </c>
      <c r="M294" s="1409">
        <v>21.649484536082475</v>
      </c>
      <c r="N294" s="837">
        <v>-23</v>
      </c>
      <c r="O294" s="1409">
        <v>-3.318903318903319</v>
      </c>
      <c r="P294" s="841">
        <v>304</v>
      </c>
      <c r="Q294" s="1409">
        <v>226.86567164179104</v>
      </c>
    </row>
    <row r="295" spans="1:17" ht="16.5">
      <c r="A295" s="1405" t="s">
        <v>70</v>
      </c>
      <c r="B295" s="841">
        <v>16</v>
      </c>
      <c r="C295" s="1404">
        <v>0.5416384563303994</v>
      </c>
      <c r="D295" s="1043">
        <v>-6</v>
      </c>
      <c r="E295" s="1505">
        <v>-1.4962593516209477</v>
      </c>
      <c r="F295" s="841">
        <v>34</v>
      </c>
      <c r="G295" s="1856">
        <v>2.0094562647754137</v>
      </c>
      <c r="H295" s="837">
        <v>-15</v>
      </c>
      <c r="I295" s="1506">
        <v>-8.379888268156424</v>
      </c>
      <c r="J295" s="841">
        <v>0</v>
      </c>
      <c r="K295" s="1409"/>
      <c r="L295" s="841">
        <v>2</v>
      </c>
      <c r="M295" s="1409">
        <v>7.6923076923076925</v>
      </c>
      <c r="N295" s="841">
        <v>1</v>
      </c>
      <c r="O295" s="1409">
        <v>0.1524390243902439</v>
      </c>
      <c r="P295" s="841">
        <v>0</v>
      </c>
      <c r="Q295" s="1485"/>
    </row>
    <row r="296" spans="1:17" ht="16.5">
      <c r="A296" s="1405" t="s">
        <v>24</v>
      </c>
      <c r="B296" s="841">
        <v>41</v>
      </c>
      <c r="C296" s="1404">
        <v>9.601873536299765</v>
      </c>
      <c r="D296" s="1043">
        <v>-2</v>
      </c>
      <c r="E296" s="1505">
        <v>-5.714285714285714</v>
      </c>
      <c r="F296" s="841">
        <v>17</v>
      </c>
      <c r="G296" s="1856">
        <v>7.359307359307359</v>
      </c>
      <c r="H296" s="841">
        <v>0</v>
      </c>
      <c r="I296" s="1409"/>
      <c r="J296" s="841">
        <v>0</v>
      </c>
      <c r="K296" s="1409"/>
      <c r="L296" s="841">
        <v>7</v>
      </c>
      <c r="M296" s="1409">
        <v>63.63636363636363</v>
      </c>
      <c r="N296" s="841">
        <v>19</v>
      </c>
      <c r="O296" s="1409">
        <v>12.666666666666666</v>
      </c>
      <c r="P296" s="841">
        <v>0</v>
      </c>
      <c r="Q296" s="1485"/>
    </row>
    <row r="297" spans="1:17" ht="16.5">
      <c r="A297" s="1405" t="s">
        <v>102</v>
      </c>
      <c r="B297" s="841">
        <v>329</v>
      </c>
      <c r="C297" s="1404">
        <v>17.153284671532848</v>
      </c>
      <c r="D297" s="1068">
        <v>27</v>
      </c>
      <c r="E297" s="1505">
        <v>19.014084507042252</v>
      </c>
      <c r="F297" s="841">
        <v>7</v>
      </c>
      <c r="G297" s="1856">
        <v>0.8036739380022963</v>
      </c>
      <c r="H297" s="841">
        <v>6</v>
      </c>
      <c r="I297" s="1409">
        <v>23.076923076923077</v>
      </c>
      <c r="J297" s="841">
        <v>126</v>
      </c>
      <c r="K297" s="1409">
        <v>26.923076923076923</v>
      </c>
      <c r="L297" s="841">
        <v>8</v>
      </c>
      <c r="M297" s="1409">
        <v>21.05263157894737</v>
      </c>
      <c r="N297" s="841">
        <v>126</v>
      </c>
      <c r="O297" s="1409">
        <v>33.78016085790885</v>
      </c>
      <c r="P297" s="841">
        <v>29</v>
      </c>
      <c r="Q297" s="1485"/>
    </row>
    <row r="298" spans="1:17" ht="16.5">
      <c r="A298" s="1405" t="s">
        <v>248</v>
      </c>
      <c r="B298" s="837">
        <v>-293</v>
      </c>
      <c r="C298" s="1505">
        <v>-7.85101822079314</v>
      </c>
      <c r="D298" s="1068">
        <v>9</v>
      </c>
      <c r="E298" s="1505">
        <v>3.5573122529644268</v>
      </c>
      <c r="F298" s="837">
        <v>-63</v>
      </c>
      <c r="G298" s="1856">
        <v>-7.446808510638298</v>
      </c>
      <c r="H298" s="841">
        <v>7</v>
      </c>
      <c r="I298" s="1409">
        <v>3.763440860215054</v>
      </c>
      <c r="J298" s="837">
        <v>-206</v>
      </c>
      <c r="K298" s="1506">
        <v>-11.997670355270822</v>
      </c>
      <c r="L298" s="837">
        <v>-2</v>
      </c>
      <c r="M298" s="1409">
        <v>-2.985074626865672</v>
      </c>
      <c r="N298" s="837">
        <v>-38</v>
      </c>
      <c r="O298" s="1409">
        <v>-5.731523378582202</v>
      </c>
      <c r="P298" s="841">
        <v>0</v>
      </c>
      <c r="Q298" s="1485"/>
    </row>
    <row r="299" spans="1:17" ht="16.5">
      <c r="A299" s="1405" t="s">
        <v>249</v>
      </c>
      <c r="B299" s="841">
        <v>35</v>
      </c>
      <c r="C299" s="1404">
        <v>4.487179487179487</v>
      </c>
      <c r="D299" s="1068">
        <v>11</v>
      </c>
      <c r="E299" s="1505">
        <v>17.1875</v>
      </c>
      <c r="F299" s="841">
        <v>1</v>
      </c>
      <c r="G299" s="1856">
        <v>0.22371364653243847</v>
      </c>
      <c r="H299" s="841">
        <v>0</v>
      </c>
      <c r="I299" s="1409">
        <v>0</v>
      </c>
      <c r="J299" s="841">
        <v>0</v>
      </c>
      <c r="K299" s="1409"/>
      <c r="L299" s="841">
        <v>1</v>
      </c>
      <c r="M299" s="1409">
        <v>2.4390243902439024</v>
      </c>
      <c r="N299" s="841">
        <v>22</v>
      </c>
      <c r="O299" s="1409">
        <v>13.496932515337424</v>
      </c>
      <c r="P299" s="841">
        <v>0</v>
      </c>
      <c r="Q299" s="1485"/>
    </row>
    <row r="300" spans="1:17" ht="16.5">
      <c r="A300" s="1405" t="s">
        <v>251</v>
      </c>
      <c r="B300" s="841">
        <v>57</v>
      </c>
      <c r="C300" s="1404">
        <v>6.019007391763464</v>
      </c>
      <c r="D300" s="1043">
        <v>-7</v>
      </c>
      <c r="E300" s="1505">
        <v>-8.045977011494253</v>
      </c>
      <c r="F300" s="837">
        <v>-11</v>
      </c>
      <c r="G300" s="1856">
        <v>-6.508875739644971</v>
      </c>
      <c r="H300" s="841">
        <v>0</v>
      </c>
      <c r="I300" s="1409"/>
      <c r="J300" s="841">
        <v>61</v>
      </c>
      <c r="K300" s="1409">
        <v>10</v>
      </c>
      <c r="L300" s="841">
        <v>0</v>
      </c>
      <c r="M300" s="1409"/>
      <c r="N300" s="841">
        <v>14</v>
      </c>
      <c r="O300" s="1409">
        <v>17.28395061728395</v>
      </c>
      <c r="P300" s="841">
        <v>0</v>
      </c>
      <c r="Q300" s="1485"/>
    </row>
    <row r="301" spans="1:17" ht="16.5">
      <c r="A301" s="1405" t="s">
        <v>67</v>
      </c>
      <c r="B301" s="841">
        <v>72</v>
      </c>
      <c r="C301" s="1404">
        <v>4.69361147327249</v>
      </c>
      <c r="D301" s="1043">
        <v>-1</v>
      </c>
      <c r="E301" s="1505">
        <v>-3.225806451612903</v>
      </c>
      <c r="F301" s="841">
        <v>16</v>
      </c>
      <c r="G301" s="1856">
        <v>4.984423676012461</v>
      </c>
      <c r="H301" s="841">
        <v>1</v>
      </c>
      <c r="I301" s="1409">
        <v>9.090909090909092</v>
      </c>
      <c r="J301" s="841">
        <v>13</v>
      </c>
      <c r="K301" s="1409">
        <v>1.5625</v>
      </c>
      <c r="L301" s="841">
        <v>0</v>
      </c>
      <c r="M301" s="1409"/>
      <c r="N301" s="841">
        <v>19</v>
      </c>
      <c r="O301" s="1409">
        <v>5.6047197640118</v>
      </c>
      <c r="P301" s="841">
        <v>24</v>
      </c>
      <c r="Q301" s="1485"/>
    </row>
    <row r="302" spans="1:17" ht="16.5">
      <c r="A302" s="1405" t="s">
        <v>27</v>
      </c>
      <c r="B302" s="837">
        <v>-10</v>
      </c>
      <c r="C302" s="1505">
        <v>-3.289473684210526</v>
      </c>
      <c r="D302" s="1043">
        <v>-2</v>
      </c>
      <c r="E302" s="1505">
        <v>-4.761904761904762</v>
      </c>
      <c r="F302" s="837">
        <v>-3</v>
      </c>
      <c r="G302" s="1856">
        <v>-2.912621359223301</v>
      </c>
      <c r="H302" s="841">
        <v>0</v>
      </c>
      <c r="I302" s="1409"/>
      <c r="J302" s="837">
        <v>-1</v>
      </c>
      <c r="K302" s="1506">
        <v>-1.0638297872340425</v>
      </c>
      <c r="L302" s="841">
        <v>0</v>
      </c>
      <c r="M302" s="1409"/>
      <c r="N302" s="837">
        <v>-4</v>
      </c>
      <c r="O302" s="1409">
        <v>-6.153846153846154</v>
      </c>
      <c r="P302" s="841">
        <v>0</v>
      </c>
      <c r="Q302" s="1485"/>
    </row>
    <row r="303" spans="1:17" ht="16.5">
      <c r="A303" s="1405" t="s">
        <v>28</v>
      </c>
      <c r="B303" s="841">
        <v>0</v>
      </c>
      <c r="C303" s="1404">
        <v>0</v>
      </c>
      <c r="D303" s="1043">
        <v>0</v>
      </c>
      <c r="E303" s="1505"/>
      <c r="F303" s="837">
        <v>-1</v>
      </c>
      <c r="G303" s="1856">
        <v>-4.3478260869565215</v>
      </c>
      <c r="H303" s="841">
        <v>0</v>
      </c>
      <c r="I303" s="1409"/>
      <c r="J303" s="841">
        <v>0</v>
      </c>
      <c r="K303" s="1409"/>
      <c r="L303" s="841">
        <v>0</v>
      </c>
      <c r="M303" s="1409"/>
      <c r="N303" s="841">
        <v>1</v>
      </c>
      <c r="O303" s="1409">
        <v>7.142857142857143</v>
      </c>
      <c r="P303" s="841">
        <v>0</v>
      </c>
      <c r="Q303" s="1485"/>
    </row>
    <row r="304" spans="1:17" ht="17.25" thickBot="1">
      <c r="A304" s="1791" t="s">
        <v>29</v>
      </c>
      <c r="B304" s="853">
        <v>0</v>
      </c>
      <c r="C304" s="1411">
        <v>0</v>
      </c>
      <c r="D304" s="1855">
        <v>-1</v>
      </c>
      <c r="E304" s="1508">
        <v>-2.1739130434782608</v>
      </c>
      <c r="F304" s="1853">
        <v>-1</v>
      </c>
      <c r="G304" s="1857">
        <v>-3.3333333333333335</v>
      </c>
      <c r="H304" s="853">
        <v>0</v>
      </c>
      <c r="I304" s="1412"/>
      <c r="J304" s="853">
        <v>0</v>
      </c>
      <c r="K304" s="1412"/>
      <c r="L304" s="853">
        <v>0</v>
      </c>
      <c r="M304" s="1412"/>
      <c r="N304" s="853">
        <v>2</v>
      </c>
      <c r="O304" s="1412">
        <v>15.384615384615385</v>
      </c>
      <c r="P304" s="853">
        <v>0</v>
      </c>
      <c r="Q304" s="1858"/>
    </row>
    <row r="305" spans="1:17" ht="12.75">
      <c r="A305" s="2868" t="s">
        <v>327</v>
      </c>
      <c r="B305" s="2869"/>
      <c r="C305" s="2869"/>
      <c r="D305" s="2869"/>
      <c r="E305" s="2869"/>
      <c r="F305" s="2869"/>
      <c r="G305" s="2869"/>
      <c r="H305" s="2869"/>
      <c r="I305" s="2869"/>
      <c r="J305" s="2869"/>
      <c r="K305" s="1241"/>
      <c r="L305" s="1241"/>
      <c r="M305" s="1241"/>
      <c r="N305" s="1241"/>
      <c r="O305" s="1241"/>
      <c r="P305" s="1241"/>
      <c r="Q305" s="1241"/>
    </row>
    <row r="306" spans="1:17" ht="12.75">
      <c r="A306" s="1239" t="s">
        <v>150</v>
      </c>
      <c r="B306" s="1239"/>
      <c r="C306" s="1239"/>
      <c r="D306" s="1240"/>
      <c r="E306" s="1240"/>
      <c r="F306" s="1240"/>
      <c r="G306" s="1240"/>
      <c r="H306" s="1241"/>
      <c r="I306" s="1241"/>
      <c r="J306" s="1241"/>
      <c r="K306" s="1241"/>
      <c r="L306" s="1241"/>
      <c r="M306" s="1241"/>
      <c r="N306" s="1241"/>
      <c r="O306" s="1241"/>
      <c r="P306" s="1241"/>
      <c r="Q306" s="1241"/>
    </row>
    <row r="307" spans="1:17" ht="12.75">
      <c r="A307" s="1242" t="s">
        <v>152</v>
      </c>
      <c r="B307" s="1241"/>
      <c r="C307" s="1241"/>
      <c r="D307" s="1241"/>
      <c r="E307" s="1241"/>
      <c r="F307" s="1241"/>
      <c r="G307" s="1241"/>
      <c r="H307" s="1241"/>
      <c r="I307" s="1241"/>
      <c r="J307" s="1241"/>
      <c r="K307" s="1241"/>
      <c r="L307" s="1241"/>
      <c r="M307" s="1241"/>
      <c r="N307" s="1241"/>
      <c r="O307" s="1241"/>
      <c r="P307" s="1241"/>
      <c r="Q307" s="1241"/>
    </row>
    <row r="308" spans="1:9" ht="18">
      <c r="A308" s="1451" t="s">
        <v>330</v>
      </c>
      <c r="B308" s="1452"/>
      <c r="C308" s="1452"/>
      <c r="D308" s="1452"/>
      <c r="E308" s="1452"/>
      <c r="F308" s="1453"/>
      <c r="G308" s="51"/>
      <c r="H308" s="51"/>
      <c r="I308" s="51"/>
    </row>
    <row r="309" spans="3:5" ht="13.5" thickBot="1">
      <c r="C309"/>
      <c r="D309"/>
      <c r="E309"/>
    </row>
    <row r="310" spans="1:9" ht="13.5" thickBot="1">
      <c r="A310" s="2986" t="s">
        <v>119</v>
      </c>
      <c r="B310" s="2989" t="s">
        <v>324</v>
      </c>
      <c r="C310" s="2990"/>
      <c r="D310" s="2990"/>
      <c r="E310" s="2991"/>
      <c r="F310" s="2989" t="s">
        <v>325</v>
      </c>
      <c r="G310" s="2990"/>
      <c r="H310" s="2990"/>
      <c r="I310" s="2991"/>
    </row>
    <row r="311" spans="1:9" ht="15.75" thickBot="1">
      <c r="A311" s="2987"/>
      <c r="B311" s="2983" t="s">
        <v>326</v>
      </c>
      <c r="C311" s="2984"/>
      <c r="D311" s="2984"/>
      <c r="E311" s="2985"/>
      <c r="F311" s="2980" t="s">
        <v>269</v>
      </c>
      <c r="G311" s="2981"/>
      <c r="H311" s="2981"/>
      <c r="I311" s="2982"/>
    </row>
    <row r="312" spans="1:9" ht="15.75" thickBot="1">
      <c r="A312" s="2988"/>
      <c r="B312" s="1733" t="s">
        <v>274</v>
      </c>
      <c r="C312" s="1734" t="s">
        <v>68</v>
      </c>
      <c r="D312" s="1734" t="s">
        <v>265</v>
      </c>
      <c r="E312" s="1735" t="s">
        <v>266</v>
      </c>
      <c r="F312" s="1439" t="s">
        <v>274</v>
      </c>
      <c r="G312" s="1396" t="s">
        <v>68</v>
      </c>
      <c r="H312" s="1396" t="s">
        <v>265</v>
      </c>
      <c r="I312" s="1397" t="s">
        <v>266</v>
      </c>
    </row>
    <row r="313" spans="1:9" ht="15.75">
      <c r="A313" s="1267" t="s">
        <v>6</v>
      </c>
      <c r="B313" s="1739"/>
      <c r="C313" s="408">
        <v>1333</v>
      </c>
      <c r="D313" s="754">
        <v>-14</v>
      </c>
      <c r="E313" s="1740">
        <v>973</v>
      </c>
      <c r="F313" s="1499"/>
      <c r="G313" s="1473">
        <v>-997</v>
      </c>
      <c r="H313" s="1473">
        <v>-780</v>
      </c>
      <c r="I313" s="1482">
        <v>-10</v>
      </c>
    </row>
    <row r="314" spans="1:9" ht="15">
      <c r="A314" s="1743"/>
      <c r="B314" s="1744">
        <v>2.226777887742118</v>
      </c>
      <c r="C314" s="1745">
        <v>4.419468205026192</v>
      </c>
      <c r="D314" s="1746">
        <v>-0.07903353279891612</v>
      </c>
      <c r="E314" s="1747">
        <v>13.880171184022824</v>
      </c>
      <c r="F314" s="1500">
        <v>-3.6264523133070012</v>
      </c>
      <c r="G314" s="1481">
        <v>-3.1655818383870455</v>
      </c>
      <c r="H314" s="1481">
        <v>-4.406779661016949</v>
      </c>
      <c r="I314" s="1501">
        <v>-0.12669453946534903</v>
      </c>
    </row>
    <row r="315" spans="1:9" ht="14.25">
      <c r="A315" s="1405" t="s">
        <v>31</v>
      </c>
      <c r="B315" s="1443">
        <v>407</v>
      </c>
      <c r="C315" s="1064">
        <v>491</v>
      </c>
      <c r="D315" s="1064">
        <v>323</v>
      </c>
      <c r="E315" s="1266">
        <v>168</v>
      </c>
      <c r="F315" s="1664">
        <v>-392.5</v>
      </c>
      <c r="G315" s="1698">
        <v>-410</v>
      </c>
      <c r="H315" s="1698">
        <v>-375</v>
      </c>
      <c r="I315" s="1699">
        <v>-35</v>
      </c>
    </row>
    <row r="316" spans="1:9" ht="12.75">
      <c r="A316" s="391"/>
      <c r="B316" s="1444">
        <v>9.50046685340803</v>
      </c>
      <c r="C316" s="1404">
        <v>10.639219934994584</v>
      </c>
      <c r="D316" s="1404">
        <v>8.171009359979763</v>
      </c>
      <c r="E316" s="1409">
        <v>25.377643504531722</v>
      </c>
      <c r="F316" s="1687">
        <v>-8.367085909187807</v>
      </c>
      <c r="G316" s="1684">
        <v>-8.029768899334117</v>
      </c>
      <c r="H316" s="1684">
        <v>-8.769878391019645</v>
      </c>
      <c r="I316" s="1685">
        <v>-4.216867469879518</v>
      </c>
    </row>
    <row r="317" spans="1:9" ht="14.25">
      <c r="A317" s="1671" t="s">
        <v>16</v>
      </c>
      <c r="B317" s="1664">
        <v>-10.5</v>
      </c>
      <c r="C317" s="1676">
        <v>-30</v>
      </c>
      <c r="D317" s="1673">
        <v>9</v>
      </c>
      <c r="E317" s="1677">
        <v>-39</v>
      </c>
      <c r="F317" s="1502">
        <v>-40.5</v>
      </c>
      <c r="G317" s="1503">
        <v>-41</v>
      </c>
      <c r="H317" s="1503">
        <v>-40</v>
      </c>
      <c r="I317" s="1475">
        <v>-1</v>
      </c>
    </row>
    <row r="318" spans="1:9" ht="12.75">
      <c r="A318" s="1679"/>
      <c r="B318" s="1687">
        <v>-1.1046817464492373</v>
      </c>
      <c r="C318" s="1684">
        <v>-2.53592561284869</v>
      </c>
      <c r="D318" s="1681">
        <v>1.2534818941504178</v>
      </c>
      <c r="E318" s="1685">
        <v>-8.387096774193548</v>
      </c>
      <c r="F318" s="1504">
        <v>-4.308510638297872</v>
      </c>
      <c r="G318" s="1505">
        <v>-3.5559410234171724</v>
      </c>
      <c r="H318" s="1505">
        <v>-5.502063273727648</v>
      </c>
      <c r="I318" s="1506">
        <v>-0.2347417840375587</v>
      </c>
    </row>
    <row r="319" spans="1:9" ht="14.25">
      <c r="A319" s="1405" t="s">
        <v>247</v>
      </c>
      <c r="B319" s="1502">
        <v>-37</v>
      </c>
      <c r="C319" s="1265">
        <v>-41</v>
      </c>
      <c r="D319" s="1265">
        <v>-33</v>
      </c>
      <c r="E319" s="1103">
        <v>-8</v>
      </c>
      <c r="F319" s="1664">
        <v>-16.5</v>
      </c>
      <c r="G319" s="1698">
        <v>-26</v>
      </c>
      <c r="H319" s="1698">
        <v>-7</v>
      </c>
      <c r="I319" s="1699">
        <v>-19</v>
      </c>
    </row>
    <row r="320" spans="1:9" ht="12.75">
      <c r="A320" s="391"/>
      <c r="B320" s="1504">
        <v>-7.4</v>
      </c>
      <c r="C320" s="1505">
        <v>-7.509157509157509</v>
      </c>
      <c r="D320" s="1505">
        <v>-7.2687224669603525</v>
      </c>
      <c r="E320" s="1506">
        <v>-8.695652173913043</v>
      </c>
      <c r="F320" s="1687">
        <v>-3.3</v>
      </c>
      <c r="G320" s="1684">
        <v>-4.761904761904762</v>
      </c>
      <c r="H320" s="1684">
        <v>-1.5418502202643172</v>
      </c>
      <c r="I320" s="1685">
        <v>-20.652173913043477</v>
      </c>
    </row>
    <row r="321" spans="1:9" ht="14.25">
      <c r="A321" s="1671" t="s">
        <v>210</v>
      </c>
      <c r="B321" s="1664">
        <v>-14</v>
      </c>
      <c r="C321" s="1676">
        <v>-29</v>
      </c>
      <c r="D321" s="1673">
        <v>1</v>
      </c>
      <c r="E321" s="1677">
        <v>-30</v>
      </c>
      <c r="F321" s="1502">
        <v>-41</v>
      </c>
      <c r="G321" s="1503">
        <v>-63</v>
      </c>
      <c r="H321" s="1503">
        <v>-19</v>
      </c>
      <c r="I321" s="1475">
        <v>-44</v>
      </c>
    </row>
    <row r="322" spans="1:9" ht="12.75">
      <c r="A322" s="1679"/>
      <c r="B322" s="1687">
        <v>-2.7105517909002903</v>
      </c>
      <c r="C322" s="1684">
        <v>-4.707792207792208</v>
      </c>
      <c r="D322" s="1681">
        <v>0.23980815347721823</v>
      </c>
      <c r="E322" s="1685">
        <v>-15.075376884422111</v>
      </c>
      <c r="F322" s="1504">
        <v>-8.159203980099502</v>
      </c>
      <c r="G322" s="1505">
        <v>-10.732538330494037</v>
      </c>
      <c r="H322" s="1505">
        <v>-4.545454545454546</v>
      </c>
      <c r="I322" s="1506">
        <v>-26.035502958579883</v>
      </c>
    </row>
    <row r="323" spans="1:9" ht="14.25">
      <c r="A323" s="1405" t="s">
        <v>84</v>
      </c>
      <c r="B323" s="1502">
        <v>-40.5</v>
      </c>
      <c r="C323" s="1265">
        <v>-37</v>
      </c>
      <c r="D323" s="1265">
        <v>-44</v>
      </c>
      <c r="E323" s="1266">
        <v>7</v>
      </c>
      <c r="F323" s="1664">
        <v>-46.5</v>
      </c>
      <c r="G323" s="1698">
        <v>-69</v>
      </c>
      <c r="H323" s="1698">
        <v>-24</v>
      </c>
      <c r="I323" s="1699">
        <v>-45</v>
      </c>
    </row>
    <row r="324" spans="1:9" ht="12.75">
      <c r="A324" s="391"/>
      <c r="B324" s="1504">
        <v>-3.57773851590106</v>
      </c>
      <c r="C324" s="1505">
        <v>-2.784048156508653</v>
      </c>
      <c r="D324" s="1505">
        <v>-4.705882352941177</v>
      </c>
      <c r="E324" s="1409">
        <v>1.7766497461928934</v>
      </c>
      <c r="F324" s="1687">
        <v>-4.260192395785616</v>
      </c>
      <c r="G324" s="1684">
        <v>-5.340557275541796</v>
      </c>
      <c r="H324" s="1684">
        <v>-2.6936026936026938</v>
      </c>
      <c r="I324" s="1685">
        <v>-11.221945137157107</v>
      </c>
    </row>
    <row r="325" spans="1:9" ht="14.25">
      <c r="A325" s="1671" t="s">
        <v>20</v>
      </c>
      <c r="B325" s="1672">
        <v>97.5</v>
      </c>
      <c r="C325" s="1673">
        <v>107</v>
      </c>
      <c r="D325" s="1673">
        <v>88</v>
      </c>
      <c r="E325" s="1674">
        <v>19</v>
      </c>
      <c r="F325" s="1502">
        <v>-5</v>
      </c>
      <c r="G325" s="1503">
        <v>-18</v>
      </c>
      <c r="H325" s="1428">
        <v>8</v>
      </c>
      <c r="I325" s="1475">
        <v>-26</v>
      </c>
    </row>
    <row r="326" spans="1:9" ht="12.75">
      <c r="A326" s="1679"/>
      <c r="B326" s="1680">
        <v>74.1444866920152</v>
      </c>
      <c r="C326" s="1681">
        <v>75.88652482269504</v>
      </c>
      <c r="D326" s="1681">
        <v>72.1311475409836</v>
      </c>
      <c r="E326" s="1682">
        <v>100</v>
      </c>
      <c r="F326" s="1504">
        <v>-2.183406113537118</v>
      </c>
      <c r="G326" s="1505">
        <v>-7.258064516129032</v>
      </c>
      <c r="H326" s="1505">
        <v>3.8095238095238093</v>
      </c>
      <c r="I326" s="1506">
        <v>-68.42105263157895</v>
      </c>
    </row>
    <row r="327" spans="1:9" ht="15.75">
      <c r="A327" s="1406" t="s">
        <v>0</v>
      </c>
      <c r="B327" s="1445">
        <v>108</v>
      </c>
      <c r="C327" s="819">
        <v>155</v>
      </c>
      <c r="D327" s="819">
        <v>61</v>
      </c>
      <c r="E327" s="897">
        <v>94</v>
      </c>
      <c r="F327" s="1705">
        <v>-86</v>
      </c>
      <c r="G327" s="1706">
        <v>-94</v>
      </c>
      <c r="H327" s="1706">
        <v>-78</v>
      </c>
      <c r="I327" s="1707">
        <v>-16</v>
      </c>
    </row>
    <row r="328" spans="1:9" ht="15">
      <c r="A328" s="1275"/>
      <c r="B328" s="1442">
        <v>6.330597889800703</v>
      </c>
      <c r="C328" s="1348">
        <v>7.50968992248062</v>
      </c>
      <c r="D328" s="1348">
        <v>4.525222551928783</v>
      </c>
      <c r="E328" s="1437">
        <v>13.128491620111731</v>
      </c>
      <c r="F328" s="1712">
        <v>-4.74090407938258</v>
      </c>
      <c r="G328" s="1713">
        <v>-4.236142406489409</v>
      </c>
      <c r="H328" s="1713">
        <v>-5.53584102200142</v>
      </c>
      <c r="I328" s="1714">
        <v>-1.9753086419753085</v>
      </c>
    </row>
    <row r="329" spans="1:9" ht="14.25">
      <c r="A329" s="1671" t="s">
        <v>21</v>
      </c>
      <c r="B329" s="1664">
        <v>-13</v>
      </c>
      <c r="C329" s="1673">
        <v>52</v>
      </c>
      <c r="D329" s="1676">
        <v>-78</v>
      </c>
      <c r="E329" s="1674">
        <v>130</v>
      </c>
      <c r="F329" s="1502">
        <v>-95.5</v>
      </c>
      <c r="G329" s="1503">
        <v>-101</v>
      </c>
      <c r="H329" s="1503">
        <v>-90</v>
      </c>
      <c r="I329" s="1475">
        <v>-11</v>
      </c>
    </row>
    <row r="330" spans="1:9" ht="12.75">
      <c r="A330" s="1679"/>
      <c r="B330" s="1687">
        <v>-1.075268817204301</v>
      </c>
      <c r="C330" s="1681">
        <v>3.5446489434219495</v>
      </c>
      <c r="D330" s="1684">
        <v>-8.201892744479496</v>
      </c>
      <c r="E330" s="1682">
        <v>25.1937984496124</v>
      </c>
      <c r="F330" s="1504">
        <v>-7.98494983277592</v>
      </c>
      <c r="G330" s="1505">
        <v>-6.649111257406188</v>
      </c>
      <c r="H330" s="1505">
        <v>-10.309278350515465</v>
      </c>
      <c r="I330" s="1506">
        <v>-1.7027863777089782</v>
      </c>
    </row>
    <row r="331" spans="1:9" ht="14.25">
      <c r="A331" s="1405" t="s">
        <v>77</v>
      </c>
      <c r="B331" s="1443"/>
      <c r="C331" s="1064">
        <v>374</v>
      </c>
      <c r="D331" s="1064">
        <v>0</v>
      </c>
      <c r="E331" s="1266">
        <v>0</v>
      </c>
      <c r="F331" s="1672"/>
      <c r="G331" s="1698">
        <v>-117</v>
      </c>
      <c r="H331" s="1700">
        <v>0</v>
      </c>
      <c r="I331" s="1701">
        <v>0</v>
      </c>
    </row>
    <row r="332" spans="1:9" ht="12.75">
      <c r="A332" s="391"/>
      <c r="B332" s="1444"/>
      <c r="C332" s="1407">
        <v>6.8775285031261495</v>
      </c>
      <c r="D332" s="1407"/>
      <c r="E332" s="1410"/>
      <c r="F332" s="1725"/>
      <c r="G332" s="1726">
        <v>-2.0130763936682725</v>
      </c>
      <c r="H332" s="1727"/>
      <c r="I332" s="1728"/>
    </row>
    <row r="333" spans="1:9" ht="14.25">
      <c r="A333" s="1671" t="s">
        <v>70</v>
      </c>
      <c r="B333" s="1672">
        <v>70</v>
      </c>
      <c r="C333" s="1673">
        <v>63</v>
      </c>
      <c r="D333" s="1673">
        <v>77</v>
      </c>
      <c r="E333" s="1677">
        <v>-14</v>
      </c>
      <c r="F333" s="1502">
        <v>-103</v>
      </c>
      <c r="G333" s="1503">
        <v>-92</v>
      </c>
      <c r="H333" s="1503">
        <v>-114</v>
      </c>
      <c r="I333" s="1458">
        <v>22</v>
      </c>
    </row>
    <row r="334" spans="1:9" ht="12.75">
      <c r="A334" s="1679"/>
      <c r="B334" s="1680">
        <v>2.571166207529844</v>
      </c>
      <c r="C334" s="1681">
        <v>2.132701421800948</v>
      </c>
      <c r="D334" s="1681">
        <v>3.091128061019671</v>
      </c>
      <c r="E334" s="1685">
        <v>-3.023758099352052</v>
      </c>
      <c r="F334" s="1504">
        <v>-3.6884512085944494</v>
      </c>
      <c r="G334" s="1505">
        <v>-3.049386808087504</v>
      </c>
      <c r="H334" s="1505">
        <v>-4.4392523364485985</v>
      </c>
      <c r="I334" s="1409">
        <v>4.8997772828507795</v>
      </c>
    </row>
    <row r="335" spans="1:9" ht="14.25">
      <c r="A335" s="1405" t="s">
        <v>24</v>
      </c>
      <c r="B335" s="1443">
        <v>22.5</v>
      </c>
      <c r="C335" s="1064">
        <v>33</v>
      </c>
      <c r="D335" s="1064">
        <v>12</v>
      </c>
      <c r="E335" s="1266">
        <v>21</v>
      </c>
      <c r="F335" s="1664">
        <v>-4.5</v>
      </c>
      <c r="G335" s="1698">
        <v>-16</v>
      </c>
      <c r="H335" s="1700">
        <v>7</v>
      </c>
      <c r="I335" s="1699">
        <v>-23</v>
      </c>
    </row>
    <row r="336" spans="1:9" ht="12.75">
      <c r="A336" s="391"/>
      <c r="B336" s="1444">
        <v>5.514705882352941</v>
      </c>
      <c r="C336" s="1404">
        <v>7.7283372365339575</v>
      </c>
      <c r="D336" s="1404">
        <v>3.0848329048843186</v>
      </c>
      <c r="E336" s="1409">
        <v>55.26315789473684</v>
      </c>
      <c r="F336" s="1687">
        <v>-1.0452961672473868</v>
      </c>
      <c r="G336" s="1684">
        <v>-3.4782608695652173</v>
      </c>
      <c r="H336" s="1681">
        <v>1.745635910224439</v>
      </c>
      <c r="I336" s="1685">
        <v>-38.983050847457626</v>
      </c>
    </row>
    <row r="337" spans="1:9" ht="14.25">
      <c r="A337" s="1671" t="s">
        <v>102</v>
      </c>
      <c r="B337" s="1664">
        <v>-51</v>
      </c>
      <c r="C337" s="1673">
        <v>235</v>
      </c>
      <c r="D337" s="1676">
        <v>-337</v>
      </c>
      <c r="E337" s="1674">
        <v>572</v>
      </c>
      <c r="F337" s="1443">
        <v>59</v>
      </c>
      <c r="G337" s="1428">
        <v>40</v>
      </c>
      <c r="H337" s="1428">
        <v>78</v>
      </c>
      <c r="I337" s="1458">
        <v>-38</v>
      </c>
    </row>
    <row r="338" spans="1:9" ht="12.75">
      <c r="A338" s="1679"/>
      <c r="B338" s="1687">
        <v>-2.7991218441273324</v>
      </c>
      <c r="C338" s="1681">
        <v>12.252346193952034</v>
      </c>
      <c r="D338" s="1684">
        <v>-19.524913093858633</v>
      </c>
      <c r="E338" s="1682">
        <v>297.9166666666667</v>
      </c>
      <c r="F338" s="1444">
        <v>3.331451157538114</v>
      </c>
      <c r="G338" s="1404">
        <v>1.8578727357176033</v>
      </c>
      <c r="H338" s="1404">
        <v>5.615550755939525</v>
      </c>
      <c r="I338" s="1409">
        <v>-4.973821989528796</v>
      </c>
    </row>
    <row r="339" spans="1:9" ht="14.25">
      <c r="A339" s="1405" t="s">
        <v>248</v>
      </c>
      <c r="B339" s="1502">
        <v>-125.5</v>
      </c>
      <c r="C339" s="1265">
        <v>-148</v>
      </c>
      <c r="D339" s="1265">
        <v>-103</v>
      </c>
      <c r="E339" s="1103">
        <v>-45</v>
      </c>
      <c r="F339" s="1664">
        <v>-14.5</v>
      </c>
      <c r="G339" s="1698">
        <v>-24</v>
      </c>
      <c r="H339" s="1698">
        <v>-5</v>
      </c>
      <c r="I339" s="1701">
        <v>-19</v>
      </c>
    </row>
    <row r="340" spans="1:9" ht="12.75">
      <c r="A340" s="391"/>
      <c r="B340" s="1504">
        <v>-4.375108941955726</v>
      </c>
      <c r="C340" s="1505">
        <v>-3.9657020364415865</v>
      </c>
      <c r="D340" s="1505">
        <v>-5.13715710723192</v>
      </c>
      <c r="E340" s="1506">
        <v>-2.6056745801968733</v>
      </c>
      <c r="F340" s="1687">
        <v>-0.5286183011301495</v>
      </c>
      <c r="G340" s="1681">
        <v>-0.6696428571428571</v>
      </c>
      <c r="H340" s="1684">
        <v>-0.2628811777076761</v>
      </c>
      <c r="I340" s="1682">
        <v>-1.1296076099881094</v>
      </c>
    </row>
    <row r="341" spans="1:9" ht="14.25">
      <c r="A341" s="1671" t="s">
        <v>249</v>
      </c>
      <c r="B341" s="1672">
        <v>20</v>
      </c>
      <c r="C341" s="1673">
        <v>31</v>
      </c>
      <c r="D341" s="1673">
        <v>9</v>
      </c>
      <c r="E341" s="1674">
        <v>22</v>
      </c>
      <c r="F341" s="1502">
        <v>-22.5</v>
      </c>
      <c r="G341" s="1503">
        <v>-11</v>
      </c>
      <c r="H341" s="1503">
        <v>-34</v>
      </c>
      <c r="I341" s="1458">
        <v>23</v>
      </c>
    </row>
    <row r="342" spans="1:9" ht="12.75">
      <c r="A342" s="1679"/>
      <c r="B342" s="1680">
        <v>2.9027576197387517</v>
      </c>
      <c r="C342" s="1681">
        <v>3.9743589743589745</v>
      </c>
      <c r="D342" s="1681">
        <v>1.5050167224080269</v>
      </c>
      <c r="E342" s="1682">
        <v>12.087912087912088</v>
      </c>
      <c r="F342" s="1504">
        <v>-3.173483779971791</v>
      </c>
      <c r="G342" s="1505">
        <v>-1.3563501849568433</v>
      </c>
      <c r="H342" s="1505">
        <v>-5.601317957166392</v>
      </c>
      <c r="I342" s="1409">
        <v>11.27450980392157</v>
      </c>
    </row>
    <row r="343" spans="1:9" ht="14.25">
      <c r="A343" s="1405" t="s">
        <v>251</v>
      </c>
      <c r="B343" s="1443">
        <v>19.5</v>
      </c>
      <c r="C343" s="1064">
        <v>42</v>
      </c>
      <c r="D343" s="1265">
        <v>-3</v>
      </c>
      <c r="E343" s="1266">
        <v>45</v>
      </c>
      <c r="F343" s="1664">
        <v>-18</v>
      </c>
      <c r="G343" s="1700">
        <v>8</v>
      </c>
      <c r="H343" s="1698">
        <v>-44</v>
      </c>
      <c r="I343" s="1701">
        <v>52</v>
      </c>
    </row>
    <row r="344" spans="1:9" ht="12.75">
      <c r="A344" s="391"/>
      <c r="B344" s="1444">
        <v>2.7045769764216367</v>
      </c>
      <c r="C344" s="1404">
        <v>4.246713852376137</v>
      </c>
      <c r="D344" s="1505">
        <v>-0.6622516556291391</v>
      </c>
      <c r="E344" s="1409">
        <v>8.395522388059701</v>
      </c>
      <c r="F344" s="1687">
        <v>-2.496532593619972</v>
      </c>
      <c r="G344" s="1681">
        <v>0.8088978766430738</v>
      </c>
      <c r="H344" s="1684">
        <v>-9.713024282560706</v>
      </c>
      <c r="I344" s="1682">
        <v>9.701492537313433</v>
      </c>
    </row>
    <row r="345" spans="1:9" ht="14.25">
      <c r="A345" s="1671" t="s">
        <v>67</v>
      </c>
      <c r="B345" s="1672">
        <v>21.5</v>
      </c>
      <c r="C345" s="1673">
        <v>33</v>
      </c>
      <c r="D345" s="1673">
        <v>10</v>
      </c>
      <c r="E345" s="1674">
        <v>23</v>
      </c>
      <c r="F345" s="1672">
        <v>10.5</v>
      </c>
      <c r="G345" s="1700">
        <v>39</v>
      </c>
      <c r="H345" s="1698">
        <v>-18</v>
      </c>
      <c r="I345" s="1701">
        <v>57</v>
      </c>
    </row>
    <row r="346" spans="1:9" ht="12.75">
      <c r="A346" s="1679"/>
      <c r="B346" s="1680">
        <v>1.842330762639246</v>
      </c>
      <c r="C346" s="1681">
        <v>2.151238591916558</v>
      </c>
      <c r="D346" s="1681">
        <v>1.25</v>
      </c>
      <c r="E346" s="1682">
        <v>3.1335149863760217</v>
      </c>
      <c r="F346" s="1680">
        <v>0.8834665544804375</v>
      </c>
      <c r="G346" s="1681">
        <v>2.4888321633694956</v>
      </c>
      <c r="H346" s="1684">
        <v>-2.2222222222222223</v>
      </c>
      <c r="I346" s="1682">
        <v>7.5297225891677675</v>
      </c>
    </row>
    <row r="347" spans="1:9" ht="14.25">
      <c r="A347" s="1405" t="s">
        <v>27</v>
      </c>
      <c r="B347" s="1502">
        <v>-3.5</v>
      </c>
      <c r="C347" s="1064">
        <v>1</v>
      </c>
      <c r="D347" s="1265">
        <v>-8</v>
      </c>
      <c r="E347" s="1266">
        <v>9</v>
      </c>
      <c r="F347" s="1664">
        <v>-13</v>
      </c>
      <c r="G347" s="1698">
        <v>-3</v>
      </c>
      <c r="H347" s="1698">
        <v>-23</v>
      </c>
      <c r="I347" s="1701">
        <v>20</v>
      </c>
    </row>
    <row r="348" spans="1:9" ht="12.75">
      <c r="A348" s="391"/>
      <c r="B348" s="1504">
        <v>-1.3671875</v>
      </c>
      <c r="C348" s="1404">
        <v>0.32894736842105265</v>
      </c>
      <c r="D348" s="1505">
        <v>-3.8461538461538463</v>
      </c>
      <c r="E348" s="1409">
        <v>9.375</v>
      </c>
      <c r="F348" s="1687">
        <v>-5.148514851485149</v>
      </c>
      <c r="G348" s="1684">
        <v>-0.9836065573770492</v>
      </c>
      <c r="H348" s="1684">
        <v>-11.5</v>
      </c>
      <c r="I348" s="1685">
        <v>19.047619047619047</v>
      </c>
    </row>
    <row r="349" spans="1:9" ht="14.25">
      <c r="A349" s="1671" t="s">
        <v>28</v>
      </c>
      <c r="B349" s="1672">
        <v>1</v>
      </c>
      <c r="C349" s="1673">
        <v>0</v>
      </c>
      <c r="D349" s="1673">
        <v>2</v>
      </c>
      <c r="E349" s="1677">
        <v>-2</v>
      </c>
      <c r="F349" s="1672">
        <v>0.5</v>
      </c>
      <c r="G349" s="1700">
        <v>1</v>
      </c>
      <c r="H349" s="1700">
        <v>0</v>
      </c>
      <c r="I349" s="1701">
        <v>1</v>
      </c>
    </row>
    <row r="350" spans="1:9" ht="12.75">
      <c r="A350" s="1679"/>
      <c r="B350" s="1680">
        <v>2.7777777777777777</v>
      </c>
      <c r="C350" s="1681">
        <v>0</v>
      </c>
      <c r="D350" s="1681">
        <v>5.714285714285714</v>
      </c>
      <c r="E350" s="1685">
        <v>-100</v>
      </c>
      <c r="F350" s="1680">
        <v>1.3513513513513513</v>
      </c>
      <c r="G350" s="1681">
        <v>2.7027027027027026</v>
      </c>
      <c r="H350" s="1681">
        <v>0</v>
      </c>
      <c r="I350" s="1682"/>
    </row>
    <row r="351" spans="1:9" ht="14.25">
      <c r="A351" s="1405" t="s">
        <v>29</v>
      </c>
      <c r="B351" s="1443">
        <v>0.5</v>
      </c>
      <c r="C351" s="1064">
        <v>1</v>
      </c>
      <c r="D351" s="1064">
        <v>0</v>
      </c>
      <c r="E351" s="1266">
        <v>1</v>
      </c>
      <c r="F351" s="1502">
        <v>-1</v>
      </c>
      <c r="G351" s="1428">
        <v>0</v>
      </c>
      <c r="H351" s="1428">
        <v>-2</v>
      </c>
      <c r="I351" s="1458">
        <v>2</v>
      </c>
    </row>
    <row r="352" spans="1:9" ht="13.5" thickBot="1">
      <c r="A352" s="392"/>
      <c r="B352" s="1446">
        <v>0.6097560975609756</v>
      </c>
      <c r="C352" s="1411">
        <v>1.1235955056179776</v>
      </c>
      <c r="D352" s="1411">
        <v>0</v>
      </c>
      <c r="E352" s="1412">
        <v>7.142857142857143</v>
      </c>
      <c r="F352" s="1507">
        <v>-1.2121212121212122</v>
      </c>
      <c r="G352" s="1411">
        <v>0</v>
      </c>
      <c r="H352" s="1508">
        <v>-2.6666666666666665</v>
      </c>
      <c r="I352" s="1412">
        <v>13.333333333333334</v>
      </c>
    </row>
    <row r="353" spans="1:10" ht="12.75">
      <c r="A353" s="1585" t="s">
        <v>327</v>
      </c>
      <c r="B353" s="1303"/>
      <c r="C353" s="1303"/>
      <c r="D353" s="1303"/>
      <c r="E353" s="1303"/>
      <c r="F353" s="1303"/>
      <c r="G353" s="1303"/>
      <c r="H353" s="1303"/>
      <c r="I353" s="1303"/>
      <c r="J353" s="882"/>
    </row>
    <row r="354" spans="1:10" ht="12.75">
      <c r="A354" s="1239" t="s">
        <v>150</v>
      </c>
      <c r="B354" s="1239"/>
      <c r="C354" s="1239"/>
      <c r="D354" s="1240"/>
      <c r="E354" s="1240"/>
      <c r="F354" s="1240"/>
      <c r="G354" s="1240"/>
      <c r="H354" s="1241"/>
      <c r="I354" s="1241"/>
      <c r="J354" s="52"/>
    </row>
    <row r="355" spans="1:10" ht="12.75">
      <c r="A355" s="1242" t="s">
        <v>152</v>
      </c>
      <c r="B355" s="1241"/>
      <c r="C355" s="1241"/>
      <c r="D355" s="1241"/>
      <c r="E355" s="1241"/>
      <c r="F355" s="1241"/>
      <c r="G355" s="1241"/>
      <c r="H355" s="1241"/>
      <c r="I355" s="1241"/>
      <c r="J355" s="52"/>
    </row>
  </sheetData>
  <sheetProtection/>
  <mergeCells count="90">
    <mergeCell ref="P283:Q283"/>
    <mergeCell ref="B283:C283"/>
    <mergeCell ref="D283:E283"/>
    <mergeCell ref="F283:G283"/>
    <mergeCell ref="H283:I283"/>
    <mergeCell ref="J283:K283"/>
    <mergeCell ref="L283:M283"/>
    <mergeCell ref="N283:O283"/>
    <mergeCell ref="F231:H231"/>
    <mergeCell ref="I231:K231"/>
    <mergeCell ref="L231:N231"/>
    <mergeCell ref="F153:H153"/>
    <mergeCell ref="F107:H107"/>
    <mergeCell ref="I153:K153"/>
    <mergeCell ref="L153:N153"/>
    <mergeCell ref="F199:H199"/>
    <mergeCell ref="I199:K199"/>
    <mergeCell ref="U231:W231"/>
    <mergeCell ref="X231:Z231"/>
    <mergeCell ref="X107:Z107"/>
    <mergeCell ref="R107:T107"/>
    <mergeCell ref="U107:W107"/>
    <mergeCell ref="L107:N107"/>
    <mergeCell ref="O107:Q107"/>
    <mergeCell ref="L51:N51"/>
    <mergeCell ref="I107:K107"/>
    <mergeCell ref="U3:W3"/>
    <mergeCell ref="X3:Z3"/>
    <mergeCell ref="F27:H27"/>
    <mergeCell ref="I27:K27"/>
    <mergeCell ref="L27:N27"/>
    <mergeCell ref="O27:Q27"/>
    <mergeCell ref="R27:T27"/>
    <mergeCell ref="U27:W27"/>
    <mergeCell ref="X27:Z27"/>
    <mergeCell ref="O3:Q3"/>
    <mergeCell ref="I51:K51"/>
    <mergeCell ref="R51:T51"/>
    <mergeCell ref="U51:W51"/>
    <mergeCell ref="X51:Z51"/>
    <mergeCell ref="O51:Q51"/>
    <mergeCell ref="F3:H3"/>
    <mergeCell ref="I3:K3"/>
    <mergeCell ref="L3:N3"/>
    <mergeCell ref="F51:H51"/>
    <mergeCell ref="B3:E3"/>
    <mergeCell ref="R3:T3"/>
    <mergeCell ref="B27:E27"/>
    <mergeCell ref="B51:E51"/>
    <mergeCell ref="B107:E107"/>
    <mergeCell ref="B231:E231"/>
    <mergeCell ref="B153:E153"/>
    <mergeCell ref="B75:E75"/>
    <mergeCell ref="A99:N99"/>
    <mergeCell ref="A100:N100"/>
    <mergeCell ref="A101:O101"/>
    <mergeCell ref="B199:E199"/>
    <mergeCell ref="X153:Z153"/>
    <mergeCell ref="R75:T75"/>
    <mergeCell ref="U75:W75"/>
    <mergeCell ref="X75:Z75"/>
    <mergeCell ref="A98:S98"/>
    <mergeCell ref="F75:H75"/>
    <mergeCell ref="I75:K75"/>
    <mergeCell ref="L75:N75"/>
    <mergeCell ref="O75:Q75"/>
    <mergeCell ref="X199:Z199"/>
    <mergeCell ref="L199:N199"/>
    <mergeCell ref="O199:Q199"/>
    <mergeCell ref="R199:T199"/>
    <mergeCell ref="U199:W199"/>
    <mergeCell ref="O153:Q153"/>
    <mergeCell ref="R153:T153"/>
    <mergeCell ref="U153:W153"/>
    <mergeCell ref="A274:S274"/>
    <mergeCell ref="A275:N275"/>
    <mergeCell ref="A276:N276"/>
    <mergeCell ref="A277:O277"/>
    <mergeCell ref="A222:S222"/>
    <mergeCell ref="A223:N223"/>
    <mergeCell ref="A224:N224"/>
    <mergeCell ref="A225:O225"/>
    <mergeCell ref="O231:Q231"/>
    <mergeCell ref="R231:T231"/>
    <mergeCell ref="A305:J305"/>
    <mergeCell ref="F311:I311"/>
    <mergeCell ref="B311:E311"/>
    <mergeCell ref="A310:A312"/>
    <mergeCell ref="B310:E310"/>
    <mergeCell ref="F310:I310"/>
  </mergeCells>
  <printOptions/>
  <pageMargins left="0.5511811023622047" right="0.7874015748031497" top="0.4724409448818898" bottom="0.4330708661417323" header="0" footer="0"/>
  <pageSetup fitToHeight="0" horizontalDpi="600" verticalDpi="600" orientation="landscape" paperSize="9" scale="47" r:id="rId1"/>
  <rowBreaks count="7" manualBreakCount="7">
    <brk id="49" max="25" man="1"/>
    <brk id="104" max="25" man="1"/>
    <brk id="150" max="25" man="1"/>
    <brk id="196" max="25" man="1"/>
    <brk id="228" max="25" man="1"/>
    <brk id="279" max="25" man="1"/>
    <brk id="307" max="25" man="1"/>
  </rowBreaks>
</worksheet>
</file>

<file path=xl/worksheets/sheet5.xml><?xml version="1.0" encoding="utf-8"?>
<worksheet xmlns="http://schemas.openxmlformats.org/spreadsheetml/2006/main" xmlns:r="http://schemas.openxmlformats.org/officeDocument/2006/relationships">
  <dimension ref="A1:K236"/>
  <sheetViews>
    <sheetView view="pageBreakPreview" zoomScale="60" zoomScaleNormal="75" zoomScalePageLayoutView="0" workbookViewId="0" topLeftCell="A79">
      <selection activeCell="I93" sqref="I93"/>
    </sheetView>
  </sheetViews>
  <sheetFormatPr defaultColWidth="11.421875" defaultRowHeight="12.75"/>
  <cols>
    <col min="1" max="1" width="27.28125" style="0" customWidth="1"/>
    <col min="2" max="2" width="11.28125" style="0" customWidth="1"/>
    <col min="3" max="3" width="11.00390625" style="0" customWidth="1"/>
    <col min="4" max="4" width="12.57421875" style="0" customWidth="1"/>
    <col min="5" max="5" width="11.57421875" style="0" customWidth="1"/>
    <col min="7" max="7" width="12.8515625" style="0" customWidth="1"/>
    <col min="9" max="9" width="10.140625" style="0" customWidth="1"/>
    <col min="10" max="10" width="12.140625" style="0" customWidth="1"/>
  </cols>
  <sheetData>
    <row r="1" s="889" customFormat="1" ht="15.75">
      <c r="A1" s="1659" t="s">
        <v>105</v>
      </c>
    </row>
    <row r="2" ht="15.75">
      <c r="A2" s="155"/>
    </row>
    <row r="3" spans="1:10" ht="16.5" thickBot="1">
      <c r="A3" s="153" t="s">
        <v>307</v>
      </c>
      <c r="B3" s="49"/>
      <c r="C3" s="49"/>
      <c r="D3" s="49"/>
      <c r="E3" s="49"/>
      <c r="F3" s="49"/>
      <c r="G3" s="49"/>
      <c r="H3" s="49"/>
      <c r="I3" s="49"/>
      <c r="J3" s="49"/>
    </row>
    <row r="4" spans="1:10" ht="13.5" thickBot="1">
      <c r="A4" s="2858" t="s">
        <v>119</v>
      </c>
      <c r="B4" s="3005" t="s">
        <v>3</v>
      </c>
      <c r="C4" s="3005"/>
      <c r="D4" s="3005"/>
      <c r="E4" s="3005"/>
      <c r="F4" s="3005"/>
      <c r="G4" s="3005"/>
      <c r="H4" s="3005"/>
      <c r="I4" s="3005"/>
      <c r="J4" s="3006"/>
    </row>
    <row r="5" spans="1:10" ht="36.75" thickBot="1">
      <c r="A5" s="2860"/>
      <c r="B5" s="2037" t="s">
        <v>6</v>
      </c>
      <c r="C5" s="2038"/>
      <c r="D5" s="2038" t="s">
        <v>103</v>
      </c>
      <c r="E5" s="2038" t="s">
        <v>79</v>
      </c>
      <c r="F5" s="2038" t="s">
        <v>80</v>
      </c>
      <c r="G5" s="2038" t="s">
        <v>104</v>
      </c>
      <c r="H5" s="2038" t="s">
        <v>81</v>
      </c>
      <c r="I5" s="2038" t="s">
        <v>82</v>
      </c>
      <c r="J5" s="2039" t="s">
        <v>83</v>
      </c>
    </row>
    <row r="6" spans="1:10" s="158" customFormat="1" ht="15.75">
      <c r="A6" s="1261" t="s">
        <v>6</v>
      </c>
      <c r="B6" s="2586">
        <v>3623</v>
      </c>
      <c r="C6" s="2587"/>
      <c r="D6" s="2588">
        <v>331</v>
      </c>
      <c r="E6" s="2589">
        <v>0</v>
      </c>
      <c r="F6" s="2589">
        <v>15</v>
      </c>
      <c r="G6" s="2587">
        <v>2788</v>
      </c>
      <c r="H6" s="2590">
        <v>432</v>
      </c>
      <c r="I6" s="2590">
        <v>57</v>
      </c>
      <c r="J6" s="2591">
        <v>0</v>
      </c>
    </row>
    <row r="7" spans="1:10" s="158" customFormat="1" ht="12.75">
      <c r="A7" s="1263" t="s">
        <v>31</v>
      </c>
      <c r="B7" s="2040">
        <v>65</v>
      </c>
      <c r="C7" s="2041"/>
      <c r="D7" s="2042">
        <v>0</v>
      </c>
      <c r="E7" s="2043">
        <v>0</v>
      </c>
      <c r="F7" s="2043">
        <v>0</v>
      </c>
      <c r="G7" s="2041">
        <v>47</v>
      </c>
      <c r="H7" s="2044">
        <v>18</v>
      </c>
      <c r="I7" s="2044">
        <v>0</v>
      </c>
      <c r="J7" s="2045">
        <v>0</v>
      </c>
    </row>
    <row r="8" spans="1:10" s="158" customFormat="1" ht="12.75">
      <c r="A8" s="1263" t="s">
        <v>16</v>
      </c>
      <c r="B8" s="2040">
        <v>110</v>
      </c>
      <c r="C8" s="2041"/>
      <c r="D8" s="2042">
        <v>0</v>
      </c>
      <c r="E8" s="2043">
        <v>0</v>
      </c>
      <c r="F8" s="2043">
        <v>0</v>
      </c>
      <c r="G8" s="2041">
        <v>110</v>
      </c>
      <c r="H8" s="2044">
        <v>0</v>
      </c>
      <c r="I8" s="2044">
        <v>0</v>
      </c>
      <c r="J8" s="2045">
        <v>0</v>
      </c>
    </row>
    <row r="9" spans="1:10" s="158" customFormat="1" ht="12.75">
      <c r="A9" s="1263" t="s">
        <v>247</v>
      </c>
      <c r="B9" s="2040">
        <v>92</v>
      </c>
      <c r="C9" s="2041"/>
      <c r="D9" s="2042">
        <v>0</v>
      </c>
      <c r="E9" s="2043">
        <v>0</v>
      </c>
      <c r="F9" s="2043">
        <v>0</v>
      </c>
      <c r="G9" s="2041">
        <v>80</v>
      </c>
      <c r="H9" s="2044">
        <v>12</v>
      </c>
      <c r="I9" s="2044">
        <v>0</v>
      </c>
      <c r="J9" s="2045">
        <v>0</v>
      </c>
    </row>
    <row r="10" spans="1:10" s="158" customFormat="1" ht="12.75">
      <c r="A10" s="1263" t="s">
        <v>210</v>
      </c>
      <c r="B10" s="2040">
        <v>46</v>
      </c>
      <c r="C10" s="2041"/>
      <c r="D10" s="2042">
        <v>0</v>
      </c>
      <c r="E10" s="2043">
        <v>0</v>
      </c>
      <c r="F10" s="2043">
        <v>15</v>
      </c>
      <c r="G10" s="2041">
        <v>27</v>
      </c>
      <c r="H10" s="2044">
        <v>4</v>
      </c>
      <c r="I10" s="2044">
        <v>0</v>
      </c>
      <c r="J10" s="2045">
        <v>0</v>
      </c>
    </row>
    <row r="11" spans="1:10" s="158" customFormat="1" ht="12.75">
      <c r="A11" s="1263" t="s">
        <v>84</v>
      </c>
      <c r="B11" s="2040">
        <v>99</v>
      </c>
      <c r="C11" s="2041"/>
      <c r="D11" s="2042">
        <v>0</v>
      </c>
      <c r="E11" s="2043">
        <v>0</v>
      </c>
      <c r="F11" s="2043">
        <v>0</v>
      </c>
      <c r="G11" s="2041">
        <v>39</v>
      </c>
      <c r="H11" s="2044">
        <v>3</v>
      </c>
      <c r="I11" s="2044">
        <v>57</v>
      </c>
      <c r="J11" s="2045">
        <v>0</v>
      </c>
    </row>
    <row r="12" spans="1:10" s="158" customFormat="1" ht="12.75">
      <c r="A12" s="1263" t="s">
        <v>20</v>
      </c>
      <c r="B12" s="2040">
        <v>60</v>
      </c>
      <c r="C12" s="2041"/>
      <c r="D12" s="2042">
        <v>24</v>
      </c>
      <c r="E12" s="2043">
        <v>0</v>
      </c>
      <c r="F12" s="2043">
        <v>0</v>
      </c>
      <c r="G12" s="2041">
        <v>15</v>
      </c>
      <c r="H12" s="2044">
        <v>21</v>
      </c>
      <c r="I12" s="2044">
        <v>0</v>
      </c>
      <c r="J12" s="2045">
        <v>0</v>
      </c>
    </row>
    <row r="13" spans="1:10" s="156" customFormat="1" ht="15.75">
      <c r="A13" s="1262" t="s">
        <v>0</v>
      </c>
      <c r="B13" s="2586">
        <v>141</v>
      </c>
      <c r="C13" s="2587"/>
      <c r="D13" s="2588">
        <v>0</v>
      </c>
      <c r="E13" s="2589">
        <v>0</v>
      </c>
      <c r="F13" s="2589">
        <v>0</v>
      </c>
      <c r="G13" s="2587">
        <v>138</v>
      </c>
      <c r="H13" s="2590">
        <v>3</v>
      </c>
      <c r="I13" s="2590">
        <v>0</v>
      </c>
      <c r="J13" s="2591">
        <v>0</v>
      </c>
    </row>
    <row r="14" spans="1:10" s="158" customFormat="1" ht="12.75">
      <c r="A14" s="1263" t="s">
        <v>21</v>
      </c>
      <c r="B14" s="2040">
        <v>15</v>
      </c>
      <c r="C14" s="2041"/>
      <c r="D14" s="2042">
        <v>0</v>
      </c>
      <c r="E14" s="2043">
        <v>0</v>
      </c>
      <c r="F14" s="2043">
        <v>0</v>
      </c>
      <c r="G14" s="2041">
        <v>15</v>
      </c>
      <c r="H14" s="2044">
        <v>0</v>
      </c>
      <c r="I14" s="2044">
        <v>0</v>
      </c>
      <c r="J14" s="2045">
        <v>0</v>
      </c>
    </row>
    <row r="15" spans="1:10" s="158" customFormat="1" ht="12.75">
      <c r="A15" s="1263" t="s">
        <v>77</v>
      </c>
      <c r="B15" s="2040">
        <v>1589</v>
      </c>
      <c r="C15" s="2041"/>
      <c r="D15" s="2042">
        <v>188</v>
      </c>
      <c r="E15" s="2043">
        <v>0</v>
      </c>
      <c r="F15" s="2043">
        <v>0</v>
      </c>
      <c r="G15" s="2041">
        <v>1173</v>
      </c>
      <c r="H15" s="2044">
        <v>228</v>
      </c>
      <c r="I15" s="2044">
        <v>0</v>
      </c>
      <c r="J15" s="2045">
        <v>0</v>
      </c>
    </row>
    <row r="16" spans="1:10" s="158" customFormat="1" ht="12.75">
      <c r="A16" s="1263" t="s">
        <v>70</v>
      </c>
      <c r="B16" s="2040">
        <v>458</v>
      </c>
      <c r="C16" s="2041"/>
      <c r="D16" s="2042">
        <v>41</v>
      </c>
      <c r="E16" s="2043">
        <v>0</v>
      </c>
      <c r="F16" s="2043">
        <v>0</v>
      </c>
      <c r="G16" s="2041">
        <v>319</v>
      </c>
      <c r="H16" s="2044">
        <v>98</v>
      </c>
      <c r="I16" s="2044">
        <v>0</v>
      </c>
      <c r="J16" s="2045">
        <v>0</v>
      </c>
    </row>
    <row r="17" spans="1:10" s="158" customFormat="1" ht="12.75">
      <c r="A17" s="1263" t="s">
        <v>24</v>
      </c>
      <c r="B17" s="2040">
        <v>0</v>
      </c>
      <c r="C17" s="2041"/>
      <c r="D17" s="2042">
        <v>0</v>
      </c>
      <c r="E17" s="2043">
        <v>0</v>
      </c>
      <c r="F17" s="2043">
        <v>0</v>
      </c>
      <c r="G17" s="2041">
        <v>0</v>
      </c>
      <c r="H17" s="2044">
        <v>0</v>
      </c>
      <c r="I17" s="2044">
        <v>0</v>
      </c>
      <c r="J17" s="2045">
        <v>0</v>
      </c>
    </row>
    <row r="18" spans="1:10" s="158" customFormat="1" ht="12.75">
      <c r="A18" s="1263" t="s">
        <v>102</v>
      </c>
      <c r="B18" s="2040">
        <v>171</v>
      </c>
      <c r="C18" s="2041"/>
      <c r="D18" s="2042">
        <v>17</v>
      </c>
      <c r="E18" s="2043">
        <v>0</v>
      </c>
      <c r="F18" s="2043">
        <v>0</v>
      </c>
      <c r="G18" s="2041">
        <v>134</v>
      </c>
      <c r="H18" s="2044">
        <v>20</v>
      </c>
      <c r="I18" s="2044">
        <v>0</v>
      </c>
      <c r="J18" s="2045">
        <v>0</v>
      </c>
    </row>
    <row r="19" spans="1:10" s="158" customFormat="1" ht="12.75">
      <c r="A19" s="1263" t="s">
        <v>248</v>
      </c>
      <c r="B19" s="2040">
        <v>410</v>
      </c>
      <c r="C19" s="2041"/>
      <c r="D19" s="2042">
        <v>18</v>
      </c>
      <c r="E19" s="2043">
        <v>0</v>
      </c>
      <c r="F19" s="2043">
        <v>0</v>
      </c>
      <c r="G19" s="2041">
        <v>375</v>
      </c>
      <c r="H19" s="2044">
        <v>17</v>
      </c>
      <c r="I19" s="2044">
        <v>0</v>
      </c>
      <c r="J19" s="2045">
        <v>0</v>
      </c>
    </row>
    <row r="20" spans="1:10" s="158" customFormat="1" ht="12.75">
      <c r="A20" s="1263" t="s">
        <v>249</v>
      </c>
      <c r="B20" s="2040">
        <v>36</v>
      </c>
      <c r="C20" s="2041"/>
      <c r="D20" s="2042">
        <v>0</v>
      </c>
      <c r="E20" s="2043">
        <v>0</v>
      </c>
      <c r="F20" s="2043">
        <v>0</v>
      </c>
      <c r="G20" s="2041">
        <v>33</v>
      </c>
      <c r="H20" s="2044">
        <v>3</v>
      </c>
      <c r="I20" s="2044">
        <v>0</v>
      </c>
      <c r="J20" s="2045">
        <v>0</v>
      </c>
    </row>
    <row r="21" spans="1:10" s="158" customFormat="1" ht="12.75">
      <c r="A21" s="1263" t="s">
        <v>251</v>
      </c>
      <c r="B21" s="2040">
        <v>37</v>
      </c>
      <c r="C21" s="2041"/>
      <c r="D21" s="2042">
        <v>0</v>
      </c>
      <c r="E21" s="2043">
        <v>0</v>
      </c>
      <c r="F21" s="2043">
        <v>0</v>
      </c>
      <c r="G21" s="2041">
        <v>37</v>
      </c>
      <c r="H21" s="2044">
        <v>0</v>
      </c>
      <c r="I21" s="2044">
        <v>0</v>
      </c>
      <c r="J21" s="2045">
        <v>0</v>
      </c>
    </row>
    <row r="22" spans="1:10" s="158" customFormat="1" ht="12.75">
      <c r="A22" s="1263" t="s">
        <v>67</v>
      </c>
      <c r="B22" s="2040">
        <v>294</v>
      </c>
      <c r="C22" s="2041"/>
      <c r="D22" s="2042">
        <v>43</v>
      </c>
      <c r="E22" s="2043">
        <v>0</v>
      </c>
      <c r="F22" s="2043">
        <v>0</v>
      </c>
      <c r="G22" s="2041">
        <v>246</v>
      </c>
      <c r="H22" s="2044">
        <v>5</v>
      </c>
      <c r="I22" s="2044">
        <v>0</v>
      </c>
      <c r="J22" s="2045">
        <v>0</v>
      </c>
    </row>
    <row r="23" spans="1:10" s="158" customFormat="1" ht="12.75">
      <c r="A23" s="1263" t="s">
        <v>27</v>
      </c>
      <c r="B23" s="2040">
        <v>0</v>
      </c>
      <c r="C23" s="2041"/>
      <c r="D23" s="2042">
        <v>0</v>
      </c>
      <c r="E23" s="2043">
        <v>0</v>
      </c>
      <c r="F23" s="2043">
        <v>0</v>
      </c>
      <c r="G23" s="2041">
        <v>0</v>
      </c>
      <c r="H23" s="2044">
        <v>0</v>
      </c>
      <c r="I23" s="2044">
        <v>0</v>
      </c>
      <c r="J23" s="2045">
        <v>0</v>
      </c>
    </row>
    <row r="24" spans="1:10" s="158" customFormat="1" ht="12.75">
      <c r="A24" s="1263" t="s">
        <v>28</v>
      </c>
      <c r="B24" s="2040">
        <v>0</v>
      </c>
      <c r="C24" s="2041"/>
      <c r="D24" s="2046">
        <v>0</v>
      </c>
      <c r="E24" s="2047">
        <v>0</v>
      </c>
      <c r="F24" s="2047">
        <v>0</v>
      </c>
      <c r="G24" s="2041">
        <v>0</v>
      </c>
      <c r="H24" s="2044">
        <v>0</v>
      </c>
      <c r="I24" s="2044">
        <v>0</v>
      </c>
      <c r="J24" s="2045">
        <v>0</v>
      </c>
    </row>
    <row r="25" spans="1:10" s="158" customFormat="1" ht="13.5" thickBot="1">
      <c r="A25" s="1264" t="s">
        <v>29</v>
      </c>
      <c r="B25" s="2048">
        <v>0</v>
      </c>
      <c r="C25" s="2049"/>
      <c r="D25" s="2050">
        <v>0</v>
      </c>
      <c r="E25" s="2051">
        <v>0</v>
      </c>
      <c r="F25" s="2051">
        <v>0</v>
      </c>
      <c r="G25" s="2049">
        <v>0</v>
      </c>
      <c r="H25" s="2052">
        <v>0</v>
      </c>
      <c r="I25" s="2052">
        <v>0</v>
      </c>
      <c r="J25" s="2053">
        <v>0</v>
      </c>
    </row>
    <row r="26" ht="12.75">
      <c r="A26" s="46"/>
    </row>
    <row r="27" spans="1:10" s="3" customFormat="1" ht="16.5" thickBot="1">
      <c r="A27" s="153" t="s">
        <v>444</v>
      </c>
      <c r="B27" s="154"/>
      <c r="C27" s="154"/>
      <c r="D27" s="154"/>
      <c r="E27" s="154"/>
      <c r="F27" s="154"/>
      <c r="G27" s="154"/>
      <c r="H27" s="159"/>
      <c r="I27" s="154"/>
      <c r="J27" s="154"/>
    </row>
    <row r="28" spans="1:10" ht="13.5" thickBot="1">
      <c r="A28" s="240"/>
      <c r="B28" s="3005" t="s">
        <v>3</v>
      </c>
      <c r="C28" s="3005"/>
      <c r="D28" s="3005"/>
      <c r="E28" s="3005"/>
      <c r="F28" s="3005"/>
      <c r="G28" s="3005"/>
      <c r="H28" s="3005"/>
      <c r="I28" s="3005"/>
      <c r="J28" s="3006"/>
    </row>
    <row r="29" spans="1:10" ht="55.5" customHeight="1" thickBot="1">
      <c r="A29" s="241" t="s">
        <v>119</v>
      </c>
      <c r="B29" s="2037" t="s">
        <v>6</v>
      </c>
      <c r="C29" s="2038"/>
      <c r="D29" s="2038" t="s">
        <v>96</v>
      </c>
      <c r="E29" s="2038" t="s">
        <v>97</v>
      </c>
      <c r="F29" s="2038" t="s">
        <v>98</v>
      </c>
      <c r="G29" s="2038" t="s">
        <v>99</v>
      </c>
      <c r="H29" s="2038" t="s">
        <v>89</v>
      </c>
      <c r="I29" s="2038" t="s">
        <v>90</v>
      </c>
      <c r="J29" s="2039" t="s">
        <v>91</v>
      </c>
    </row>
    <row r="30" spans="1:10" ht="15.75">
      <c r="A30" s="1261" t="s">
        <v>6</v>
      </c>
      <c r="B30" s="2592">
        <v>5488</v>
      </c>
      <c r="C30" s="2593"/>
      <c r="D30" s="2593">
        <v>300</v>
      </c>
      <c r="E30" s="2593">
        <v>1733</v>
      </c>
      <c r="F30" s="2593">
        <v>285</v>
      </c>
      <c r="G30" s="2593">
        <v>2616</v>
      </c>
      <c r="H30" s="2593">
        <v>90</v>
      </c>
      <c r="I30" s="2593">
        <v>0</v>
      </c>
      <c r="J30" s="2594">
        <v>464</v>
      </c>
    </row>
    <row r="31" spans="1:10" ht="12.75">
      <c r="A31" s="1263" t="s">
        <v>31</v>
      </c>
      <c r="B31" s="1110">
        <v>320</v>
      </c>
      <c r="C31" s="906"/>
      <c r="D31" s="906">
        <v>4</v>
      </c>
      <c r="E31" s="906">
        <v>63</v>
      </c>
      <c r="F31" s="906">
        <v>17</v>
      </c>
      <c r="G31" s="906">
        <v>85</v>
      </c>
      <c r="H31" s="906">
        <v>0</v>
      </c>
      <c r="I31" s="906">
        <v>0</v>
      </c>
      <c r="J31" s="907">
        <v>151</v>
      </c>
    </row>
    <row r="32" spans="1:10" ht="12.75">
      <c r="A32" s="1263" t="s">
        <v>16</v>
      </c>
      <c r="B32" s="1110">
        <v>254</v>
      </c>
      <c r="C32" s="906"/>
      <c r="D32" s="906">
        <v>26</v>
      </c>
      <c r="E32" s="906">
        <v>63</v>
      </c>
      <c r="F32" s="906">
        <v>0</v>
      </c>
      <c r="G32" s="906">
        <v>70</v>
      </c>
      <c r="H32" s="906">
        <v>0</v>
      </c>
      <c r="I32" s="906">
        <v>0</v>
      </c>
      <c r="J32" s="907">
        <v>95</v>
      </c>
    </row>
    <row r="33" spans="1:10" ht="12.75">
      <c r="A33" s="1263" t="s">
        <v>247</v>
      </c>
      <c r="B33" s="1110">
        <v>85</v>
      </c>
      <c r="C33" s="906"/>
      <c r="D33" s="2054">
        <v>0</v>
      </c>
      <c r="E33" s="906">
        <v>62</v>
      </c>
      <c r="F33" s="906">
        <v>10</v>
      </c>
      <c r="G33" s="906">
        <v>0</v>
      </c>
      <c r="H33" s="906">
        <v>0</v>
      </c>
      <c r="I33" s="906">
        <v>0</v>
      </c>
      <c r="J33" s="907">
        <v>13</v>
      </c>
    </row>
    <row r="34" spans="1:10" ht="12.75">
      <c r="A34" s="1263" t="s">
        <v>210</v>
      </c>
      <c r="B34" s="1110">
        <v>18</v>
      </c>
      <c r="C34" s="906"/>
      <c r="D34" s="2054">
        <v>0</v>
      </c>
      <c r="E34" s="906">
        <v>13</v>
      </c>
      <c r="F34" s="906">
        <v>5</v>
      </c>
      <c r="G34" s="906">
        <v>0</v>
      </c>
      <c r="H34" s="906">
        <v>0</v>
      </c>
      <c r="I34" s="906">
        <v>0</v>
      </c>
      <c r="J34" s="907">
        <v>0</v>
      </c>
    </row>
    <row r="35" spans="1:10" ht="12.75">
      <c r="A35" s="1263" t="s">
        <v>84</v>
      </c>
      <c r="B35" s="1110">
        <v>92</v>
      </c>
      <c r="C35" s="906"/>
      <c r="D35" s="906">
        <v>0</v>
      </c>
      <c r="E35" s="906">
        <v>26</v>
      </c>
      <c r="F35" s="906">
        <v>3</v>
      </c>
      <c r="G35" s="906">
        <v>0</v>
      </c>
      <c r="H35" s="906">
        <v>57</v>
      </c>
      <c r="I35" s="906">
        <v>0</v>
      </c>
      <c r="J35" s="907">
        <v>6</v>
      </c>
    </row>
    <row r="36" spans="1:10" ht="12.75">
      <c r="A36" s="1263" t="s">
        <v>20</v>
      </c>
      <c r="B36" s="1110">
        <v>31</v>
      </c>
      <c r="C36" s="906"/>
      <c r="D36" s="2054">
        <v>10</v>
      </c>
      <c r="E36" s="906">
        <v>0</v>
      </c>
      <c r="F36" s="906">
        <v>10</v>
      </c>
      <c r="G36" s="906">
        <v>11</v>
      </c>
      <c r="H36" s="906">
        <v>0</v>
      </c>
      <c r="I36" s="906">
        <v>0</v>
      </c>
      <c r="J36" s="907">
        <v>0</v>
      </c>
    </row>
    <row r="37" spans="1:10" s="156" customFormat="1" ht="15.75">
      <c r="A37" s="1262" t="s">
        <v>0</v>
      </c>
      <c r="B37" s="2592">
        <v>218</v>
      </c>
      <c r="C37" s="2593"/>
      <c r="D37" s="2593">
        <v>15</v>
      </c>
      <c r="E37" s="2593">
        <v>128</v>
      </c>
      <c r="F37" s="2593">
        <v>29</v>
      </c>
      <c r="G37" s="2593">
        <v>13</v>
      </c>
      <c r="H37" s="2593">
        <v>33</v>
      </c>
      <c r="I37" s="2593">
        <v>0</v>
      </c>
      <c r="J37" s="2594">
        <v>0</v>
      </c>
    </row>
    <row r="38" spans="1:10" ht="12.75">
      <c r="A38" s="1263" t="s">
        <v>21</v>
      </c>
      <c r="B38" s="1110">
        <v>91</v>
      </c>
      <c r="C38" s="906"/>
      <c r="D38" s="906">
        <v>0</v>
      </c>
      <c r="E38" s="906">
        <v>14</v>
      </c>
      <c r="F38" s="906">
        <v>0</v>
      </c>
      <c r="G38" s="906">
        <v>22</v>
      </c>
      <c r="H38" s="906">
        <v>0</v>
      </c>
      <c r="I38" s="906">
        <v>0</v>
      </c>
      <c r="J38" s="907">
        <v>55</v>
      </c>
    </row>
    <row r="39" spans="1:10" ht="12.75">
      <c r="A39" s="1263" t="s">
        <v>77</v>
      </c>
      <c r="B39" s="1110">
        <v>1786</v>
      </c>
      <c r="C39" s="906"/>
      <c r="D39" s="906">
        <v>71</v>
      </c>
      <c r="E39" s="906">
        <v>195</v>
      </c>
      <c r="F39" s="906">
        <v>17</v>
      </c>
      <c r="G39" s="906">
        <v>1460</v>
      </c>
      <c r="H39" s="906">
        <v>0</v>
      </c>
      <c r="I39" s="906">
        <v>0</v>
      </c>
      <c r="J39" s="907">
        <v>43</v>
      </c>
    </row>
    <row r="40" spans="1:10" ht="12.75">
      <c r="A40" s="1263" t="s">
        <v>70</v>
      </c>
      <c r="B40" s="1110">
        <v>684</v>
      </c>
      <c r="C40" s="906"/>
      <c r="D40" s="906">
        <v>19</v>
      </c>
      <c r="E40" s="906">
        <v>559</v>
      </c>
      <c r="F40" s="906">
        <v>106</v>
      </c>
      <c r="G40" s="2055" t="s">
        <v>92</v>
      </c>
      <c r="H40" s="906">
        <v>0</v>
      </c>
      <c r="I40" s="906">
        <v>0</v>
      </c>
      <c r="J40" s="907">
        <v>0</v>
      </c>
    </row>
    <row r="41" spans="1:10" ht="12.75">
      <c r="A41" s="1263" t="s">
        <v>24</v>
      </c>
      <c r="B41" s="1110">
        <v>8</v>
      </c>
      <c r="C41" s="906"/>
      <c r="D41" s="906">
        <v>0</v>
      </c>
      <c r="E41" s="906">
        <v>7</v>
      </c>
      <c r="F41" s="906">
        <v>0</v>
      </c>
      <c r="G41" s="906">
        <v>1</v>
      </c>
      <c r="H41" s="906">
        <v>0</v>
      </c>
      <c r="I41" s="906">
        <v>0</v>
      </c>
      <c r="J41" s="907">
        <v>0</v>
      </c>
    </row>
    <row r="42" spans="1:10" ht="12.75">
      <c r="A42" s="1263" t="s">
        <v>102</v>
      </c>
      <c r="B42" s="1110">
        <v>426</v>
      </c>
      <c r="C42" s="906"/>
      <c r="D42" s="906">
        <v>26</v>
      </c>
      <c r="E42" s="906">
        <v>148</v>
      </c>
      <c r="F42" s="906">
        <v>8</v>
      </c>
      <c r="G42" s="906">
        <v>220</v>
      </c>
      <c r="H42" s="906">
        <v>0</v>
      </c>
      <c r="I42" s="906">
        <v>0</v>
      </c>
      <c r="J42" s="907">
        <v>24</v>
      </c>
    </row>
    <row r="43" spans="1:10" ht="12.75">
      <c r="A43" s="1263" t="s">
        <v>248</v>
      </c>
      <c r="B43" s="1110">
        <v>439</v>
      </c>
      <c r="C43" s="906"/>
      <c r="D43" s="2054">
        <v>80</v>
      </c>
      <c r="E43" s="906">
        <v>245</v>
      </c>
      <c r="F43" s="906">
        <v>52</v>
      </c>
      <c r="G43" s="906">
        <v>0</v>
      </c>
      <c r="H43" s="906">
        <v>0</v>
      </c>
      <c r="I43" s="906">
        <v>0</v>
      </c>
      <c r="J43" s="907">
        <v>62</v>
      </c>
    </row>
    <row r="44" spans="1:10" ht="12.75">
      <c r="A44" s="1263" t="s">
        <v>249</v>
      </c>
      <c r="B44" s="1110">
        <v>91</v>
      </c>
      <c r="C44" s="906"/>
      <c r="D44" s="2054">
        <v>10</v>
      </c>
      <c r="E44" s="906">
        <v>53</v>
      </c>
      <c r="F44" s="906">
        <v>28</v>
      </c>
      <c r="G44" s="906">
        <v>0</v>
      </c>
      <c r="H44" s="906">
        <v>0</v>
      </c>
      <c r="I44" s="906">
        <v>0</v>
      </c>
      <c r="J44" s="907">
        <v>0</v>
      </c>
    </row>
    <row r="45" spans="1:10" ht="12.75">
      <c r="A45" s="1263" t="s">
        <v>251</v>
      </c>
      <c r="B45" s="1110">
        <v>56</v>
      </c>
      <c r="C45" s="906"/>
      <c r="D45" s="2054">
        <v>0</v>
      </c>
      <c r="E45" s="906">
        <v>0</v>
      </c>
      <c r="F45" s="906">
        <v>0</v>
      </c>
      <c r="G45" s="906">
        <v>56</v>
      </c>
      <c r="H45" s="906">
        <v>0</v>
      </c>
      <c r="I45" s="906">
        <v>0</v>
      </c>
      <c r="J45" s="907">
        <v>0</v>
      </c>
    </row>
    <row r="46" spans="1:10" ht="12.75">
      <c r="A46" s="1263" t="s">
        <v>67</v>
      </c>
      <c r="B46" s="1110">
        <v>851</v>
      </c>
      <c r="C46" s="906"/>
      <c r="D46" s="906">
        <v>39</v>
      </c>
      <c r="E46" s="906">
        <v>157</v>
      </c>
      <c r="F46" s="906">
        <v>0</v>
      </c>
      <c r="G46" s="906">
        <v>640</v>
      </c>
      <c r="H46" s="906">
        <v>0</v>
      </c>
      <c r="I46" s="906">
        <v>0</v>
      </c>
      <c r="J46" s="907">
        <v>15</v>
      </c>
    </row>
    <row r="47" spans="1:10" ht="12.75">
      <c r="A47" s="1263" t="s">
        <v>27</v>
      </c>
      <c r="B47" s="1110">
        <v>38</v>
      </c>
      <c r="C47" s="906"/>
      <c r="D47" s="2054">
        <v>0</v>
      </c>
      <c r="E47" s="906">
        <v>0</v>
      </c>
      <c r="F47" s="906">
        <v>0</v>
      </c>
      <c r="G47" s="906">
        <v>38</v>
      </c>
      <c r="H47" s="906">
        <v>0</v>
      </c>
      <c r="I47" s="906">
        <v>0</v>
      </c>
      <c r="J47" s="907">
        <v>0</v>
      </c>
    </row>
    <row r="48" spans="1:10" ht="12.75">
      <c r="A48" s="1263" t="s">
        <v>28</v>
      </c>
      <c r="B48" s="1110">
        <v>0</v>
      </c>
      <c r="C48" s="906"/>
      <c r="D48" s="2056">
        <v>0</v>
      </c>
      <c r="E48" s="906">
        <v>0</v>
      </c>
      <c r="F48" s="906">
        <v>0</v>
      </c>
      <c r="G48" s="906">
        <v>0</v>
      </c>
      <c r="H48" s="906">
        <v>0</v>
      </c>
      <c r="I48" s="906">
        <v>0</v>
      </c>
      <c r="J48" s="907">
        <v>0</v>
      </c>
    </row>
    <row r="49" spans="1:10" ht="13.5" thickBot="1">
      <c r="A49" s="1264" t="s">
        <v>29</v>
      </c>
      <c r="B49" s="1112">
        <v>0</v>
      </c>
      <c r="C49" s="908"/>
      <c r="D49" s="2057">
        <v>0</v>
      </c>
      <c r="E49" s="908">
        <v>0</v>
      </c>
      <c r="F49" s="908">
        <v>0</v>
      </c>
      <c r="G49" s="908">
        <v>0</v>
      </c>
      <c r="H49" s="908">
        <v>0</v>
      </c>
      <c r="I49" s="908">
        <v>0</v>
      </c>
      <c r="J49" s="909">
        <v>0</v>
      </c>
    </row>
    <row r="50" ht="12.75">
      <c r="A50" s="9"/>
    </row>
    <row r="51" spans="1:10" ht="16.5" thickBot="1">
      <c r="A51" s="153" t="s">
        <v>445</v>
      </c>
      <c r="B51" s="154"/>
      <c r="C51" s="154"/>
      <c r="D51" s="154"/>
      <c r="E51" s="154"/>
      <c r="F51" s="154"/>
      <c r="G51" s="154"/>
      <c r="H51" s="159"/>
      <c r="I51" s="154"/>
      <c r="J51" s="154"/>
    </row>
    <row r="52" spans="1:10" ht="13.5" thickBot="1">
      <c r="A52" s="240"/>
      <c r="B52" s="3005" t="s">
        <v>3</v>
      </c>
      <c r="C52" s="3005"/>
      <c r="D52" s="3005"/>
      <c r="E52" s="3005"/>
      <c r="F52" s="3005"/>
      <c r="G52" s="3005"/>
      <c r="H52" s="3005"/>
      <c r="I52" s="3005"/>
      <c r="J52" s="3006"/>
    </row>
    <row r="53" spans="1:10" ht="45.75" thickBot="1">
      <c r="A53" s="241" t="s">
        <v>119</v>
      </c>
      <c r="B53" s="1335" t="s">
        <v>6</v>
      </c>
      <c r="C53" s="1542"/>
      <c r="D53" s="1542" t="s">
        <v>96</v>
      </c>
      <c r="E53" s="1542" t="s">
        <v>97</v>
      </c>
      <c r="F53" s="1542" t="s">
        <v>98</v>
      </c>
      <c r="G53" s="1542" t="s">
        <v>99</v>
      </c>
      <c r="H53" s="1542" t="s">
        <v>89</v>
      </c>
      <c r="I53" s="1542" t="s">
        <v>90</v>
      </c>
      <c r="J53" s="2058" t="s">
        <v>91</v>
      </c>
    </row>
    <row r="54" spans="1:10" ht="15.75">
      <c r="A54" s="1261" t="s">
        <v>6</v>
      </c>
      <c r="B54" s="2595">
        <v>6157</v>
      </c>
      <c r="C54" s="2596"/>
      <c r="D54" s="2596">
        <v>427</v>
      </c>
      <c r="E54" s="2596">
        <v>2087</v>
      </c>
      <c r="F54" s="2596">
        <v>263</v>
      </c>
      <c r="G54" s="2596">
        <v>2670</v>
      </c>
      <c r="H54" s="2596">
        <v>95</v>
      </c>
      <c r="I54" s="2596">
        <v>0</v>
      </c>
      <c r="J54" s="2597">
        <v>615</v>
      </c>
    </row>
    <row r="55" spans="1:10" ht="12.75">
      <c r="A55" s="1263" t="s">
        <v>31</v>
      </c>
      <c r="B55" s="2059">
        <v>373</v>
      </c>
      <c r="C55" s="2060"/>
      <c r="D55" s="2060">
        <v>5</v>
      </c>
      <c r="E55" s="2060">
        <v>63</v>
      </c>
      <c r="F55" s="2060">
        <v>20</v>
      </c>
      <c r="G55" s="2060">
        <v>78</v>
      </c>
      <c r="H55" s="2060">
        <v>0</v>
      </c>
      <c r="I55" s="2060">
        <v>0</v>
      </c>
      <c r="J55" s="2061">
        <v>207</v>
      </c>
    </row>
    <row r="56" spans="1:10" ht="12.75">
      <c r="A56" s="1263" t="s">
        <v>16</v>
      </c>
      <c r="B56" s="2059">
        <v>192</v>
      </c>
      <c r="C56" s="2060"/>
      <c r="D56" s="2060">
        <v>29</v>
      </c>
      <c r="E56" s="2060">
        <v>62</v>
      </c>
      <c r="F56" s="2060">
        <v>0</v>
      </c>
      <c r="G56" s="2060">
        <v>42</v>
      </c>
      <c r="H56" s="2060">
        <v>0</v>
      </c>
      <c r="I56" s="2060">
        <v>0</v>
      </c>
      <c r="J56" s="2061">
        <v>59</v>
      </c>
    </row>
    <row r="57" spans="1:10" ht="12.75">
      <c r="A57" s="1263" t="s">
        <v>247</v>
      </c>
      <c r="B57" s="2059">
        <v>82</v>
      </c>
      <c r="C57" s="2060"/>
      <c r="D57" s="2060">
        <v>0</v>
      </c>
      <c r="E57" s="2060">
        <v>59</v>
      </c>
      <c r="F57" s="2060">
        <v>9</v>
      </c>
      <c r="G57" s="2060">
        <v>0</v>
      </c>
      <c r="H57" s="2060">
        <v>0</v>
      </c>
      <c r="I57" s="2060">
        <v>0</v>
      </c>
      <c r="J57" s="2061">
        <v>14</v>
      </c>
    </row>
    <row r="58" spans="1:10" ht="12.75">
      <c r="A58" s="1263" t="s">
        <v>210</v>
      </c>
      <c r="B58" s="2059">
        <v>18</v>
      </c>
      <c r="C58" s="2060"/>
      <c r="D58" s="2060">
        <v>0</v>
      </c>
      <c r="E58" s="2060">
        <v>14</v>
      </c>
      <c r="F58" s="2060">
        <v>4</v>
      </c>
      <c r="G58" s="2060">
        <v>0</v>
      </c>
      <c r="H58" s="2060">
        <v>0</v>
      </c>
      <c r="I58" s="2060">
        <v>0</v>
      </c>
      <c r="J58" s="2061">
        <v>0</v>
      </c>
    </row>
    <row r="59" spans="1:10" ht="12.75">
      <c r="A59" s="1263" t="s">
        <v>84</v>
      </c>
      <c r="B59" s="2059">
        <v>103</v>
      </c>
      <c r="C59" s="2060"/>
      <c r="D59" s="2060">
        <v>0</v>
      </c>
      <c r="E59" s="2060">
        <v>37</v>
      </c>
      <c r="F59" s="2060">
        <v>1</v>
      </c>
      <c r="G59" s="2060">
        <v>0</v>
      </c>
      <c r="H59" s="2060">
        <v>53</v>
      </c>
      <c r="I59" s="2060">
        <v>0</v>
      </c>
      <c r="J59" s="2061">
        <v>12</v>
      </c>
    </row>
    <row r="60" spans="1:10" ht="12.75">
      <c r="A60" s="1263" t="s">
        <v>20</v>
      </c>
      <c r="B60" s="2059">
        <v>25</v>
      </c>
      <c r="C60" s="2060"/>
      <c r="D60" s="2060">
        <v>11</v>
      </c>
      <c r="E60" s="2060">
        <v>0</v>
      </c>
      <c r="F60" s="2060">
        <v>6</v>
      </c>
      <c r="G60" s="2060">
        <v>8</v>
      </c>
      <c r="H60" s="2060">
        <v>0</v>
      </c>
      <c r="I60" s="2060">
        <v>0</v>
      </c>
      <c r="J60" s="2061">
        <v>0</v>
      </c>
    </row>
    <row r="61" spans="1:10" ht="15.75">
      <c r="A61" s="1262" t="s">
        <v>0</v>
      </c>
      <c r="B61" s="2059">
        <v>243</v>
      </c>
      <c r="C61" s="2060"/>
      <c r="D61" s="2060">
        <v>13</v>
      </c>
      <c r="E61" s="2060">
        <v>142</v>
      </c>
      <c r="F61" s="2060">
        <v>43</v>
      </c>
      <c r="G61" s="2060">
        <v>13</v>
      </c>
      <c r="H61" s="2060">
        <v>32</v>
      </c>
      <c r="I61" s="2060">
        <v>0</v>
      </c>
      <c r="J61" s="2061">
        <v>0</v>
      </c>
    </row>
    <row r="62" spans="1:10" ht="12.75">
      <c r="A62" s="1263" t="s">
        <v>21</v>
      </c>
      <c r="B62" s="2059">
        <v>98</v>
      </c>
      <c r="C62" s="2060"/>
      <c r="D62" s="2060">
        <v>0</v>
      </c>
      <c r="E62" s="2060">
        <v>14</v>
      </c>
      <c r="F62" s="2060">
        <v>0</v>
      </c>
      <c r="G62" s="2060">
        <v>25</v>
      </c>
      <c r="H62" s="2060">
        <v>0</v>
      </c>
      <c r="I62" s="2060">
        <v>0</v>
      </c>
      <c r="J62" s="2061">
        <v>59</v>
      </c>
    </row>
    <row r="63" spans="1:10" ht="12.75">
      <c r="A63" s="1263" t="s">
        <v>77</v>
      </c>
      <c r="B63" s="2059">
        <v>1970</v>
      </c>
      <c r="C63" s="2060"/>
      <c r="D63" s="2060">
        <v>130</v>
      </c>
      <c r="E63" s="2060">
        <v>273</v>
      </c>
      <c r="F63" s="2060">
        <v>12</v>
      </c>
      <c r="G63" s="2060">
        <v>1505</v>
      </c>
      <c r="H63" s="2060">
        <v>0</v>
      </c>
      <c r="I63" s="2060">
        <v>0</v>
      </c>
      <c r="J63" s="2061">
        <v>50</v>
      </c>
    </row>
    <row r="64" spans="1:10" ht="12.75">
      <c r="A64" s="1263" t="s">
        <v>70</v>
      </c>
      <c r="B64" s="2059">
        <v>722</v>
      </c>
      <c r="C64" s="2060"/>
      <c r="D64" s="2060">
        <v>19</v>
      </c>
      <c r="E64" s="2060">
        <v>627</v>
      </c>
      <c r="F64" s="2060">
        <v>76</v>
      </c>
      <c r="G64" s="2060">
        <v>0</v>
      </c>
      <c r="H64" s="2060">
        <v>0</v>
      </c>
      <c r="I64" s="2060">
        <v>0</v>
      </c>
      <c r="J64" s="2061">
        <v>0</v>
      </c>
    </row>
    <row r="65" spans="1:10" ht="12.75">
      <c r="A65" s="1263" t="s">
        <v>24</v>
      </c>
      <c r="B65" s="2059">
        <v>30</v>
      </c>
      <c r="C65" s="2060"/>
      <c r="D65" s="2060">
        <v>0</v>
      </c>
      <c r="E65" s="2060">
        <v>4</v>
      </c>
      <c r="F65" s="2060">
        <v>0</v>
      </c>
      <c r="G65" s="2060">
        <v>1</v>
      </c>
      <c r="H65" s="2060">
        <v>0</v>
      </c>
      <c r="I65" s="2060">
        <v>0</v>
      </c>
      <c r="J65" s="2061">
        <v>25</v>
      </c>
    </row>
    <row r="66" spans="1:10" ht="12.75">
      <c r="A66" s="1263" t="s">
        <v>102</v>
      </c>
      <c r="B66" s="2059">
        <v>464</v>
      </c>
      <c r="C66" s="2060"/>
      <c r="D66" s="2060">
        <v>25</v>
      </c>
      <c r="E66" s="2060">
        <v>130</v>
      </c>
      <c r="F66" s="2060">
        <v>11</v>
      </c>
      <c r="G66" s="2060">
        <v>290</v>
      </c>
      <c r="H66" s="2060">
        <v>0</v>
      </c>
      <c r="I66" s="2060">
        <v>0</v>
      </c>
      <c r="J66" s="2061">
        <v>8</v>
      </c>
    </row>
    <row r="67" spans="1:10" ht="12.75">
      <c r="A67" s="1263" t="s">
        <v>248</v>
      </c>
      <c r="B67" s="2059">
        <v>595</v>
      </c>
      <c r="C67" s="2060"/>
      <c r="D67" s="2060">
        <v>150</v>
      </c>
      <c r="E67" s="2060">
        <v>267</v>
      </c>
      <c r="F67" s="2060">
        <v>58</v>
      </c>
      <c r="G67" s="2060">
        <v>0</v>
      </c>
      <c r="H67" s="2060">
        <v>10</v>
      </c>
      <c r="I67" s="2060">
        <v>0</v>
      </c>
      <c r="J67" s="2061">
        <v>110</v>
      </c>
    </row>
    <row r="68" spans="1:10" ht="12.75">
      <c r="A68" s="1263" t="s">
        <v>249</v>
      </c>
      <c r="B68" s="2059">
        <v>111</v>
      </c>
      <c r="C68" s="2060"/>
      <c r="D68" s="2060">
        <v>10</v>
      </c>
      <c r="E68" s="2060">
        <v>47</v>
      </c>
      <c r="F68" s="2060">
        <v>23</v>
      </c>
      <c r="G68" s="2060">
        <v>0</v>
      </c>
      <c r="H68" s="2060">
        <v>0</v>
      </c>
      <c r="I68" s="2060">
        <v>0</v>
      </c>
      <c r="J68" s="2061">
        <v>31</v>
      </c>
    </row>
    <row r="69" spans="1:10" ht="12.75">
      <c r="A69" s="1263" t="s">
        <v>251</v>
      </c>
      <c r="B69" s="2059">
        <v>68</v>
      </c>
      <c r="C69" s="2060"/>
      <c r="D69" s="2060">
        <v>0</v>
      </c>
      <c r="E69" s="2060">
        <v>0</v>
      </c>
      <c r="F69" s="2060">
        <v>0</v>
      </c>
      <c r="G69" s="2060">
        <v>68</v>
      </c>
      <c r="H69" s="2060">
        <v>0</v>
      </c>
      <c r="I69" s="2060">
        <v>0</v>
      </c>
      <c r="J69" s="2061">
        <v>0</v>
      </c>
    </row>
    <row r="70" spans="1:10" ht="12.75">
      <c r="A70" s="1263" t="s">
        <v>67</v>
      </c>
      <c r="B70" s="2059">
        <v>998</v>
      </c>
      <c r="C70" s="2060"/>
      <c r="D70" s="2060">
        <v>35</v>
      </c>
      <c r="E70" s="2060">
        <v>348</v>
      </c>
      <c r="F70" s="2060">
        <v>0</v>
      </c>
      <c r="G70" s="2060">
        <v>599</v>
      </c>
      <c r="H70" s="2060">
        <v>0</v>
      </c>
      <c r="I70" s="2060">
        <v>0</v>
      </c>
      <c r="J70" s="2061">
        <v>16</v>
      </c>
    </row>
    <row r="71" spans="1:10" ht="12.75">
      <c r="A71" s="1263" t="s">
        <v>27</v>
      </c>
      <c r="B71" s="2059">
        <v>49</v>
      </c>
      <c r="C71" s="2060"/>
      <c r="D71" s="2060">
        <v>0</v>
      </c>
      <c r="E71" s="2060">
        <v>0</v>
      </c>
      <c r="F71" s="2060">
        <v>0</v>
      </c>
      <c r="G71" s="2060">
        <v>41</v>
      </c>
      <c r="H71" s="2060">
        <v>0</v>
      </c>
      <c r="I71" s="2060">
        <v>0</v>
      </c>
      <c r="J71" s="2061">
        <v>8</v>
      </c>
    </row>
    <row r="72" spans="1:10" ht="12.75">
      <c r="A72" s="1263" t="s">
        <v>28</v>
      </c>
      <c r="B72" s="2059">
        <v>0</v>
      </c>
      <c r="C72" s="2060"/>
      <c r="D72" s="2060">
        <v>0</v>
      </c>
      <c r="E72" s="2060">
        <v>0</v>
      </c>
      <c r="F72" s="2060">
        <v>0</v>
      </c>
      <c r="G72" s="2060">
        <v>0</v>
      </c>
      <c r="H72" s="2060">
        <v>0</v>
      </c>
      <c r="I72" s="2060">
        <v>0</v>
      </c>
      <c r="J72" s="2061">
        <v>0</v>
      </c>
    </row>
    <row r="73" spans="1:10" ht="13.5" thickBot="1">
      <c r="A73" s="1264" t="s">
        <v>29</v>
      </c>
      <c r="B73" s="2062">
        <v>16</v>
      </c>
      <c r="C73" s="2063"/>
      <c r="D73" s="2063">
        <v>0</v>
      </c>
      <c r="E73" s="2063">
        <v>0</v>
      </c>
      <c r="F73" s="2063">
        <v>0</v>
      </c>
      <c r="G73" s="2063">
        <v>0</v>
      </c>
      <c r="H73" s="2063">
        <v>0</v>
      </c>
      <c r="I73" s="2063">
        <v>0</v>
      </c>
      <c r="J73" s="2064">
        <v>16</v>
      </c>
    </row>
    <row r="75" spans="1:10" ht="16.5" thickBot="1">
      <c r="A75" s="153" t="s">
        <v>446</v>
      </c>
      <c r="B75" s="154"/>
      <c r="C75" s="154"/>
      <c r="D75" s="154"/>
      <c r="E75" s="154"/>
      <c r="F75" s="154"/>
      <c r="G75" s="154"/>
      <c r="H75" s="159"/>
      <c r="I75" s="154"/>
      <c r="J75" s="154"/>
    </row>
    <row r="76" spans="1:10" ht="13.5" thickBot="1">
      <c r="A76" s="240"/>
      <c r="B76" s="3005" t="s">
        <v>3</v>
      </c>
      <c r="C76" s="3005"/>
      <c r="D76" s="3005"/>
      <c r="E76" s="3005"/>
      <c r="F76" s="3005"/>
      <c r="G76" s="3005"/>
      <c r="H76" s="3005"/>
      <c r="I76" s="3005"/>
      <c r="J76" s="3006"/>
    </row>
    <row r="77" spans="1:10" ht="72.75" thickBot="1">
      <c r="A77" s="241" t="s">
        <v>119</v>
      </c>
      <c r="B77" s="2033" t="s">
        <v>6</v>
      </c>
      <c r="C77" s="2018"/>
      <c r="D77" s="2018" t="s">
        <v>96</v>
      </c>
      <c r="E77" s="2018" t="s">
        <v>97</v>
      </c>
      <c r="F77" s="2018" t="s">
        <v>98</v>
      </c>
      <c r="G77" s="2018" t="s">
        <v>99</v>
      </c>
      <c r="H77" s="2018" t="s">
        <v>89</v>
      </c>
      <c r="I77" s="2018" t="s">
        <v>90</v>
      </c>
      <c r="J77" s="1627" t="s">
        <v>91</v>
      </c>
    </row>
    <row r="78" spans="1:10" ht="15.75">
      <c r="A78" s="1261" t="s">
        <v>6</v>
      </c>
      <c r="B78" s="1544">
        <v>6049</v>
      </c>
      <c r="C78" s="1292"/>
      <c r="D78" s="1292">
        <v>500</v>
      </c>
      <c r="E78" s="1292">
        <v>2022</v>
      </c>
      <c r="F78" s="1292">
        <v>242</v>
      </c>
      <c r="G78" s="1292">
        <v>2607</v>
      </c>
      <c r="H78" s="1292">
        <v>115</v>
      </c>
      <c r="I78" s="1292">
        <v>0</v>
      </c>
      <c r="J78" s="2598">
        <v>563</v>
      </c>
    </row>
    <row r="79" spans="1:10" ht="12.75">
      <c r="A79" s="1263" t="s">
        <v>31</v>
      </c>
      <c r="B79" s="1115">
        <v>387</v>
      </c>
      <c r="C79" s="913"/>
      <c r="D79" s="913">
        <v>30</v>
      </c>
      <c r="E79" s="913">
        <v>62</v>
      </c>
      <c r="F79" s="913">
        <v>19</v>
      </c>
      <c r="G79" s="913">
        <v>75</v>
      </c>
      <c r="H79" s="913">
        <v>0</v>
      </c>
      <c r="I79" s="913">
        <v>0</v>
      </c>
      <c r="J79" s="917">
        <v>201</v>
      </c>
    </row>
    <row r="80" spans="1:10" ht="12.75">
      <c r="A80" s="1263" t="s">
        <v>16</v>
      </c>
      <c r="B80" s="1115">
        <v>211</v>
      </c>
      <c r="C80" s="913"/>
      <c r="D80" s="913">
        <v>24</v>
      </c>
      <c r="E80" s="913">
        <v>64</v>
      </c>
      <c r="F80" s="913">
        <v>0</v>
      </c>
      <c r="G80" s="913">
        <v>48</v>
      </c>
      <c r="H80" s="913">
        <v>0</v>
      </c>
      <c r="I80" s="913">
        <v>0</v>
      </c>
      <c r="J80" s="917">
        <v>75</v>
      </c>
    </row>
    <row r="81" spans="1:10" ht="12.75">
      <c r="A81" s="1263" t="s">
        <v>247</v>
      </c>
      <c r="B81" s="1115">
        <v>77</v>
      </c>
      <c r="C81" s="913"/>
      <c r="D81" s="913">
        <v>0</v>
      </c>
      <c r="E81" s="913">
        <v>54</v>
      </c>
      <c r="F81" s="913">
        <v>9</v>
      </c>
      <c r="G81" s="913">
        <v>0</v>
      </c>
      <c r="H81" s="913">
        <v>0</v>
      </c>
      <c r="I81" s="913">
        <v>0</v>
      </c>
      <c r="J81" s="917">
        <v>14</v>
      </c>
    </row>
    <row r="82" spans="1:10" ht="12.75">
      <c r="A82" s="1263" t="s">
        <v>210</v>
      </c>
      <c r="B82" s="1115">
        <v>23</v>
      </c>
      <c r="C82" s="913"/>
      <c r="D82" s="913">
        <v>0</v>
      </c>
      <c r="E82" s="913">
        <v>14</v>
      </c>
      <c r="F82" s="913">
        <v>9</v>
      </c>
      <c r="G82" s="913">
        <v>0</v>
      </c>
      <c r="H82" s="913">
        <v>0</v>
      </c>
      <c r="I82" s="913">
        <v>0</v>
      </c>
      <c r="J82" s="917">
        <v>0</v>
      </c>
    </row>
    <row r="83" spans="1:10" ht="12.75">
      <c r="A83" s="1263" t="s">
        <v>84</v>
      </c>
      <c r="B83" s="1115">
        <v>103</v>
      </c>
      <c r="C83" s="913"/>
      <c r="D83" s="913">
        <v>0</v>
      </c>
      <c r="E83" s="913">
        <v>37</v>
      </c>
      <c r="F83" s="913">
        <v>1</v>
      </c>
      <c r="G83" s="913">
        <v>0</v>
      </c>
      <c r="H83" s="913">
        <v>53</v>
      </c>
      <c r="I83" s="913">
        <v>0</v>
      </c>
      <c r="J83" s="917">
        <v>12</v>
      </c>
    </row>
    <row r="84" spans="1:10" ht="12.75">
      <c r="A84" s="1263" t="s">
        <v>20</v>
      </c>
      <c r="B84" s="1115">
        <v>17</v>
      </c>
      <c r="C84" s="913"/>
      <c r="D84" s="913">
        <v>13</v>
      </c>
      <c r="E84" s="913">
        <v>0</v>
      </c>
      <c r="F84" s="913">
        <v>1</v>
      </c>
      <c r="G84" s="913">
        <v>3</v>
      </c>
      <c r="H84" s="913">
        <v>0</v>
      </c>
      <c r="I84" s="913">
        <v>0</v>
      </c>
      <c r="J84" s="917">
        <v>0</v>
      </c>
    </row>
    <row r="85" spans="1:10" s="156" customFormat="1" ht="15.75">
      <c r="A85" s="1262" t="s">
        <v>0</v>
      </c>
      <c r="B85" s="1115">
        <v>239</v>
      </c>
      <c r="C85" s="913"/>
      <c r="D85" s="913">
        <v>15</v>
      </c>
      <c r="E85" s="913">
        <v>127</v>
      </c>
      <c r="F85" s="913">
        <v>44</v>
      </c>
      <c r="G85" s="913">
        <v>26</v>
      </c>
      <c r="H85" s="913">
        <v>27</v>
      </c>
      <c r="I85" s="913">
        <v>0</v>
      </c>
      <c r="J85" s="917">
        <v>0</v>
      </c>
    </row>
    <row r="86" spans="1:10" ht="12.75">
      <c r="A86" s="1263" t="s">
        <v>21</v>
      </c>
      <c r="B86" s="1115">
        <v>103</v>
      </c>
      <c r="C86" s="913"/>
      <c r="D86" s="913">
        <v>0</v>
      </c>
      <c r="E86" s="913">
        <v>10</v>
      </c>
      <c r="F86" s="913">
        <v>0</v>
      </c>
      <c r="G86" s="913">
        <v>26</v>
      </c>
      <c r="H86" s="913">
        <v>0</v>
      </c>
      <c r="I86" s="913">
        <v>0</v>
      </c>
      <c r="J86" s="917">
        <v>67</v>
      </c>
    </row>
    <row r="87" spans="1:10" ht="12.75">
      <c r="A87" s="1263" t="s">
        <v>77</v>
      </c>
      <c r="B87" s="1115">
        <v>1996</v>
      </c>
      <c r="C87" s="913"/>
      <c r="D87" s="913">
        <v>212</v>
      </c>
      <c r="E87" s="913">
        <v>259</v>
      </c>
      <c r="F87" s="913">
        <v>9</v>
      </c>
      <c r="G87" s="913">
        <v>1476</v>
      </c>
      <c r="H87" s="913">
        <v>23</v>
      </c>
      <c r="I87" s="913">
        <v>0</v>
      </c>
      <c r="J87" s="917">
        <v>17</v>
      </c>
    </row>
    <row r="88" spans="1:10" ht="12.75">
      <c r="A88" s="1263" t="s">
        <v>70</v>
      </c>
      <c r="B88" s="1115">
        <v>705</v>
      </c>
      <c r="C88" s="913"/>
      <c r="D88" s="913">
        <v>16</v>
      </c>
      <c r="E88" s="913">
        <v>614</v>
      </c>
      <c r="F88" s="913">
        <v>75</v>
      </c>
      <c r="G88" s="913">
        <v>0</v>
      </c>
      <c r="H88" s="913">
        <v>0</v>
      </c>
      <c r="I88" s="913">
        <v>0</v>
      </c>
      <c r="J88" s="917">
        <v>0</v>
      </c>
    </row>
    <row r="89" spans="1:10" ht="12.75">
      <c r="A89" s="1263" t="s">
        <v>24</v>
      </c>
      <c r="B89" s="1115">
        <v>10</v>
      </c>
      <c r="C89" s="913"/>
      <c r="D89" s="913">
        <v>0</v>
      </c>
      <c r="E89" s="913">
        <v>6</v>
      </c>
      <c r="F89" s="913">
        <v>3</v>
      </c>
      <c r="G89" s="913">
        <v>1</v>
      </c>
      <c r="H89" s="913">
        <v>0</v>
      </c>
      <c r="I89" s="913">
        <v>0</v>
      </c>
      <c r="J89" s="917">
        <v>0</v>
      </c>
    </row>
    <row r="90" spans="1:10" ht="12.75">
      <c r="A90" s="1263" t="s">
        <v>102</v>
      </c>
      <c r="B90" s="1115">
        <v>444</v>
      </c>
      <c r="C90" s="913"/>
      <c r="D90" s="913">
        <v>19</v>
      </c>
      <c r="E90" s="913">
        <v>131</v>
      </c>
      <c r="F90" s="913">
        <v>6</v>
      </c>
      <c r="G90" s="913">
        <v>268</v>
      </c>
      <c r="H90" s="913">
        <v>0</v>
      </c>
      <c r="I90" s="913">
        <v>0</v>
      </c>
      <c r="J90" s="917">
        <v>20</v>
      </c>
    </row>
    <row r="91" spans="1:10" ht="12.75">
      <c r="A91" s="1263" t="s">
        <v>248</v>
      </c>
      <c r="B91" s="1115">
        <v>558</v>
      </c>
      <c r="C91" s="913"/>
      <c r="D91" s="913">
        <v>124</v>
      </c>
      <c r="E91" s="913">
        <v>261</v>
      </c>
      <c r="F91" s="913">
        <v>39</v>
      </c>
      <c r="G91" s="913">
        <v>0</v>
      </c>
      <c r="H91" s="913">
        <v>12</v>
      </c>
      <c r="I91" s="913">
        <v>0</v>
      </c>
      <c r="J91" s="917">
        <v>122</v>
      </c>
    </row>
    <row r="92" spans="1:10" ht="12.75">
      <c r="A92" s="1263" t="s">
        <v>249</v>
      </c>
      <c r="B92" s="1115">
        <v>101</v>
      </c>
      <c r="C92" s="913"/>
      <c r="D92" s="913">
        <v>10</v>
      </c>
      <c r="E92" s="913">
        <v>41</v>
      </c>
      <c r="F92" s="913">
        <v>27</v>
      </c>
      <c r="G92" s="913">
        <v>0</v>
      </c>
      <c r="H92" s="913">
        <v>0</v>
      </c>
      <c r="I92" s="913">
        <v>0</v>
      </c>
      <c r="J92" s="917">
        <v>23</v>
      </c>
    </row>
    <row r="93" spans="1:10" ht="12.75">
      <c r="A93" s="1263" t="s">
        <v>251</v>
      </c>
      <c r="B93" s="1115">
        <v>78</v>
      </c>
      <c r="C93" s="913"/>
      <c r="D93" s="913">
        <v>0</v>
      </c>
      <c r="E93" s="913">
        <v>0</v>
      </c>
      <c r="F93" s="913">
        <v>0</v>
      </c>
      <c r="G93" s="913">
        <v>78</v>
      </c>
      <c r="H93" s="913">
        <v>0</v>
      </c>
      <c r="I93" s="913">
        <v>0</v>
      </c>
      <c r="J93" s="917">
        <v>0</v>
      </c>
    </row>
    <row r="94" spans="1:10" ht="12.75">
      <c r="A94" s="1263" t="s">
        <v>67</v>
      </c>
      <c r="B94" s="1115">
        <v>943</v>
      </c>
      <c r="C94" s="913"/>
      <c r="D94" s="913">
        <v>37</v>
      </c>
      <c r="E94" s="913">
        <v>342</v>
      </c>
      <c r="F94" s="913">
        <v>0</v>
      </c>
      <c r="G94" s="913">
        <v>564</v>
      </c>
      <c r="H94" s="913">
        <v>0</v>
      </c>
      <c r="I94" s="913">
        <v>0</v>
      </c>
      <c r="J94" s="917">
        <v>0</v>
      </c>
    </row>
    <row r="95" spans="1:10" ht="12.75">
      <c r="A95" s="1263" t="s">
        <v>27</v>
      </c>
      <c r="B95" s="1115">
        <v>42</v>
      </c>
      <c r="C95" s="913"/>
      <c r="D95" s="913">
        <v>0</v>
      </c>
      <c r="E95" s="913">
        <v>0</v>
      </c>
      <c r="F95" s="913">
        <v>0</v>
      </c>
      <c r="G95" s="913">
        <v>42</v>
      </c>
      <c r="H95" s="913">
        <v>0</v>
      </c>
      <c r="I95" s="913">
        <v>0</v>
      </c>
      <c r="J95" s="917">
        <v>0</v>
      </c>
    </row>
    <row r="96" spans="1:10" ht="12.75">
      <c r="A96" s="1263" t="s">
        <v>28</v>
      </c>
      <c r="B96" s="1115">
        <v>0</v>
      </c>
      <c r="C96" s="913"/>
      <c r="D96" s="913">
        <v>0</v>
      </c>
      <c r="E96" s="913">
        <v>0</v>
      </c>
      <c r="F96" s="913">
        <v>0</v>
      </c>
      <c r="G96" s="913">
        <v>0</v>
      </c>
      <c r="H96" s="913">
        <v>0</v>
      </c>
      <c r="I96" s="913">
        <v>0</v>
      </c>
      <c r="J96" s="917">
        <v>0</v>
      </c>
    </row>
    <row r="97" spans="1:10" ht="13.5" thickBot="1">
      <c r="A97" s="1264" t="s">
        <v>29</v>
      </c>
      <c r="B97" s="1117">
        <v>12</v>
      </c>
      <c r="C97" s="918"/>
      <c r="D97" s="918">
        <v>0</v>
      </c>
      <c r="E97" s="918">
        <v>0</v>
      </c>
      <c r="F97" s="918">
        <v>0</v>
      </c>
      <c r="G97" s="918">
        <v>0</v>
      </c>
      <c r="H97" s="918">
        <v>0</v>
      </c>
      <c r="I97" s="918">
        <v>0</v>
      </c>
      <c r="J97" s="919">
        <v>12</v>
      </c>
    </row>
    <row r="98" spans="1:10" ht="12.75">
      <c r="A98" s="9" t="s">
        <v>93</v>
      </c>
      <c r="B98" s="48"/>
      <c r="C98" s="48"/>
      <c r="D98" s="48"/>
      <c r="E98" s="48"/>
      <c r="F98" s="48"/>
      <c r="G98" s="48"/>
      <c r="H98" s="48"/>
      <c r="I98" s="48"/>
      <c r="J98" s="48"/>
    </row>
    <row r="99" spans="1:10" ht="12.75">
      <c r="A99" s="46" t="s">
        <v>94</v>
      </c>
      <c r="B99" s="48"/>
      <c r="C99" s="48"/>
      <c r="D99" s="48"/>
      <c r="E99" s="48"/>
      <c r="F99" s="48"/>
      <c r="G99" s="48"/>
      <c r="H99" s="48"/>
      <c r="I99" s="48"/>
      <c r="J99" s="48"/>
    </row>
    <row r="100" ht="12.75">
      <c r="A100" s="9" t="s">
        <v>95</v>
      </c>
    </row>
    <row r="101" spans="1:11" ht="12.75">
      <c r="A101" s="1248" t="s">
        <v>150</v>
      </c>
      <c r="B101" s="1248"/>
      <c r="C101" s="1248"/>
      <c r="D101" s="1249"/>
      <c r="E101" s="1249"/>
      <c r="F101" s="1249"/>
      <c r="G101" s="1249"/>
      <c r="H101" s="1249"/>
      <c r="I101" s="1249"/>
      <c r="J101" s="1249"/>
      <c r="K101" s="1249"/>
    </row>
    <row r="102" spans="1:11" ht="12.75">
      <c r="A102" s="1850" t="s">
        <v>152</v>
      </c>
      <c r="B102" s="1249"/>
      <c r="C102" s="1249"/>
      <c r="D102" s="1249"/>
      <c r="E102" s="1249"/>
      <c r="F102" s="1249"/>
      <c r="G102" s="1249"/>
      <c r="H102" s="1249"/>
      <c r="I102" s="1249"/>
      <c r="J102" s="1249"/>
      <c r="K102" s="1249"/>
    </row>
    <row r="103" spans="1:10" ht="16.5" thickBot="1">
      <c r="A103" s="153" t="s">
        <v>260</v>
      </c>
      <c r="B103" s="154"/>
      <c r="C103" s="154"/>
      <c r="D103" s="154"/>
      <c r="E103" s="154"/>
      <c r="F103" s="154"/>
      <c r="G103" s="154"/>
      <c r="H103" s="159"/>
      <c r="I103" s="154"/>
      <c r="J103" s="154"/>
    </row>
    <row r="104" spans="1:10" ht="13.5" thickBot="1">
      <c r="A104" s="240"/>
      <c r="B104" s="3005" t="s">
        <v>3</v>
      </c>
      <c r="C104" s="3005"/>
      <c r="D104" s="3005"/>
      <c r="E104" s="3005"/>
      <c r="F104" s="3005"/>
      <c r="G104" s="3005"/>
      <c r="H104" s="3005"/>
      <c r="I104" s="3005"/>
      <c r="J104" s="3006"/>
    </row>
    <row r="105" spans="1:10" ht="72.75" thickBot="1">
      <c r="A105" s="242" t="s">
        <v>119</v>
      </c>
      <c r="B105" s="2033" t="s">
        <v>6</v>
      </c>
      <c r="C105" s="2018" t="s">
        <v>261</v>
      </c>
      <c r="D105" s="2018" t="s">
        <v>85</v>
      </c>
      <c r="E105" s="2018" t="s">
        <v>86</v>
      </c>
      <c r="F105" s="2018" t="s">
        <v>87</v>
      </c>
      <c r="G105" s="2018" t="s">
        <v>88</v>
      </c>
      <c r="H105" s="2018" t="s">
        <v>89</v>
      </c>
      <c r="I105" s="2018" t="s">
        <v>90</v>
      </c>
      <c r="J105" s="1627" t="s">
        <v>91</v>
      </c>
    </row>
    <row r="106" spans="1:10" ht="15.75">
      <c r="A106" s="1261" t="s">
        <v>6</v>
      </c>
      <c r="B106" s="1200">
        <v>669</v>
      </c>
      <c r="C106" s="1926">
        <v>12.190233236151604</v>
      </c>
      <c r="D106" s="636">
        <v>127</v>
      </c>
      <c r="E106" s="636">
        <v>354</v>
      </c>
      <c r="F106" s="636">
        <v>-22</v>
      </c>
      <c r="G106" s="636">
        <v>54</v>
      </c>
      <c r="H106" s="636">
        <v>5</v>
      </c>
      <c r="I106" s="636">
        <v>0</v>
      </c>
      <c r="J106" s="637">
        <v>151</v>
      </c>
    </row>
    <row r="107" spans="1:10" ht="14.25">
      <c r="A107" s="1263" t="s">
        <v>31</v>
      </c>
      <c r="B107" s="1125">
        <v>53</v>
      </c>
      <c r="C107" s="1928">
        <v>16.5625</v>
      </c>
      <c r="D107" s="1080">
        <v>1</v>
      </c>
      <c r="E107" s="1080">
        <v>0</v>
      </c>
      <c r="F107" s="1080">
        <v>3</v>
      </c>
      <c r="G107" s="1080">
        <v>-7</v>
      </c>
      <c r="H107" s="1080">
        <v>0</v>
      </c>
      <c r="I107" s="1080">
        <v>0</v>
      </c>
      <c r="J107" s="1123">
        <v>56</v>
      </c>
    </row>
    <row r="108" spans="1:10" ht="14.25">
      <c r="A108" s="1263" t="s">
        <v>16</v>
      </c>
      <c r="B108" s="1057">
        <v>-62</v>
      </c>
      <c r="C108" s="1924">
        <v>-24.409448818897637</v>
      </c>
      <c r="D108" s="1080">
        <v>3</v>
      </c>
      <c r="E108" s="1080">
        <v>-1</v>
      </c>
      <c r="F108" s="1080">
        <v>0</v>
      </c>
      <c r="G108" s="1080">
        <v>-28</v>
      </c>
      <c r="H108" s="1080">
        <v>0</v>
      </c>
      <c r="I108" s="1080">
        <v>0</v>
      </c>
      <c r="J108" s="1123">
        <v>-36</v>
      </c>
    </row>
    <row r="109" spans="1:10" ht="14.25">
      <c r="A109" s="1263" t="s">
        <v>247</v>
      </c>
      <c r="B109" s="1125">
        <v>-3</v>
      </c>
      <c r="C109" s="1928">
        <v>-3.5294117647058822</v>
      </c>
      <c r="D109" s="1080">
        <v>0</v>
      </c>
      <c r="E109" s="1080">
        <v>-3</v>
      </c>
      <c r="F109" s="1080">
        <v>-1</v>
      </c>
      <c r="G109" s="1080">
        <v>0</v>
      </c>
      <c r="H109" s="1080">
        <v>0</v>
      </c>
      <c r="I109" s="1080">
        <v>0</v>
      </c>
      <c r="J109" s="1123">
        <v>1</v>
      </c>
    </row>
    <row r="110" spans="1:10" ht="14.25">
      <c r="A110" s="1263" t="s">
        <v>210</v>
      </c>
      <c r="B110" s="1125">
        <v>0</v>
      </c>
      <c r="C110" s="1928">
        <v>0</v>
      </c>
      <c r="D110" s="1080">
        <v>0</v>
      </c>
      <c r="E110" s="1080">
        <v>1</v>
      </c>
      <c r="F110" s="1080">
        <v>-1</v>
      </c>
      <c r="G110" s="1080">
        <v>0</v>
      </c>
      <c r="H110" s="1080">
        <v>0</v>
      </c>
      <c r="I110" s="1080">
        <v>0</v>
      </c>
      <c r="J110" s="1123">
        <v>0</v>
      </c>
    </row>
    <row r="111" spans="1:10" ht="14.25">
      <c r="A111" s="1263" t="s">
        <v>84</v>
      </c>
      <c r="B111" s="1125">
        <v>11</v>
      </c>
      <c r="C111" s="1928">
        <v>11.956521739130435</v>
      </c>
      <c r="D111" s="1080">
        <v>0</v>
      </c>
      <c r="E111" s="1080">
        <v>11</v>
      </c>
      <c r="F111" s="1080">
        <v>-2</v>
      </c>
      <c r="G111" s="1080">
        <v>0</v>
      </c>
      <c r="H111" s="1080">
        <v>-4</v>
      </c>
      <c r="I111" s="1080">
        <v>0</v>
      </c>
      <c r="J111" s="1123">
        <v>6</v>
      </c>
    </row>
    <row r="112" spans="1:10" ht="14.25">
      <c r="A112" s="1263" t="s">
        <v>20</v>
      </c>
      <c r="B112" s="1057">
        <v>-6</v>
      </c>
      <c r="C112" s="1924">
        <v>-19.35483870967742</v>
      </c>
      <c r="D112" s="1080">
        <v>1</v>
      </c>
      <c r="E112" s="1080">
        <v>0</v>
      </c>
      <c r="F112" s="1080">
        <v>-4</v>
      </c>
      <c r="G112" s="1080">
        <v>-3</v>
      </c>
      <c r="H112" s="1080">
        <v>0</v>
      </c>
      <c r="I112" s="1080">
        <v>0</v>
      </c>
      <c r="J112" s="1123">
        <v>0</v>
      </c>
    </row>
    <row r="113" spans="1:10" ht="15.75">
      <c r="A113" s="1262" t="s">
        <v>0</v>
      </c>
      <c r="B113" s="1194">
        <v>25</v>
      </c>
      <c r="C113" s="1928">
        <v>11.46788990825688</v>
      </c>
      <c r="D113" s="1818">
        <v>-2</v>
      </c>
      <c r="E113" s="1818">
        <v>14</v>
      </c>
      <c r="F113" s="1818">
        <v>14</v>
      </c>
      <c r="G113" s="1818">
        <v>0</v>
      </c>
      <c r="H113" s="1818">
        <v>-1</v>
      </c>
      <c r="I113" s="1818">
        <v>0</v>
      </c>
      <c r="J113" s="703">
        <v>0</v>
      </c>
    </row>
    <row r="114" spans="1:10" ht="15.75">
      <c r="A114" s="1263" t="s">
        <v>21</v>
      </c>
      <c r="B114" s="1194">
        <v>7</v>
      </c>
      <c r="C114" s="1928">
        <v>7.6923076923076925</v>
      </c>
      <c r="D114" s="1818">
        <v>0</v>
      </c>
      <c r="E114" s="1818">
        <v>0</v>
      </c>
      <c r="F114" s="1818">
        <v>0</v>
      </c>
      <c r="G114" s="1818">
        <v>3</v>
      </c>
      <c r="H114" s="1818">
        <v>0</v>
      </c>
      <c r="I114" s="1818">
        <v>0</v>
      </c>
      <c r="J114" s="703">
        <v>4</v>
      </c>
    </row>
    <row r="115" spans="1:10" ht="15.75">
      <c r="A115" s="1263" t="s">
        <v>77</v>
      </c>
      <c r="B115" s="1194">
        <v>184</v>
      </c>
      <c r="C115" s="638">
        <v>10.302351623740202</v>
      </c>
      <c r="D115" s="1818">
        <v>59</v>
      </c>
      <c r="E115" s="1818">
        <v>78</v>
      </c>
      <c r="F115" s="1818">
        <v>-5</v>
      </c>
      <c r="G115" s="1818">
        <v>45</v>
      </c>
      <c r="H115" s="1818">
        <v>0</v>
      </c>
      <c r="I115" s="1818">
        <v>0</v>
      </c>
      <c r="J115" s="703">
        <v>7</v>
      </c>
    </row>
    <row r="116" spans="1:10" ht="14.25">
      <c r="A116" s="1263" t="s">
        <v>70</v>
      </c>
      <c r="B116" s="1125">
        <v>38</v>
      </c>
      <c r="C116" s="1928">
        <v>5.555555555555555</v>
      </c>
      <c r="D116" s="1080">
        <v>0</v>
      </c>
      <c r="E116" s="1080">
        <v>68</v>
      </c>
      <c r="F116" s="1080">
        <v>-30</v>
      </c>
      <c r="G116" s="1080"/>
      <c r="H116" s="1080">
        <v>0</v>
      </c>
      <c r="I116" s="1080">
        <v>0</v>
      </c>
      <c r="J116" s="1123">
        <v>0</v>
      </c>
    </row>
    <row r="117" spans="1:10" ht="14.25">
      <c r="A117" s="1263" t="s">
        <v>24</v>
      </c>
      <c r="B117" s="1125">
        <v>22</v>
      </c>
      <c r="C117" s="1928">
        <v>275</v>
      </c>
      <c r="D117" s="1080">
        <v>0</v>
      </c>
      <c r="E117" s="1080">
        <v>-3</v>
      </c>
      <c r="F117" s="1080">
        <v>0</v>
      </c>
      <c r="G117" s="1080">
        <v>0</v>
      </c>
      <c r="H117" s="1080">
        <v>0</v>
      </c>
      <c r="I117" s="1080">
        <v>0</v>
      </c>
      <c r="J117" s="1123">
        <v>25</v>
      </c>
    </row>
    <row r="118" spans="1:10" ht="14.25">
      <c r="A118" s="1263" t="s">
        <v>102</v>
      </c>
      <c r="B118" s="1125">
        <v>38</v>
      </c>
      <c r="C118" s="1928">
        <v>8.92018779342723</v>
      </c>
      <c r="D118" s="1080">
        <v>-1</v>
      </c>
      <c r="E118" s="1080">
        <v>-18</v>
      </c>
      <c r="F118" s="1080">
        <v>3</v>
      </c>
      <c r="G118" s="1080">
        <v>70</v>
      </c>
      <c r="H118" s="1080">
        <v>0</v>
      </c>
      <c r="I118" s="1080">
        <v>0</v>
      </c>
      <c r="J118" s="1123">
        <v>-16</v>
      </c>
    </row>
    <row r="119" spans="1:10" ht="14.25">
      <c r="A119" s="1263" t="s">
        <v>248</v>
      </c>
      <c r="B119" s="1125">
        <v>156</v>
      </c>
      <c r="C119" s="1928">
        <v>35.535307517084284</v>
      </c>
      <c r="D119" s="1080">
        <v>70</v>
      </c>
      <c r="E119" s="1080">
        <v>22</v>
      </c>
      <c r="F119" s="1080">
        <v>6</v>
      </c>
      <c r="G119" s="1080">
        <v>0</v>
      </c>
      <c r="H119" s="1080">
        <v>10</v>
      </c>
      <c r="I119" s="1080">
        <v>0</v>
      </c>
      <c r="J119" s="1123">
        <v>48</v>
      </c>
    </row>
    <row r="120" spans="1:10" ht="14.25">
      <c r="A120" s="1263" t="s">
        <v>249</v>
      </c>
      <c r="B120" s="1125">
        <v>20</v>
      </c>
      <c r="C120" s="1928">
        <v>21.978021978021978</v>
      </c>
      <c r="D120" s="1080">
        <v>0</v>
      </c>
      <c r="E120" s="1080">
        <v>-6</v>
      </c>
      <c r="F120" s="1080">
        <v>-5</v>
      </c>
      <c r="G120" s="1080">
        <v>0</v>
      </c>
      <c r="H120" s="1080">
        <v>0</v>
      </c>
      <c r="I120" s="1080">
        <v>0</v>
      </c>
      <c r="J120" s="1123">
        <v>31</v>
      </c>
    </row>
    <row r="121" spans="1:10" ht="14.25">
      <c r="A121" s="1263" t="s">
        <v>251</v>
      </c>
      <c r="B121" s="1125">
        <v>12</v>
      </c>
      <c r="C121" s="1928">
        <v>21.428571428571427</v>
      </c>
      <c r="D121" s="1080">
        <v>0</v>
      </c>
      <c r="E121" s="1080">
        <v>0</v>
      </c>
      <c r="F121" s="1080">
        <v>0</v>
      </c>
      <c r="G121" s="1080">
        <v>12</v>
      </c>
      <c r="H121" s="1080">
        <v>0</v>
      </c>
      <c r="I121" s="1080">
        <v>0</v>
      </c>
      <c r="J121" s="1123">
        <v>0</v>
      </c>
    </row>
    <row r="122" spans="1:10" ht="14.25">
      <c r="A122" s="1263" t="s">
        <v>67</v>
      </c>
      <c r="B122" s="1125">
        <v>147</v>
      </c>
      <c r="C122" s="1928">
        <v>17.2737955346651</v>
      </c>
      <c r="D122" s="1080">
        <v>-4</v>
      </c>
      <c r="E122" s="1080">
        <v>191</v>
      </c>
      <c r="F122" s="1080">
        <v>0</v>
      </c>
      <c r="G122" s="1080">
        <v>-41</v>
      </c>
      <c r="H122" s="1080">
        <v>0</v>
      </c>
      <c r="I122" s="1080">
        <v>0</v>
      </c>
      <c r="J122" s="1123">
        <v>1</v>
      </c>
    </row>
    <row r="123" spans="1:10" ht="14.25">
      <c r="A123" s="1263" t="s">
        <v>27</v>
      </c>
      <c r="B123" s="1125">
        <v>11</v>
      </c>
      <c r="C123" s="1928">
        <v>28.94736842105263</v>
      </c>
      <c r="D123" s="1080">
        <v>0</v>
      </c>
      <c r="E123" s="1080">
        <v>0</v>
      </c>
      <c r="F123" s="1080">
        <v>0</v>
      </c>
      <c r="G123" s="1080">
        <v>3</v>
      </c>
      <c r="H123" s="1080">
        <v>0</v>
      </c>
      <c r="I123" s="1080">
        <v>0</v>
      </c>
      <c r="J123" s="1123">
        <v>8</v>
      </c>
    </row>
    <row r="124" spans="1:10" ht="14.25">
      <c r="A124" s="1263" t="s">
        <v>28</v>
      </c>
      <c r="B124" s="1125">
        <v>0</v>
      </c>
      <c r="C124" s="1928">
        <v>0</v>
      </c>
      <c r="D124" s="1080">
        <v>0</v>
      </c>
      <c r="E124" s="1080">
        <v>0</v>
      </c>
      <c r="F124" s="1080">
        <v>0</v>
      </c>
      <c r="G124" s="1080">
        <v>0</v>
      </c>
      <c r="H124" s="1080">
        <v>0</v>
      </c>
      <c r="I124" s="1080">
        <v>0</v>
      </c>
      <c r="J124" s="1123">
        <v>0</v>
      </c>
    </row>
    <row r="125" spans="1:10" ht="15" thickBot="1">
      <c r="A125" s="1264" t="s">
        <v>29</v>
      </c>
      <c r="B125" s="1126">
        <v>16</v>
      </c>
      <c r="C125" s="1929">
        <v>100</v>
      </c>
      <c r="D125" s="1113">
        <v>0</v>
      </c>
      <c r="E125" s="1113">
        <v>0</v>
      </c>
      <c r="F125" s="1113">
        <v>0</v>
      </c>
      <c r="G125" s="1113">
        <v>0</v>
      </c>
      <c r="H125" s="1113">
        <v>0</v>
      </c>
      <c r="I125" s="1113">
        <v>0</v>
      </c>
      <c r="J125" s="1803">
        <v>16</v>
      </c>
    </row>
    <row r="127" spans="1:10" ht="16.5" thickBot="1">
      <c r="A127" s="153" t="s">
        <v>254</v>
      </c>
      <c r="B127" s="154"/>
      <c r="C127" s="154"/>
      <c r="D127" s="154"/>
      <c r="E127" s="154"/>
      <c r="F127" s="154"/>
      <c r="G127" s="154"/>
      <c r="H127" s="159"/>
      <c r="I127" s="154"/>
      <c r="J127" s="154"/>
    </row>
    <row r="128" spans="1:10" ht="13.5" thickBot="1">
      <c r="A128" s="240"/>
      <c r="B128" s="3005" t="s">
        <v>3</v>
      </c>
      <c r="C128" s="3005"/>
      <c r="D128" s="3005"/>
      <c r="E128" s="3005"/>
      <c r="F128" s="3005"/>
      <c r="G128" s="3005"/>
      <c r="H128" s="3005"/>
      <c r="I128" s="3005"/>
      <c r="J128" s="3006"/>
    </row>
    <row r="129" spans="1:10" ht="72.75" thickBot="1">
      <c r="A129" s="242" t="s">
        <v>119</v>
      </c>
      <c r="B129" s="2017" t="s">
        <v>6</v>
      </c>
      <c r="C129" s="2019" t="s">
        <v>261</v>
      </c>
      <c r="D129" s="2019" t="s">
        <v>85</v>
      </c>
      <c r="E129" s="2019" t="s">
        <v>86</v>
      </c>
      <c r="F129" s="2019" t="s">
        <v>87</v>
      </c>
      <c r="G129" s="2019" t="s">
        <v>88</v>
      </c>
      <c r="H129" s="2019" t="s">
        <v>89</v>
      </c>
      <c r="I129" s="2019" t="s">
        <v>90</v>
      </c>
      <c r="J129" s="1628" t="s">
        <v>91</v>
      </c>
    </row>
    <row r="130" spans="1:10" s="3" customFormat="1" ht="15.75">
      <c r="A130" s="1261" t="s">
        <v>6</v>
      </c>
      <c r="B130" s="2026">
        <v>-108</v>
      </c>
      <c r="C130" s="2027">
        <v>-1.754101023225597</v>
      </c>
      <c r="D130" s="1203">
        <v>73</v>
      </c>
      <c r="E130" s="1202">
        <v>-65</v>
      </c>
      <c r="F130" s="1202">
        <v>-21</v>
      </c>
      <c r="G130" s="1203">
        <v>-63</v>
      </c>
      <c r="H130" s="1203">
        <v>20</v>
      </c>
      <c r="I130" s="1203">
        <v>0</v>
      </c>
      <c r="J130" s="1204">
        <v>-52</v>
      </c>
    </row>
    <row r="131" spans="1:10" ht="15.75">
      <c r="A131" s="1263" t="s">
        <v>31</v>
      </c>
      <c r="B131" s="1194">
        <v>14</v>
      </c>
      <c r="C131" s="1928">
        <v>3.753351206434316</v>
      </c>
      <c r="D131" s="1211">
        <v>25</v>
      </c>
      <c r="E131" s="2024">
        <v>-1</v>
      </c>
      <c r="F131" s="2024">
        <v>-1</v>
      </c>
      <c r="G131" s="1211">
        <v>-3</v>
      </c>
      <c r="H131" s="1211">
        <v>0</v>
      </c>
      <c r="I131" s="1211">
        <v>0</v>
      </c>
      <c r="J131" s="1213">
        <v>-6</v>
      </c>
    </row>
    <row r="132" spans="1:10" ht="15.75">
      <c r="A132" s="1263" t="s">
        <v>16</v>
      </c>
      <c r="B132" s="1194">
        <v>19</v>
      </c>
      <c r="C132" s="1928">
        <v>9.895833333333334</v>
      </c>
      <c r="D132" s="2024">
        <v>-5</v>
      </c>
      <c r="E132" s="1211">
        <v>2</v>
      </c>
      <c r="F132" s="1211">
        <v>0</v>
      </c>
      <c r="G132" s="1211">
        <v>6</v>
      </c>
      <c r="H132" s="1211">
        <v>0</v>
      </c>
      <c r="I132" s="1211">
        <v>0</v>
      </c>
      <c r="J132" s="1213">
        <v>16</v>
      </c>
    </row>
    <row r="133" spans="1:10" ht="15.75">
      <c r="A133" s="1263" t="s">
        <v>247</v>
      </c>
      <c r="B133" s="1194">
        <v>-5</v>
      </c>
      <c r="C133" s="1924">
        <v>-6.097560975609756</v>
      </c>
      <c r="D133" s="1211">
        <v>0</v>
      </c>
      <c r="E133" s="2024">
        <v>-5</v>
      </c>
      <c r="F133" s="1211">
        <v>0</v>
      </c>
      <c r="G133" s="1211">
        <v>0</v>
      </c>
      <c r="H133" s="1211">
        <v>0</v>
      </c>
      <c r="I133" s="1211">
        <v>0</v>
      </c>
      <c r="J133" s="1213">
        <v>0</v>
      </c>
    </row>
    <row r="134" spans="1:10" ht="15.75">
      <c r="A134" s="1263" t="s">
        <v>210</v>
      </c>
      <c r="B134" s="1194">
        <v>5</v>
      </c>
      <c r="C134" s="1928">
        <v>27.77777777777778</v>
      </c>
      <c r="D134" s="1211">
        <v>0</v>
      </c>
      <c r="E134" s="1211">
        <v>0</v>
      </c>
      <c r="F134" s="1211">
        <v>5</v>
      </c>
      <c r="G134" s="1211">
        <v>0</v>
      </c>
      <c r="H134" s="1211">
        <v>0</v>
      </c>
      <c r="I134" s="1211">
        <v>0</v>
      </c>
      <c r="J134" s="1213">
        <v>0</v>
      </c>
    </row>
    <row r="135" spans="1:10" ht="15.75">
      <c r="A135" s="1263" t="s">
        <v>84</v>
      </c>
      <c r="B135" s="1194">
        <v>0</v>
      </c>
      <c r="C135" s="1928">
        <v>0</v>
      </c>
      <c r="D135" s="1211">
        <v>0</v>
      </c>
      <c r="E135" s="1211">
        <v>0</v>
      </c>
      <c r="F135" s="1211">
        <v>0</v>
      </c>
      <c r="G135" s="1211">
        <v>0</v>
      </c>
      <c r="H135" s="1211">
        <v>0</v>
      </c>
      <c r="I135" s="1211">
        <v>0</v>
      </c>
      <c r="J135" s="1213">
        <v>0</v>
      </c>
    </row>
    <row r="136" spans="1:10" ht="15.75">
      <c r="A136" s="1263" t="s">
        <v>20</v>
      </c>
      <c r="B136" s="1816">
        <v>-8</v>
      </c>
      <c r="C136" s="1924">
        <v>-32</v>
      </c>
      <c r="D136" s="1211">
        <v>2</v>
      </c>
      <c r="E136" s="1211">
        <v>0</v>
      </c>
      <c r="F136" s="2024">
        <v>-5</v>
      </c>
      <c r="G136" s="1211">
        <v>-5</v>
      </c>
      <c r="H136" s="1211">
        <v>0</v>
      </c>
      <c r="I136" s="1211">
        <v>0</v>
      </c>
      <c r="J136" s="1213">
        <v>0</v>
      </c>
    </row>
    <row r="137" spans="1:10" s="3" customFormat="1" ht="15.75">
      <c r="A137" s="1262" t="s">
        <v>0</v>
      </c>
      <c r="B137" s="1816">
        <v>-4</v>
      </c>
      <c r="C137" s="2028">
        <v>-1.646090534979424</v>
      </c>
      <c r="D137" s="2024">
        <v>2</v>
      </c>
      <c r="E137" s="2024">
        <v>-15</v>
      </c>
      <c r="F137" s="1211">
        <v>1</v>
      </c>
      <c r="G137" s="1211">
        <v>13</v>
      </c>
      <c r="H137" s="1211">
        <v>-5</v>
      </c>
      <c r="I137" s="1211">
        <v>0</v>
      </c>
      <c r="J137" s="1213">
        <v>0</v>
      </c>
    </row>
    <row r="138" spans="1:10" s="58" customFormat="1" ht="15.75">
      <c r="A138" s="1263" t="s">
        <v>21</v>
      </c>
      <c r="B138" s="1194">
        <v>5</v>
      </c>
      <c r="C138" s="1928">
        <v>5.1020408163265305</v>
      </c>
      <c r="D138" s="1211">
        <v>0</v>
      </c>
      <c r="E138" s="2024">
        <v>-4</v>
      </c>
      <c r="F138" s="1211">
        <v>0</v>
      </c>
      <c r="G138" s="1211">
        <v>1</v>
      </c>
      <c r="H138" s="1211">
        <v>0</v>
      </c>
      <c r="I138" s="1211">
        <v>0</v>
      </c>
      <c r="J138" s="1213">
        <v>8</v>
      </c>
    </row>
    <row r="139" spans="1:10" s="58" customFormat="1" ht="15.75">
      <c r="A139" s="1263" t="s">
        <v>77</v>
      </c>
      <c r="B139" s="1194">
        <v>26</v>
      </c>
      <c r="C139" s="1928">
        <v>1.3197969543147208</v>
      </c>
      <c r="D139" s="1211">
        <v>82</v>
      </c>
      <c r="E139" s="2024">
        <v>-14</v>
      </c>
      <c r="F139" s="2024">
        <v>-3</v>
      </c>
      <c r="G139" s="1211">
        <v>-29</v>
      </c>
      <c r="H139" s="1211">
        <v>23</v>
      </c>
      <c r="I139" s="1211">
        <v>0</v>
      </c>
      <c r="J139" s="1213">
        <v>-33</v>
      </c>
    </row>
    <row r="140" spans="1:10" s="58" customFormat="1" ht="15.75">
      <c r="A140" s="1263" t="s">
        <v>70</v>
      </c>
      <c r="B140" s="1816">
        <v>-17</v>
      </c>
      <c r="C140" s="1924">
        <v>-2.3545706371191137</v>
      </c>
      <c r="D140" s="2024">
        <v>-3</v>
      </c>
      <c r="E140" s="2024">
        <v>-13</v>
      </c>
      <c r="F140" s="2024">
        <v>-1</v>
      </c>
      <c r="G140" s="1211">
        <v>0</v>
      </c>
      <c r="H140" s="1211">
        <v>0</v>
      </c>
      <c r="I140" s="1211">
        <v>0</v>
      </c>
      <c r="J140" s="1213">
        <v>0</v>
      </c>
    </row>
    <row r="141" spans="1:10" s="58" customFormat="1" ht="15.75">
      <c r="A141" s="1263" t="s">
        <v>24</v>
      </c>
      <c r="B141" s="2029">
        <v>-20</v>
      </c>
      <c r="C141" s="1924">
        <v>-66.66666666666667</v>
      </c>
      <c r="D141" s="1211">
        <v>0</v>
      </c>
      <c r="E141" s="1211">
        <v>2</v>
      </c>
      <c r="F141" s="1211">
        <v>3</v>
      </c>
      <c r="G141" s="1211">
        <v>0</v>
      </c>
      <c r="H141" s="1211">
        <v>0</v>
      </c>
      <c r="I141" s="1211">
        <v>0</v>
      </c>
      <c r="J141" s="1213">
        <v>-25</v>
      </c>
    </row>
    <row r="142" spans="1:10" s="58" customFormat="1" ht="15.75">
      <c r="A142" s="1263" t="s">
        <v>102</v>
      </c>
      <c r="B142" s="2029">
        <v>-20</v>
      </c>
      <c r="C142" s="1924">
        <v>-4.310344827586207</v>
      </c>
      <c r="D142" s="2024">
        <v>-6</v>
      </c>
      <c r="E142" s="1211">
        <v>1</v>
      </c>
      <c r="F142" s="2024">
        <v>-5</v>
      </c>
      <c r="G142" s="1211">
        <v>-22</v>
      </c>
      <c r="H142" s="1211">
        <v>0</v>
      </c>
      <c r="I142" s="1211">
        <v>0</v>
      </c>
      <c r="J142" s="1213">
        <v>12</v>
      </c>
    </row>
    <row r="143" spans="1:10" s="58" customFormat="1" ht="15.75">
      <c r="A143" s="1263" t="s">
        <v>248</v>
      </c>
      <c r="B143" s="2029">
        <v>-37</v>
      </c>
      <c r="C143" s="1924">
        <v>-6.218487394957983</v>
      </c>
      <c r="D143" s="2024">
        <v>-26</v>
      </c>
      <c r="E143" s="2024">
        <v>-6</v>
      </c>
      <c r="F143" s="2024">
        <v>-19</v>
      </c>
      <c r="G143" s="1211">
        <v>0</v>
      </c>
      <c r="H143" s="1211">
        <v>2</v>
      </c>
      <c r="I143" s="1211">
        <v>0</v>
      </c>
      <c r="J143" s="1213">
        <v>12</v>
      </c>
    </row>
    <row r="144" spans="1:10" s="58" customFormat="1" ht="15.75">
      <c r="A144" s="1263" t="s">
        <v>249</v>
      </c>
      <c r="B144" s="1816">
        <v>-10</v>
      </c>
      <c r="C144" s="1924">
        <v>-9.00900900900901</v>
      </c>
      <c r="D144" s="1211">
        <v>0</v>
      </c>
      <c r="E144" s="2024">
        <v>-6</v>
      </c>
      <c r="F144" s="1211">
        <v>4</v>
      </c>
      <c r="G144" s="1211">
        <v>0</v>
      </c>
      <c r="H144" s="1211">
        <v>0</v>
      </c>
      <c r="I144" s="1211">
        <v>0</v>
      </c>
      <c r="J144" s="1213">
        <v>-8</v>
      </c>
    </row>
    <row r="145" spans="1:10" s="58" customFormat="1" ht="15.75">
      <c r="A145" s="1263" t="s">
        <v>251</v>
      </c>
      <c r="B145" s="1194">
        <v>10</v>
      </c>
      <c r="C145" s="1928">
        <v>14.705882352941176</v>
      </c>
      <c r="D145" s="1211">
        <v>0</v>
      </c>
      <c r="E145" s="1211">
        <v>0</v>
      </c>
      <c r="F145" s="1211">
        <v>0</v>
      </c>
      <c r="G145" s="1211">
        <v>10</v>
      </c>
      <c r="H145" s="1211">
        <v>0</v>
      </c>
      <c r="I145" s="1211">
        <v>0</v>
      </c>
      <c r="J145" s="1213">
        <v>0</v>
      </c>
    </row>
    <row r="146" spans="1:10" s="58" customFormat="1" ht="15.75">
      <c r="A146" s="1263" t="s">
        <v>67</v>
      </c>
      <c r="B146" s="1816">
        <v>-55</v>
      </c>
      <c r="C146" s="1924">
        <v>-5.511022044088176</v>
      </c>
      <c r="D146" s="1211">
        <v>2</v>
      </c>
      <c r="E146" s="2024">
        <v>-6</v>
      </c>
      <c r="F146" s="1211">
        <v>0</v>
      </c>
      <c r="G146" s="1211">
        <v>-35</v>
      </c>
      <c r="H146" s="1211">
        <v>0</v>
      </c>
      <c r="I146" s="1211">
        <v>0</v>
      </c>
      <c r="J146" s="1213">
        <v>-16</v>
      </c>
    </row>
    <row r="147" spans="1:10" s="58" customFormat="1" ht="15.75">
      <c r="A147" s="1263" t="s">
        <v>27</v>
      </c>
      <c r="B147" s="2029">
        <v>-7</v>
      </c>
      <c r="C147" s="1924">
        <v>-14.285714285714286</v>
      </c>
      <c r="D147" s="1211">
        <v>0</v>
      </c>
      <c r="E147" s="1211">
        <v>0</v>
      </c>
      <c r="F147" s="1211">
        <v>0</v>
      </c>
      <c r="G147" s="1211">
        <v>1</v>
      </c>
      <c r="H147" s="1211">
        <v>0</v>
      </c>
      <c r="I147" s="1211">
        <v>0</v>
      </c>
      <c r="J147" s="1213">
        <v>-8</v>
      </c>
    </row>
    <row r="148" spans="1:10" s="58" customFormat="1" ht="15.75">
      <c r="A148" s="1263" t="s">
        <v>28</v>
      </c>
      <c r="B148" s="1194">
        <v>0</v>
      </c>
      <c r="C148" s="638"/>
      <c r="D148" s="1211">
        <v>0</v>
      </c>
      <c r="E148" s="1211">
        <v>0</v>
      </c>
      <c r="F148" s="1211">
        <v>0</v>
      </c>
      <c r="G148" s="1211">
        <v>0</v>
      </c>
      <c r="H148" s="1211">
        <v>0</v>
      </c>
      <c r="I148" s="1211">
        <v>0</v>
      </c>
      <c r="J148" s="1213">
        <v>0</v>
      </c>
    </row>
    <row r="149" spans="1:10" s="58" customFormat="1" ht="16.5" thickBot="1">
      <c r="A149" s="1264" t="s">
        <v>29</v>
      </c>
      <c r="B149" s="2030">
        <v>-4</v>
      </c>
      <c r="C149" s="2025"/>
      <c r="D149" s="2031">
        <v>0</v>
      </c>
      <c r="E149" s="2031">
        <v>0</v>
      </c>
      <c r="F149" s="2031">
        <v>0</v>
      </c>
      <c r="G149" s="1113">
        <v>0</v>
      </c>
      <c r="H149" s="2031">
        <v>0</v>
      </c>
      <c r="I149" s="1113">
        <v>0</v>
      </c>
      <c r="J149" s="2032">
        <v>-4</v>
      </c>
    </row>
    <row r="151" spans="1:10" ht="16.5" thickBot="1">
      <c r="A151" s="153" t="s">
        <v>157</v>
      </c>
      <c r="B151" s="154"/>
      <c r="C151" s="154"/>
      <c r="D151" s="154"/>
      <c r="E151" s="154"/>
      <c r="F151" s="154"/>
      <c r="G151" s="154"/>
      <c r="H151" s="159"/>
      <c r="I151" s="154"/>
      <c r="J151" s="154"/>
    </row>
    <row r="152" spans="1:10" ht="13.5" thickBot="1">
      <c r="A152" s="240"/>
      <c r="B152" s="3005" t="s">
        <v>3</v>
      </c>
      <c r="C152" s="3005"/>
      <c r="D152" s="3005"/>
      <c r="E152" s="3005"/>
      <c r="F152" s="3005"/>
      <c r="G152" s="3005"/>
      <c r="H152" s="3005"/>
      <c r="I152" s="3005"/>
      <c r="J152" s="3006"/>
    </row>
    <row r="153" spans="1:10" ht="72.75" thickBot="1">
      <c r="A153" s="242" t="s">
        <v>119</v>
      </c>
      <c r="B153" s="2017" t="s">
        <v>6</v>
      </c>
      <c r="C153" s="2018" t="s">
        <v>261</v>
      </c>
      <c r="D153" s="2019" t="s">
        <v>85</v>
      </c>
      <c r="E153" s="2019" t="s">
        <v>86</v>
      </c>
      <c r="F153" s="2019" t="s">
        <v>87</v>
      </c>
      <c r="G153" s="2019" t="s">
        <v>88</v>
      </c>
      <c r="H153" s="2019" t="s">
        <v>89</v>
      </c>
      <c r="I153" s="2019" t="s">
        <v>90</v>
      </c>
      <c r="J153" s="1628" t="s">
        <v>91</v>
      </c>
    </row>
    <row r="154" spans="1:10" s="3" customFormat="1" ht="15.75">
      <c r="A154" s="1261" t="s">
        <v>6</v>
      </c>
      <c r="B154" s="1200">
        <v>561</v>
      </c>
      <c r="C154" s="1926">
        <v>10.222303206997085</v>
      </c>
      <c r="D154" s="636">
        <v>200</v>
      </c>
      <c r="E154" s="636">
        <v>289</v>
      </c>
      <c r="F154" s="636">
        <v>-43</v>
      </c>
      <c r="G154" s="2020">
        <v>-9</v>
      </c>
      <c r="H154" s="636">
        <v>25</v>
      </c>
      <c r="I154" s="636">
        <v>0</v>
      </c>
      <c r="J154" s="637">
        <v>99</v>
      </c>
    </row>
    <row r="155" spans="1:10" s="157" customFormat="1" ht="14.25">
      <c r="A155" s="1270" t="s">
        <v>31</v>
      </c>
      <c r="B155" s="1125">
        <v>67</v>
      </c>
      <c r="C155" s="2021">
        <v>20.9375</v>
      </c>
      <c r="D155" s="1080">
        <v>26</v>
      </c>
      <c r="E155" s="1080">
        <v>-1</v>
      </c>
      <c r="F155" s="1080">
        <v>2</v>
      </c>
      <c r="G155" s="1048">
        <v>-10</v>
      </c>
      <c r="H155" s="1080">
        <v>0</v>
      </c>
      <c r="I155" s="1080">
        <v>0</v>
      </c>
      <c r="J155" s="1123">
        <v>50</v>
      </c>
    </row>
    <row r="156" spans="1:10" s="157" customFormat="1" ht="14.25">
      <c r="A156" s="1270" t="s">
        <v>16</v>
      </c>
      <c r="B156" s="1057">
        <v>-43</v>
      </c>
      <c r="C156" s="2022">
        <v>-16.929133858267715</v>
      </c>
      <c r="D156" s="1048">
        <v>-2</v>
      </c>
      <c r="E156" s="1080">
        <v>1</v>
      </c>
      <c r="F156" s="1080">
        <v>0</v>
      </c>
      <c r="G156" s="1048">
        <v>-22</v>
      </c>
      <c r="H156" s="1080">
        <v>0</v>
      </c>
      <c r="I156" s="1080">
        <v>0</v>
      </c>
      <c r="J156" s="2023">
        <v>-20</v>
      </c>
    </row>
    <row r="157" spans="1:10" s="157" customFormat="1" ht="14.25">
      <c r="A157" s="1270" t="s">
        <v>247</v>
      </c>
      <c r="B157" s="1057">
        <v>-8</v>
      </c>
      <c r="C157" s="2022">
        <v>-9.411764705882353</v>
      </c>
      <c r="D157" s="1080">
        <v>0</v>
      </c>
      <c r="E157" s="1048">
        <v>-8</v>
      </c>
      <c r="F157" s="1048">
        <v>-1</v>
      </c>
      <c r="G157" s="1080">
        <v>0</v>
      </c>
      <c r="H157" s="1080">
        <v>0</v>
      </c>
      <c r="I157" s="1080">
        <v>0</v>
      </c>
      <c r="J157" s="1123">
        <v>1</v>
      </c>
    </row>
    <row r="158" spans="1:10" s="157" customFormat="1" ht="14.25">
      <c r="A158" s="1270" t="s">
        <v>210</v>
      </c>
      <c r="B158" s="1125">
        <v>5</v>
      </c>
      <c r="C158" s="2021">
        <v>27.77777777777778</v>
      </c>
      <c r="D158" s="1080">
        <v>0</v>
      </c>
      <c r="E158" s="1080">
        <v>1</v>
      </c>
      <c r="F158" s="1080">
        <v>4</v>
      </c>
      <c r="G158" s="1080">
        <v>0</v>
      </c>
      <c r="H158" s="1080">
        <v>0</v>
      </c>
      <c r="I158" s="1080">
        <v>0</v>
      </c>
      <c r="J158" s="1123">
        <v>0</v>
      </c>
    </row>
    <row r="159" spans="1:10" s="157" customFormat="1" ht="14.25">
      <c r="A159" s="1270" t="s">
        <v>84</v>
      </c>
      <c r="B159" s="1125">
        <v>11</v>
      </c>
      <c r="C159" s="2021">
        <v>11.956521739130435</v>
      </c>
      <c r="D159" s="1080">
        <v>0</v>
      </c>
      <c r="E159" s="1080">
        <v>11</v>
      </c>
      <c r="F159" s="1048">
        <v>-2</v>
      </c>
      <c r="G159" s="1080">
        <v>0</v>
      </c>
      <c r="H159" s="1048">
        <v>-4</v>
      </c>
      <c r="I159" s="1080">
        <v>0</v>
      </c>
      <c r="J159" s="1123">
        <v>6</v>
      </c>
    </row>
    <row r="160" spans="1:10" s="157" customFormat="1" ht="14.25">
      <c r="A160" s="1270" t="s">
        <v>20</v>
      </c>
      <c r="B160" s="1057">
        <v>-14</v>
      </c>
      <c r="C160" s="2022">
        <v>-45.16129032258065</v>
      </c>
      <c r="D160" s="1080">
        <v>3</v>
      </c>
      <c r="E160" s="1080">
        <v>0</v>
      </c>
      <c r="F160" s="1048">
        <v>-9</v>
      </c>
      <c r="G160" s="1080">
        <v>-8</v>
      </c>
      <c r="H160" s="1080">
        <v>0</v>
      </c>
      <c r="I160" s="1080">
        <v>0</v>
      </c>
      <c r="J160" s="1123">
        <v>0</v>
      </c>
    </row>
    <row r="161" spans="1:10" s="1269" customFormat="1" ht="15.75">
      <c r="A161" s="1262" t="s">
        <v>0</v>
      </c>
      <c r="B161" s="1194">
        <v>21</v>
      </c>
      <c r="C161" s="638">
        <v>9.63302752293578</v>
      </c>
      <c r="D161" s="1818">
        <v>0</v>
      </c>
      <c r="E161" s="2024">
        <v>-1</v>
      </c>
      <c r="F161" s="1818">
        <v>15</v>
      </c>
      <c r="G161" s="1818">
        <v>13</v>
      </c>
      <c r="H161" s="1192">
        <v>-6</v>
      </c>
      <c r="I161" s="1818">
        <v>0</v>
      </c>
      <c r="J161" s="703">
        <v>0</v>
      </c>
    </row>
    <row r="162" spans="1:10" s="157" customFormat="1" ht="14.25">
      <c r="A162" s="1270" t="s">
        <v>21</v>
      </c>
      <c r="B162" s="1125">
        <v>12</v>
      </c>
      <c r="C162" s="1928">
        <v>13.186813186813186</v>
      </c>
      <c r="D162" s="1080">
        <v>0</v>
      </c>
      <c r="E162" s="1048">
        <v>-4</v>
      </c>
      <c r="F162" s="1080">
        <v>0</v>
      </c>
      <c r="G162" s="1080">
        <v>4</v>
      </c>
      <c r="H162" s="1080">
        <v>0</v>
      </c>
      <c r="I162" s="1080">
        <v>0</v>
      </c>
      <c r="J162" s="1123">
        <v>12</v>
      </c>
    </row>
    <row r="163" spans="1:10" s="157" customFormat="1" ht="14.25">
      <c r="A163" s="1270" t="s">
        <v>77</v>
      </c>
      <c r="B163" s="1125">
        <v>210</v>
      </c>
      <c r="C163" s="1928">
        <v>11.758118701007838</v>
      </c>
      <c r="D163" s="1080">
        <v>141</v>
      </c>
      <c r="E163" s="1080">
        <v>64</v>
      </c>
      <c r="F163" s="1048">
        <v>-8</v>
      </c>
      <c r="G163" s="1080">
        <v>16</v>
      </c>
      <c r="H163" s="1080">
        <v>23</v>
      </c>
      <c r="I163" s="1080">
        <v>0</v>
      </c>
      <c r="J163" s="2023">
        <v>-26</v>
      </c>
    </row>
    <row r="164" spans="1:10" s="157" customFormat="1" ht="14.25">
      <c r="A164" s="1270" t="s">
        <v>70</v>
      </c>
      <c r="B164" s="1125">
        <v>21</v>
      </c>
      <c r="C164" s="1928">
        <v>3.0701754385964914</v>
      </c>
      <c r="D164" s="1048">
        <v>-3</v>
      </c>
      <c r="E164" s="1080">
        <v>55</v>
      </c>
      <c r="F164" s="1048">
        <v>-31</v>
      </c>
      <c r="G164" s="1080"/>
      <c r="H164" s="1080">
        <v>0</v>
      </c>
      <c r="I164" s="1080">
        <v>0</v>
      </c>
      <c r="J164" s="1123">
        <v>0</v>
      </c>
    </row>
    <row r="165" spans="1:10" s="157" customFormat="1" ht="14.25">
      <c r="A165" s="1270" t="s">
        <v>24</v>
      </c>
      <c r="B165" s="1125">
        <v>2</v>
      </c>
      <c r="C165" s="1928">
        <v>25</v>
      </c>
      <c r="D165" s="1080">
        <v>0</v>
      </c>
      <c r="E165" s="1048">
        <v>-1</v>
      </c>
      <c r="F165" s="1080">
        <v>3</v>
      </c>
      <c r="G165" s="1080">
        <v>0</v>
      </c>
      <c r="H165" s="1080">
        <v>0</v>
      </c>
      <c r="I165" s="1080">
        <v>0</v>
      </c>
      <c r="J165" s="1123">
        <v>0</v>
      </c>
    </row>
    <row r="166" spans="1:10" s="157" customFormat="1" ht="14.25">
      <c r="A166" s="1270" t="s">
        <v>102</v>
      </c>
      <c r="B166" s="1125">
        <v>18</v>
      </c>
      <c r="C166" s="1928">
        <v>4.225352112676056</v>
      </c>
      <c r="D166" s="1048">
        <v>-7</v>
      </c>
      <c r="E166" s="1048">
        <v>-17</v>
      </c>
      <c r="F166" s="1048">
        <v>-2</v>
      </c>
      <c r="G166" s="1080">
        <v>48</v>
      </c>
      <c r="H166" s="1080">
        <v>0</v>
      </c>
      <c r="I166" s="1080">
        <v>0</v>
      </c>
      <c r="J166" s="2023">
        <v>-4</v>
      </c>
    </row>
    <row r="167" spans="1:10" s="157" customFormat="1" ht="14.25">
      <c r="A167" s="1270" t="s">
        <v>248</v>
      </c>
      <c r="B167" s="1125">
        <v>119</v>
      </c>
      <c r="C167" s="1928">
        <v>27.107061503416855</v>
      </c>
      <c r="D167" s="1080">
        <v>44</v>
      </c>
      <c r="E167" s="1080">
        <v>16</v>
      </c>
      <c r="F167" s="1048">
        <v>-13</v>
      </c>
      <c r="G167" s="1080">
        <v>0</v>
      </c>
      <c r="H167" s="1080">
        <v>12</v>
      </c>
      <c r="I167" s="1080">
        <v>0</v>
      </c>
      <c r="J167" s="1123">
        <v>60</v>
      </c>
    </row>
    <row r="168" spans="1:10" s="157" customFormat="1" ht="14.25">
      <c r="A168" s="1270" t="s">
        <v>249</v>
      </c>
      <c r="B168" s="1125">
        <v>10</v>
      </c>
      <c r="C168" s="1928">
        <v>10.989010989010989</v>
      </c>
      <c r="D168" s="1080">
        <v>0</v>
      </c>
      <c r="E168" s="1048">
        <v>-12</v>
      </c>
      <c r="F168" s="1048">
        <v>-1</v>
      </c>
      <c r="G168" s="1080">
        <v>0</v>
      </c>
      <c r="H168" s="1080">
        <v>0</v>
      </c>
      <c r="I168" s="1080">
        <v>0</v>
      </c>
      <c r="J168" s="1123">
        <v>23</v>
      </c>
    </row>
    <row r="169" spans="1:10" s="157" customFormat="1" ht="14.25">
      <c r="A169" s="1270" t="s">
        <v>251</v>
      </c>
      <c r="B169" s="1125">
        <v>22</v>
      </c>
      <c r="C169" s="1928">
        <v>39.285714285714285</v>
      </c>
      <c r="D169" s="1080">
        <v>0</v>
      </c>
      <c r="E169" s="1080">
        <v>0</v>
      </c>
      <c r="F169" s="1080">
        <v>0</v>
      </c>
      <c r="G169" s="1080">
        <v>22</v>
      </c>
      <c r="H169" s="1080">
        <v>0</v>
      </c>
      <c r="I169" s="1080">
        <v>0</v>
      </c>
      <c r="J169" s="1123">
        <v>0</v>
      </c>
    </row>
    <row r="170" spans="1:10" s="157" customFormat="1" ht="14.25">
      <c r="A170" s="1270" t="s">
        <v>67</v>
      </c>
      <c r="B170" s="1125">
        <v>92</v>
      </c>
      <c r="C170" s="1928">
        <v>10.81081081081081</v>
      </c>
      <c r="D170" s="1048">
        <v>-2</v>
      </c>
      <c r="E170" s="1080">
        <v>185</v>
      </c>
      <c r="F170" s="1080">
        <v>0</v>
      </c>
      <c r="G170" s="1048">
        <v>-76</v>
      </c>
      <c r="H170" s="1080">
        <v>0</v>
      </c>
      <c r="I170" s="1080">
        <v>0</v>
      </c>
      <c r="J170" s="2023">
        <v>-15</v>
      </c>
    </row>
    <row r="171" spans="1:10" s="157" customFormat="1" ht="14.25">
      <c r="A171" s="1270" t="s">
        <v>27</v>
      </c>
      <c r="B171" s="1125">
        <v>4</v>
      </c>
      <c r="C171" s="1928">
        <v>10.526315789473685</v>
      </c>
      <c r="D171" s="1080">
        <v>0</v>
      </c>
      <c r="E171" s="1080">
        <v>0</v>
      </c>
      <c r="F171" s="1080">
        <v>0</v>
      </c>
      <c r="G171" s="1080">
        <v>4</v>
      </c>
      <c r="H171" s="1080">
        <v>0</v>
      </c>
      <c r="I171" s="1080">
        <v>0</v>
      </c>
      <c r="J171" s="1123">
        <v>0</v>
      </c>
    </row>
    <row r="172" spans="1:10" s="157" customFormat="1" ht="15.75">
      <c r="A172" s="1270" t="s">
        <v>28</v>
      </c>
      <c r="B172" s="1125">
        <v>0</v>
      </c>
      <c r="C172" s="638"/>
      <c r="D172" s="1080">
        <v>0</v>
      </c>
      <c r="E172" s="1080">
        <v>0</v>
      </c>
      <c r="F172" s="1080">
        <v>0</v>
      </c>
      <c r="G172" s="1080">
        <v>0</v>
      </c>
      <c r="H172" s="1080">
        <v>0</v>
      </c>
      <c r="I172" s="1080">
        <v>0</v>
      </c>
      <c r="J172" s="1123">
        <v>0</v>
      </c>
    </row>
    <row r="173" spans="1:10" s="157" customFormat="1" ht="16.5" thickBot="1">
      <c r="A173" s="1271" t="s">
        <v>29</v>
      </c>
      <c r="B173" s="1126">
        <v>12</v>
      </c>
      <c r="C173" s="2025"/>
      <c r="D173" s="1113">
        <v>0</v>
      </c>
      <c r="E173" s="1113">
        <v>0</v>
      </c>
      <c r="F173" s="1113">
        <v>0</v>
      </c>
      <c r="G173" s="1113">
        <v>0</v>
      </c>
      <c r="H173" s="1113">
        <v>0</v>
      </c>
      <c r="I173" s="1113">
        <v>0</v>
      </c>
      <c r="J173" s="1803">
        <v>12</v>
      </c>
    </row>
    <row r="174" spans="1:11" ht="12.75">
      <c r="A174" s="1849" t="s">
        <v>310</v>
      </c>
      <c r="B174" s="1249"/>
      <c r="C174" s="1249"/>
      <c r="D174" s="1249"/>
      <c r="E174" s="1249"/>
      <c r="F174" s="1249"/>
      <c r="G174" s="1249"/>
      <c r="H174" s="1249"/>
      <c r="I174" s="1249"/>
      <c r="J174" s="1249"/>
      <c r="K174" s="1249"/>
    </row>
    <row r="175" spans="1:11" ht="14.25" customHeight="1">
      <c r="A175" s="3004" t="s">
        <v>311</v>
      </c>
      <c r="B175" s="3004"/>
      <c r="C175" s="3004"/>
      <c r="D175" s="3004"/>
      <c r="E175" s="3004"/>
      <c r="F175" s="3004"/>
      <c r="G175" s="3004"/>
      <c r="H175" s="3004"/>
      <c r="I175" s="3004"/>
      <c r="J175" s="3004"/>
      <c r="K175" s="3004"/>
    </row>
    <row r="176" spans="1:11" ht="12.75" customHeight="1">
      <c r="A176" s="3004" t="s">
        <v>312</v>
      </c>
      <c r="B176" s="3004"/>
      <c r="C176" s="3004"/>
      <c r="D176" s="3004"/>
      <c r="E176" s="3004"/>
      <c r="F176" s="3004"/>
      <c r="G176" s="3004"/>
      <c r="H176" s="3004"/>
      <c r="I176" s="3004"/>
      <c r="J176" s="3004"/>
      <c r="K176" s="3004"/>
    </row>
    <row r="177" spans="1:11" ht="12.75" customHeight="1">
      <c r="A177" s="3004" t="s">
        <v>313</v>
      </c>
      <c r="B177" s="3004"/>
      <c r="C177" s="3004"/>
      <c r="D177" s="3004"/>
      <c r="E177" s="3004"/>
      <c r="F177" s="3004"/>
      <c r="G177" s="3004"/>
      <c r="H177" s="3004"/>
      <c r="I177" s="3004"/>
      <c r="J177" s="3004"/>
      <c r="K177" s="3004"/>
    </row>
    <row r="178" spans="1:11" ht="13.5" customHeight="1">
      <c r="A178" s="3004" t="s">
        <v>314</v>
      </c>
      <c r="B178" s="3004"/>
      <c r="C178" s="3004"/>
      <c r="D178" s="3004"/>
      <c r="E178" s="3004"/>
      <c r="F178" s="3004"/>
      <c r="G178" s="3004"/>
      <c r="H178" s="3004"/>
      <c r="I178" s="3004"/>
      <c r="J178" s="3004"/>
      <c r="K178" s="3004"/>
    </row>
    <row r="179" spans="1:11" ht="12.75">
      <c r="A179" s="1248" t="s">
        <v>150</v>
      </c>
      <c r="B179" s="1248"/>
      <c r="C179" s="1248"/>
      <c r="D179" s="1249"/>
      <c r="E179" s="1249"/>
      <c r="F179" s="1249"/>
      <c r="G179" s="1249"/>
      <c r="H179" s="1249"/>
      <c r="I179" s="1249"/>
      <c r="J179" s="1249"/>
      <c r="K179" s="1249"/>
    </row>
    <row r="180" spans="1:11" ht="12.75">
      <c r="A180" s="1850" t="s">
        <v>152</v>
      </c>
      <c r="B180" s="1249"/>
      <c r="C180" s="1249"/>
      <c r="D180" s="1249"/>
      <c r="E180" s="1249"/>
      <c r="F180" s="1249"/>
      <c r="G180" s="1249"/>
      <c r="H180" s="1249"/>
      <c r="I180" s="1249"/>
      <c r="J180" s="1249"/>
      <c r="K180" s="1249"/>
    </row>
    <row r="183" spans="1:10" ht="16.5" thickBot="1">
      <c r="A183" s="153" t="s">
        <v>359</v>
      </c>
      <c r="B183" s="154"/>
      <c r="C183" s="154"/>
      <c r="D183" s="154"/>
      <c r="E183" s="154"/>
      <c r="F183" s="154"/>
      <c r="G183" s="154"/>
      <c r="H183" s="159"/>
      <c r="I183" s="154"/>
      <c r="J183" s="154"/>
    </row>
    <row r="184" spans="1:10" ht="13.5" thickBot="1">
      <c r="A184" s="240"/>
      <c r="B184" s="3005" t="s">
        <v>3</v>
      </c>
      <c r="C184" s="3005"/>
      <c r="D184" s="3005"/>
      <c r="E184" s="3005"/>
      <c r="F184" s="3005"/>
      <c r="G184" s="3005"/>
      <c r="H184" s="3005"/>
      <c r="I184" s="3005"/>
      <c r="J184" s="3006"/>
    </row>
    <row r="185" spans="1:10" ht="72.75" thickBot="1">
      <c r="A185" s="241" t="s">
        <v>119</v>
      </c>
      <c r="B185" s="2017" t="s">
        <v>6</v>
      </c>
      <c r="C185" s="2019"/>
      <c r="D185" s="2019" t="s">
        <v>96</v>
      </c>
      <c r="E185" s="2019" t="s">
        <v>97</v>
      </c>
      <c r="F185" s="2019" t="s">
        <v>98</v>
      </c>
      <c r="G185" s="2019" t="s">
        <v>99</v>
      </c>
      <c r="H185" s="2019" t="s">
        <v>89</v>
      </c>
      <c r="I185" s="2019" t="s">
        <v>90</v>
      </c>
      <c r="J185" s="1628" t="s">
        <v>91</v>
      </c>
    </row>
    <row r="186" spans="1:10" ht="15.75">
      <c r="A186" s="1261" t="s">
        <v>6</v>
      </c>
      <c r="B186" s="2065">
        <v>6385</v>
      </c>
      <c r="C186" s="2066"/>
      <c r="D186" s="2067">
        <v>445</v>
      </c>
      <c r="E186" s="2067">
        <v>2234</v>
      </c>
      <c r="F186" s="2067">
        <v>340</v>
      </c>
      <c r="G186" s="2067">
        <v>2383</v>
      </c>
      <c r="H186" s="2067">
        <v>125</v>
      </c>
      <c r="I186" s="2067">
        <v>0</v>
      </c>
      <c r="J186" s="2068">
        <v>858</v>
      </c>
    </row>
    <row r="187" spans="1:10" ht="14.25">
      <c r="A187" s="1263" t="s">
        <v>31</v>
      </c>
      <c r="B187" s="2069">
        <v>407</v>
      </c>
      <c r="C187" s="2070"/>
      <c r="D187" s="2071">
        <v>39</v>
      </c>
      <c r="E187" s="2071">
        <v>62</v>
      </c>
      <c r="F187" s="2071">
        <v>20</v>
      </c>
      <c r="G187" s="2071">
        <v>69</v>
      </c>
      <c r="H187" s="2071">
        <v>0</v>
      </c>
      <c r="I187" s="2071">
        <v>0</v>
      </c>
      <c r="J187" s="2072">
        <v>217</v>
      </c>
    </row>
    <row r="188" spans="1:10" ht="14.25">
      <c r="A188" s="1263" t="s">
        <v>16</v>
      </c>
      <c r="B188" s="2069">
        <v>215</v>
      </c>
      <c r="C188" s="2070"/>
      <c r="D188" s="2071">
        <v>24</v>
      </c>
      <c r="E188" s="2071">
        <v>56</v>
      </c>
      <c r="F188" s="2071">
        <v>0</v>
      </c>
      <c r="G188" s="2071">
        <v>31</v>
      </c>
      <c r="H188" s="2071">
        <v>0</v>
      </c>
      <c r="I188" s="2071">
        <v>0</v>
      </c>
      <c r="J188" s="2072">
        <v>104</v>
      </c>
    </row>
    <row r="189" spans="1:10" ht="14.25">
      <c r="A189" s="1263" t="s">
        <v>247</v>
      </c>
      <c r="B189" s="2069">
        <v>82</v>
      </c>
      <c r="C189" s="2070"/>
      <c r="D189" s="2071">
        <v>0</v>
      </c>
      <c r="E189" s="2071">
        <v>59</v>
      </c>
      <c r="F189" s="2071">
        <v>9</v>
      </c>
      <c r="G189" s="2071">
        <v>0</v>
      </c>
      <c r="H189" s="2071">
        <v>0</v>
      </c>
      <c r="I189" s="2071">
        <v>0</v>
      </c>
      <c r="J189" s="2072">
        <v>14</v>
      </c>
    </row>
    <row r="190" spans="1:10" ht="14.25">
      <c r="A190" s="1263" t="s">
        <v>210</v>
      </c>
      <c r="B190" s="2069">
        <v>34</v>
      </c>
      <c r="C190" s="2070"/>
      <c r="D190" s="2071">
        <v>0</v>
      </c>
      <c r="E190" s="2071">
        <v>26</v>
      </c>
      <c r="F190" s="2071">
        <v>8</v>
      </c>
      <c r="G190" s="2071">
        <v>0</v>
      </c>
      <c r="H190" s="2071">
        <v>0</v>
      </c>
      <c r="I190" s="2071">
        <v>0</v>
      </c>
      <c r="J190" s="2072">
        <v>0</v>
      </c>
    </row>
    <row r="191" spans="1:10" ht="14.25">
      <c r="A191" s="1263" t="s">
        <v>84</v>
      </c>
      <c r="B191" s="2069">
        <v>103</v>
      </c>
      <c r="C191" s="2070"/>
      <c r="D191" s="2071">
        <v>0</v>
      </c>
      <c r="E191" s="2071">
        <v>37</v>
      </c>
      <c r="F191" s="2071">
        <v>1</v>
      </c>
      <c r="G191" s="2071">
        <v>0</v>
      </c>
      <c r="H191" s="2071">
        <v>53</v>
      </c>
      <c r="I191" s="2071">
        <v>0</v>
      </c>
      <c r="J191" s="2072">
        <v>12</v>
      </c>
    </row>
    <row r="192" spans="1:10" ht="14.25">
      <c r="A192" s="1263" t="s">
        <v>20</v>
      </c>
      <c r="B192" s="2069">
        <v>28</v>
      </c>
      <c r="C192" s="2070"/>
      <c r="D192" s="2071">
        <v>13</v>
      </c>
      <c r="E192" s="2071">
        <v>0</v>
      </c>
      <c r="F192" s="2071">
        <v>10</v>
      </c>
      <c r="G192" s="2071">
        <v>5</v>
      </c>
      <c r="H192" s="2071">
        <v>0</v>
      </c>
      <c r="I192" s="2071">
        <v>0</v>
      </c>
      <c r="J192" s="2072">
        <v>0</v>
      </c>
    </row>
    <row r="193" spans="1:10" ht="15.75">
      <c r="A193" s="1262" t="s">
        <v>0</v>
      </c>
      <c r="B193" s="2069">
        <v>232</v>
      </c>
      <c r="C193" s="2070"/>
      <c r="D193" s="2071">
        <v>22</v>
      </c>
      <c r="E193" s="2071">
        <v>11</v>
      </c>
      <c r="F193" s="2071">
        <v>124</v>
      </c>
      <c r="G193" s="2071">
        <v>47</v>
      </c>
      <c r="H193" s="2071">
        <v>28</v>
      </c>
      <c r="I193" s="2071">
        <v>0</v>
      </c>
      <c r="J193" s="2072">
        <v>0</v>
      </c>
    </row>
    <row r="194" spans="1:10" ht="14.25">
      <c r="A194" s="1263" t="s">
        <v>21</v>
      </c>
      <c r="B194" s="2069">
        <v>123</v>
      </c>
      <c r="C194" s="2070"/>
      <c r="D194" s="2071">
        <v>0</v>
      </c>
      <c r="E194" s="2071">
        <v>10</v>
      </c>
      <c r="F194" s="2071">
        <v>0</v>
      </c>
      <c r="G194" s="2071">
        <v>25</v>
      </c>
      <c r="H194" s="2071">
        <v>0</v>
      </c>
      <c r="I194" s="2071">
        <v>0</v>
      </c>
      <c r="J194" s="2072">
        <v>88</v>
      </c>
    </row>
    <row r="195" spans="1:10" ht="14.25">
      <c r="A195" s="1263" t="s">
        <v>77</v>
      </c>
      <c r="B195" s="2069">
        <v>2011</v>
      </c>
      <c r="C195" s="2070"/>
      <c r="D195" s="2071">
        <v>98</v>
      </c>
      <c r="E195" s="2071">
        <v>530</v>
      </c>
      <c r="F195" s="2071">
        <v>9</v>
      </c>
      <c r="G195" s="2071">
        <v>1241</v>
      </c>
      <c r="H195" s="2071">
        <v>30</v>
      </c>
      <c r="I195" s="2071">
        <v>0</v>
      </c>
      <c r="J195" s="2072">
        <v>103</v>
      </c>
    </row>
    <row r="196" spans="1:10" ht="14.25">
      <c r="A196" s="1263" t="s">
        <v>70</v>
      </c>
      <c r="B196" s="2069">
        <v>713</v>
      </c>
      <c r="C196" s="2070"/>
      <c r="D196" s="2071">
        <v>21</v>
      </c>
      <c r="E196" s="2071">
        <v>624</v>
      </c>
      <c r="F196" s="2071">
        <v>68</v>
      </c>
      <c r="G196" s="2071">
        <v>0</v>
      </c>
      <c r="H196" s="2071">
        <v>0</v>
      </c>
      <c r="I196" s="2071">
        <v>0</v>
      </c>
      <c r="J196" s="2072">
        <v>0</v>
      </c>
    </row>
    <row r="197" spans="1:10" ht="14.25">
      <c r="A197" s="1263" t="s">
        <v>24</v>
      </c>
      <c r="B197" s="2069">
        <v>22</v>
      </c>
      <c r="C197" s="2070"/>
      <c r="D197" s="2071">
        <v>0</v>
      </c>
      <c r="E197" s="2071">
        <v>6</v>
      </c>
      <c r="F197" s="2071">
        <v>3</v>
      </c>
      <c r="G197" s="2071">
        <v>1</v>
      </c>
      <c r="H197" s="2071">
        <v>0</v>
      </c>
      <c r="I197" s="2071">
        <v>0</v>
      </c>
      <c r="J197" s="2072">
        <v>12</v>
      </c>
    </row>
    <row r="198" spans="1:10" ht="14.25">
      <c r="A198" s="1263" t="s">
        <v>102</v>
      </c>
      <c r="B198" s="2069">
        <v>472</v>
      </c>
      <c r="C198" s="2070"/>
      <c r="D198" s="2071">
        <v>23</v>
      </c>
      <c r="E198" s="2071">
        <v>137</v>
      </c>
      <c r="F198" s="2071">
        <v>8</v>
      </c>
      <c r="G198" s="2071">
        <v>277</v>
      </c>
      <c r="H198" s="2071">
        <v>0</v>
      </c>
      <c r="I198" s="2071">
        <v>0</v>
      </c>
      <c r="J198" s="2072">
        <v>27</v>
      </c>
    </row>
    <row r="199" spans="1:10" ht="14.25">
      <c r="A199" s="1263" t="s">
        <v>248</v>
      </c>
      <c r="B199" s="2069">
        <v>733</v>
      </c>
      <c r="C199" s="2070"/>
      <c r="D199" s="2071">
        <v>149</v>
      </c>
      <c r="E199" s="2071">
        <v>289</v>
      </c>
      <c r="F199" s="2071">
        <v>55</v>
      </c>
      <c r="G199" s="2071">
        <v>0</v>
      </c>
      <c r="H199" s="2071">
        <v>14</v>
      </c>
      <c r="I199" s="2071">
        <v>0</v>
      </c>
      <c r="J199" s="2072">
        <v>226</v>
      </c>
    </row>
    <row r="200" spans="1:10" ht="14.25">
      <c r="A200" s="1263" t="s">
        <v>249</v>
      </c>
      <c r="B200" s="2069">
        <v>103</v>
      </c>
      <c r="C200" s="2070"/>
      <c r="D200" s="2071">
        <v>10</v>
      </c>
      <c r="E200" s="2071">
        <v>45</v>
      </c>
      <c r="F200" s="2071">
        <v>25</v>
      </c>
      <c r="G200" s="2071">
        <v>0</v>
      </c>
      <c r="H200" s="2071">
        <v>0</v>
      </c>
      <c r="I200" s="2071">
        <v>0</v>
      </c>
      <c r="J200" s="2072">
        <v>23</v>
      </c>
    </row>
    <row r="201" spans="1:10" ht="14.25">
      <c r="A201" s="1263" t="s">
        <v>251</v>
      </c>
      <c r="B201" s="2069">
        <v>111</v>
      </c>
      <c r="C201" s="2070"/>
      <c r="D201" s="2071">
        <v>9</v>
      </c>
      <c r="E201" s="2071">
        <v>0</v>
      </c>
      <c r="F201" s="2071">
        <v>0</v>
      </c>
      <c r="G201" s="2071">
        <v>82</v>
      </c>
      <c r="H201" s="2071">
        <v>0</v>
      </c>
      <c r="I201" s="2071">
        <v>0</v>
      </c>
      <c r="J201" s="2072">
        <v>20</v>
      </c>
    </row>
    <row r="202" spans="1:10" ht="14.25">
      <c r="A202" s="1263" t="s">
        <v>67</v>
      </c>
      <c r="B202" s="2069">
        <v>943</v>
      </c>
      <c r="C202" s="2070"/>
      <c r="D202" s="2071">
        <v>37</v>
      </c>
      <c r="E202" s="2071">
        <v>342</v>
      </c>
      <c r="F202" s="2071">
        <v>0</v>
      </c>
      <c r="G202" s="2071">
        <v>564</v>
      </c>
      <c r="H202" s="2071">
        <v>0</v>
      </c>
      <c r="I202" s="2071">
        <v>0</v>
      </c>
      <c r="J202" s="2072">
        <v>0</v>
      </c>
    </row>
    <row r="203" spans="1:10" ht="14.25">
      <c r="A203" s="1263" t="s">
        <v>27</v>
      </c>
      <c r="B203" s="2069">
        <v>41</v>
      </c>
      <c r="C203" s="2070"/>
      <c r="D203" s="2071">
        <v>0</v>
      </c>
      <c r="E203" s="2071">
        <v>0</v>
      </c>
      <c r="F203" s="2071">
        <v>0</v>
      </c>
      <c r="G203" s="2071">
        <v>41</v>
      </c>
      <c r="H203" s="2071">
        <v>0</v>
      </c>
      <c r="I203" s="2071">
        <v>0</v>
      </c>
      <c r="J203" s="2072">
        <v>0</v>
      </c>
    </row>
    <row r="204" spans="1:10" ht="14.25">
      <c r="A204" s="1263" t="s">
        <v>28</v>
      </c>
      <c r="B204" s="2069">
        <v>0</v>
      </c>
      <c r="C204" s="2070"/>
      <c r="D204" s="2071">
        <v>0</v>
      </c>
      <c r="E204" s="2071">
        <v>0</v>
      </c>
      <c r="F204" s="2071">
        <v>0</v>
      </c>
      <c r="G204" s="2071">
        <v>0</v>
      </c>
      <c r="H204" s="2071">
        <v>0</v>
      </c>
      <c r="I204" s="2071">
        <v>0</v>
      </c>
      <c r="J204" s="2072">
        <v>0</v>
      </c>
    </row>
    <row r="205" spans="1:10" ht="15" thickBot="1">
      <c r="A205" s="1264" t="s">
        <v>29</v>
      </c>
      <c r="B205" s="2073">
        <v>12</v>
      </c>
      <c r="C205" s="2074"/>
      <c r="D205" s="2075">
        <v>0</v>
      </c>
      <c r="E205" s="2075">
        <v>0</v>
      </c>
      <c r="F205" s="2075">
        <v>0</v>
      </c>
      <c r="G205" s="2075">
        <v>0</v>
      </c>
      <c r="H205" s="2075">
        <v>0</v>
      </c>
      <c r="I205" s="2075">
        <v>0</v>
      </c>
      <c r="J205" s="2076">
        <v>12</v>
      </c>
    </row>
    <row r="206" spans="2:9" s="1414" customFormat="1" ht="12.75">
      <c r="B206" s="1434"/>
      <c r="C206" s="1434"/>
      <c r="D206" s="1434"/>
      <c r="E206" s="1434"/>
      <c r="F206" s="1434"/>
      <c r="G206" s="1434"/>
      <c r="H206" s="1434"/>
      <c r="I206" s="1434"/>
    </row>
    <row r="207" spans="1:10" ht="16.5" thickBot="1">
      <c r="A207" s="153" t="s">
        <v>360</v>
      </c>
      <c r="B207" s="154"/>
      <c r="C207" s="154"/>
      <c r="D207" s="154"/>
      <c r="E207" s="154"/>
      <c r="F207" s="154"/>
      <c r="G207" s="154"/>
      <c r="H207" s="159"/>
      <c r="I207" s="154"/>
      <c r="J207" s="154"/>
    </row>
    <row r="208" spans="1:10" ht="13.5" thickBot="1">
      <c r="A208" s="240"/>
      <c r="B208" s="3005" t="s">
        <v>3</v>
      </c>
      <c r="C208" s="3005"/>
      <c r="D208" s="3005"/>
      <c r="E208" s="3005"/>
      <c r="F208" s="3005"/>
      <c r="G208" s="3005"/>
      <c r="H208" s="3005"/>
      <c r="I208" s="3005"/>
      <c r="J208" s="3006"/>
    </row>
    <row r="209" spans="1:10" ht="82.5" customHeight="1" thickBot="1">
      <c r="A209" s="242" t="s">
        <v>119</v>
      </c>
      <c r="B209" s="2017" t="s">
        <v>6</v>
      </c>
      <c r="C209" s="2019" t="s">
        <v>261</v>
      </c>
      <c r="D209" s="2019" t="s">
        <v>85</v>
      </c>
      <c r="E209" s="2019" t="s">
        <v>86</v>
      </c>
      <c r="F209" s="2019" t="s">
        <v>87</v>
      </c>
      <c r="G209" s="2019" t="s">
        <v>88</v>
      </c>
      <c r="H209" s="2019" t="s">
        <v>89</v>
      </c>
      <c r="I209" s="2019" t="s">
        <v>90</v>
      </c>
      <c r="J209" s="1628" t="s">
        <v>91</v>
      </c>
    </row>
    <row r="210" spans="1:10" ht="15.75">
      <c r="A210" s="1261" t="s">
        <v>6</v>
      </c>
      <c r="B210" s="1200">
        <v>336</v>
      </c>
      <c r="C210" s="2034">
        <v>5.554637130104149</v>
      </c>
      <c r="D210" s="636">
        <v>-55</v>
      </c>
      <c r="E210" s="636">
        <v>212</v>
      </c>
      <c r="F210" s="636">
        <v>98</v>
      </c>
      <c r="G210" s="636">
        <v>-224</v>
      </c>
      <c r="H210" s="636">
        <v>10</v>
      </c>
      <c r="I210" s="636">
        <v>0</v>
      </c>
      <c r="J210" s="637">
        <v>295</v>
      </c>
    </row>
    <row r="211" spans="1:10" ht="15">
      <c r="A211" s="1263" t="s">
        <v>31</v>
      </c>
      <c r="B211" s="1125">
        <v>20</v>
      </c>
      <c r="C211" s="2035">
        <v>5.167958656330749</v>
      </c>
      <c r="D211" s="1080">
        <v>9</v>
      </c>
      <c r="E211" s="1080">
        <v>0</v>
      </c>
      <c r="F211" s="1080">
        <v>1</v>
      </c>
      <c r="G211" s="1080">
        <v>-6</v>
      </c>
      <c r="H211" s="1080">
        <v>0</v>
      </c>
      <c r="I211" s="1080">
        <v>0</v>
      </c>
      <c r="J211" s="1123">
        <v>16</v>
      </c>
    </row>
    <row r="212" spans="1:10" ht="15">
      <c r="A212" s="1263" t="s">
        <v>16</v>
      </c>
      <c r="B212" s="1125">
        <v>4</v>
      </c>
      <c r="C212" s="2035">
        <v>1.8957345971563981</v>
      </c>
      <c r="D212" s="1080">
        <v>0</v>
      </c>
      <c r="E212" s="1080">
        <v>-8</v>
      </c>
      <c r="F212" s="1080">
        <v>0</v>
      </c>
      <c r="G212" s="1080">
        <v>-17</v>
      </c>
      <c r="H212" s="1080">
        <v>0</v>
      </c>
      <c r="I212" s="1080">
        <v>0</v>
      </c>
      <c r="J212" s="1123">
        <v>29</v>
      </c>
    </row>
    <row r="213" spans="1:10" ht="15">
      <c r="A213" s="1263" t="s">
        <v>247</v>
      </c>
      <c r="B213" s="1125">
        <v>5</v>
      </c>
      <c r="C213" s="2035">
        <v>6.4935064935064934</v>
      </c>
      <c r="D213" s="1080">
        <v>0</v>
      </c>
      <c r="E213" s="1080">
        <v>5</v>
      </c>
      <c r="F213" s="1080">
        <v>0</v>
      </c>
      <c r="G213" s="1080">
        <v>0</v>
      </c>
      <c r="H213" s="1080">
        <v>0</v>
      </c>
      <c r="I213" s="1080">
        <v>0</v>
      </c>
      <c r="J213" s="1123">
        <v>0</v>
      </c>
    </row>
    <row r="214" spans="1:10" ht="15">
      <c r="A214" s="1263" t="s">
        <v>210</v>
      </c>
      <c r="B214" s="1125">
        <v>11</v>
      </c>
      <c r="C214" s="2035">
        <v>47.82608695652174</v>
      </c>
      <c r="D214" s="1080">
        <v>0</v>
      </c>
      <c r="E214" s="1080">
        <v>12</v>
      </c>
      <c r="F214" s="1080">
        <v>-1</v>
      </c>
      <c r="G214" s="1080">
        <v>0</v>
      </c>
      <c r="H214" s="1080">
        <v>0</v>
      </c>
      <c r="I214" s="1080">
        <v>0</v>
      </c>
      <c r="J214" s="1123">
        <v>0</v>
      </c>
    </row>
    <row r="215" spans="1:10" ht="15">
      <c r="A215" s="1263" t="s">
        <v>84</v>
      </c>
      <c r="B215" s="1125">
        <v>0</v>
      </c>
      <c r="C215" s="2035">
        <v>0</v>
      </c>
      <c r="D215" s="1080">
        <v>0</v>
      </c>
      <c r="E215" s="1080">
        <v>0</v>
      </c>
      <c r="F215" s="1080">
        <v>0</v>
      </c>
      <c r="G215" s="1080">
        <v>0</v>
      </c>
      <c r="H215" s="1080">
        <v>0</v>
      </c>
      <c r="I215" s="1080">
        <v>0</v>
      </c>
      <c r="J215" s="1123">
        <v>0</v>
      </c>
    </row>
    <row r="216" spans="1:10" ht="15">
      <c r="A216" s="1263" t="s">
        <v>20</v>
      </c>
      <c r="B216" s="1125">
        <v>11</v>
      </c>
      <c r="C216" s="2035">
        <v>64.70588235294117</v>
      </c>
      <c r="D216" s="1080">
        <v>0</v>
      </c>
      <c r="E216" s="1080">
        <v>0</v>
      </c>
      <c r="F216" s="1080">
        <v>9</v>
      </c>
      <c r="G216" s="1080">
        <v>2</v>
      </c>
      <c r="H216" s="1080">
        <v>0</v>
      </c>
      <c r="I216" s="1080">
        <v>0</v>
      </c>
      <c r="J216" s="1123">
        <v>0</v>
      </c>
    </row>
    <row r="217" spans="1:10" ht="15.75">
      <c r="A217" s="1262" t="s">
        <v>0</v>
      </c>
      <c r="B217" s="1194">
        <v>-7</v>
      </c>
      <c r="C217" s="2035">
        <v>-2.928870292887029</v>
      </c>
      <c r="D217" s="1818">
        <v>7</v>
      </c>
      <c r="E217" s="1818">
        <v>-116</v>
      </c>
      <c r="F217" s="1818">
        <v>80</v>
      </c>
      <c r="G217" s="1818">
        <v>21</v>
      </c>
      <c r="H217" s="1818">
        <v>1</v>
      </c>
      <c r="I217" s="1818">
        <v>0</v>
      </c>
      <c r="J217" s="703">
        <v>0</v>
      </c>
    </row>
    <row r="218" spans="1:10" ht="15">
      <c r="A218" s="1263" t="s">
        <v>21</v>
      </c>
      <c r="B218" s="1125">
        <v>20</v>
      </c>
      <c r="C218" s="2035">
        <v>19.41747572815534</v>
      </c>
      <c r="D218" s="1080">
        <v>0</v>
      </c>
      <c r="E218" s="1080">
        <v>0</v>
      </c>
      <c r="F218" s="1080">
        <v>0</v>
      </c>
      <c r="G218" s="1080">
        <v>-1</v>
      </c>
      <c r="H218" s="1080">
        <v>0</v>
      </c>
      <c r="I218" s="1080">
        <v>0</v>
      </c>
      <c r="J218" s="1123">
        <v>21</v>
      </c>
    </row>
    <row r="219" spans="1:10" ht="15">
      <c r="A219" s="1263" t="s">
        <v>77</v>
      </c>
      <c r="B219" s="1125">
        <v>15</v>
      </c>
      <c r="C219" s="2035">
        <v>0.751503006012024</v>
      </c>
      <c r="D219" s="1080">
        <v>-114</v>
      </c>
      <c r="E219" s="1080">
        <v>271</v>
      </c>
      <c r="F219" s="1080">
        <v>0</v>
      </c>
      <c r="G219" s="1080">
        <v>-235</v>
      </c>
      <c r="H219" s="1080">
        <v>7</v>
      </c>
      <c r="I219" s="1080">
        <v>0</v>
      </c>
      <c r="J219" s="1123">
        <v>86</v>
      </c>
    </row>
    <row r="220" spans="1:10" ht="15">
      <c r="A220" s="1263" t="s">
        <v>70</v>
      </c>
      <c r="B220" s="1125">
        <v>8</v>
      </c>
      <c r="C220" s="2035">
        <v>1.1347517730496455</v>
      </c>
      <c r="D220" s="1080">
        <v>5</v>
      </c>
      <c r="E220" s="1080">
        <v>10</v>
      </c>
      <c r="F220" s="1080">
        <v>-7</v>
      </c>
      <c r="G220" s="1080">
        <v>0</v>
      </c>
      <c r="H220" s="1080">
        <v>0</v>
      </c>
      <c r="I220" s="1080">
        <v>0</v>
      </c>
      <c r="J220" s="1123">
        <v>0</v>
      </c>
    </row>
    <row r="221" spans="1:10" ht="15">
      <c r="A221" s="1263" t="s">
        <v>24</v>
      </c>
      <c r="B221" s="1125">
        <v>12</v>
      </c>
      <c r="C221" s="2035">
        <v>120</v>
      </c>
      <c r="D221" s="1080">
        <v>0</v>
      </c>
      <c r="E221" s="1080">
        <v>0</v>
      </c>
      <c r="F221" s="1080">
        <v>0</v>
      </c>
      <c r="G221" s="1080">
        <v>0</v>
      </c>
      <c r="H221" s="1080">
        <v>0</v>
      </c>
      <c r="I221" s="1080">
        <v>0</v>
      </c>
      <c r="J221" s="1123">
        <v>12</v>
      </c>
    </row>
    <row r="222" spans="1:10" ht="15">
      <c r="A222" s="1263" t="s">
        <v>102</v>
      </c>
      <c r="B222" s="1125">
        <v>28</v>
      </c>
      <c r="C222" s="2035">
        <v>6.306306306306307</v>
      </c>
      <c r="D222" s="1080">
        <v>4</v>
      </c>
      <c r="E222" s="1080">
        <v>6</v>
      </c>
      <c r="F222" s="1080">
        <v>2</v>
      </c>
      <c r="G222" s="1080">
        <v>9</v>
      </c>
      <c r="H222" s="1080">
        <v>0</v>
      </c>
      <c r="I222" s="1080">
        <v>0</v>
      </c>
      <c r="J222" s="1123">
        <v>7</v>
      </c>
    </row>
    <row r="223" spans="1:10" ht="15">
      <c r="A223" s="1263" t="s">
        <v>248</v>
      </c>
      <c r="B223" s="1125">
        <v>175</v>
      </c>
      <c r="C223" s="2035">
        <v>31.36200716845878</v>
      </c>
      <c r="D223" s="1080">
        <v>25</v>
      </c>
      <c r="E223" s="1080">
        <v>28</v>
      </c>
      <c r="F223" s="1080">
        <v>16</v>
      </c>
      <c r="G223" s="1080">
        <v>0</v>
      </c>
      <c r="H223" s="1080">
        <v>2</v>
      </c>
      <c r="I223" s="1080">
        <v>0</v>
      </c>
      <c r="J223" s="1123">
        <v>104</v>
      </c>
    </row>
    <row r="224" spans="1:10" ht="15">
      <c r="A224" s="1263" t="s">
        <v>249</v>
      </c>
      <c r="B224" s="1125">
        <v>2</v>
      </c>
      <c r="C224" s="2035">
        <v>1.9801980198019802</v>
      </c>
      <c r="D224" s="1080">
        <v>0</v>
      </c>
      <c r="E224" s="1080">
        <v>4</v>
      </c>
      <c r="F224" s="1080">
        <v>-2</v>
      </c>
      <c r="G224" s="1080">
        <v>0</v>
      </c>
      <c r="H224" s="1080">
        <v>0</v>
      </c>
      <c r="I224" s="1080">
        <v>0</v>
      </c>
      <c r="J224" s="1123">
        <v>0</v>
      </c>
    </row>
    <row r="225" spans="1:10" ht="15">
      <c r="A225" s="1263" t="s">
        <v>251</v>
      </c>
      <c r="B225" s="1125">
        <v>33</v>
      </c>
      <c r="C225" s="2035">
        <v>42.30769230769231</v>
      </c>
      <c r="D225" s="1080">
        <v>9</v>
      </c>
      <c r="E225" s="1080">
        <v>0</v>
      </c>
      <c r="F225" s="1080">
        <v>0</v>
      </c>
      <c r="G225" s="1080">
        <v>4</v>
      </c>
      <c r="H225" s="1080">
        <v>0</v>
      </c>
      <c r="I225" s="1080">
        <v>0</v>
      </c>
      <c r="J225" s="1123">
        <v>20</v>
      </c>
    </row>
    <row r="226" spans="1:10" ht="15">
      <c r="A226" s="1263" t="s">
        <v>67</v>
      </c>
      <c r="B226" s="1125">
        <v>0</v>
      </c>
      <c r="C226" s="2035">
        <v>0</v>
      </c>
      <c r="D226" s="1080">
        <v>0</v>
      </c>
      <c r="E226" s="1080">
        <v>0</v>
      </c>
      <c r="F226" s="1080">
        <v>0</v>
      </c>
      <c r="G226" s="1080">
        <v>0</v>
      </c>
      <c r="H226" s="1080">
        <v>0</v>
      </c>
      <c r="I226" s="1080">
        <v>0</v>
      </c>
      <c r="J226" s="1123">
        <v>0</v>
      </c>
    </row>
    <row r="227" spans="1:10" ht="15">
      <c r="A227" s="1263" t="s">
        <v>27</v>
      </c>
      <c r="B227" s="1125">
        <v>-1</v>
      </c>
      <c r="C227" s="2035">
        <v>-2.380952380952381</v>
      </c>
      <c r="D227" s="1080">
        <v>0</v>
      </c>
      <c r="E227" s="1080">
        <v>0</v>
      </c>
      <c r="F227" s="1080">
        <v>0</v>
      </c>
      <c r="G227" s="1080">
        <v>-1</v>
      </c>
      <c r="H227" s="1080">
        <v>0</v>
      </c>
      <c r="I227" s="1080">
        <v>0</v>
      </c>
      <c r="J227" s="1123">
        <v>0</v>
      </c>
    </row>
    <row r="228" spans="1:10" ht="15">
      <c r="A228" s="1263" t="s">
        <v>28</v>
      </c>
      <c r="B228" s="1125">
        <v>0</v>
      </c>
      <c r="C228" s="2035"/>
      <c r="D228" s="1080">
        <v>0</v>
      </c>
      <c r="E228" s="1080">
        <v>0</v>
      </c>
      <c r="F228" s="1080">
        <v>0</v>
      </c>
      <c r="G228" s="1080">
        <v>0</v>
      </c>
      <c r="H228" s="1080">
        <v>0</v>
      </c>
      <c r="I228" s="1080">
        <v>0</v>
      </c>
      <c r="J228" s="1123">
        <v>0</v>
      </c>
    </row>
    <row r="229" spans="1:10" ht="15.75" thickBot="1">
      <c r="A229" s="1264" t="s">
        <v>29</v>
      </c>
      <c r="B229" s="1126">
        <v>0</v>
      </c>
      <c r="C229" s="2036">
        <v>0</v>
      </c>
      <c r="D229" s="1113">
        <v>0</v>
      </c>
      <c r="E229" s="1113">
        <v>0</v>
      </c>
      <c r="F229" s="1113">
        <v>0</v>
      </c>
      <c r="G229" s="1113">
        <v>0</v>
      </c>
      <c r="H229" s="1113">
        <v>0</v>
      </c>
      <c r="I229" s="1113">
        <v>0</v>
      </c>
      <c r="J229" s="1803">
        <v>0</v>
      </c>
    </row>
    <row r="230" spans="1:11" ht="12.75">
      <c r="A230" s="1849" t="s">
        <v>310</v>
      </c>
      <c r="B230" s="1249"/>
      <c r="C230" s="1249"/>
      <c r="D230" s="1249"/>
      <c r="E230" s="1249"/>
      <c r="F230" s="1249"/>
      <c r="G230" s="1249"/>
      <c r="H230" s="1249"/>
      <c r="I230" s="1249"/>
      <c r="J230" s="1249"/>
      <c r="K230" s="1249"/>
    </row>
    <row r="231" spans="1:11" ht="12.75">
      <c r="A231" s="3004" t="s">
        <v>311</v>
      </c>
      <c r="B231" s="3004"/>
      <c r="C231" s="3004"/>
      <c r="D231" s="3004"/>
      <c r="E231" s="3004"/>
      <c r="F231" s="3004"/>
      <c r="G231" s="3004"/>
      <c r="H231" s="3004"/>
      <c r="I231" s="3004"/>
      <c r="J231" s="3004"/>
      <c r="K231" s="3004"/>
    </row>
    <row r="232" spans="1:11" ht="12.75">
      <c r="A232" s="3004" t="s">
        <v>312</v>
      </c>
      <c r="B232" s="3004"/>
      <c r="C232" s="3004"/>
      <c r="D232" s="3004"/>
      <c r="E232" s="3004"/>
      <c r="F232" s="3004"/>
      <c r="G232" s="3004"/>
      <c r="H232" s="3004"/>
      <c r="I232" s="3004"/>
      <c r="J232" s="3004"/>
      <c r="K232" s="3004"/>
    </row>
    <row r="233" spans="1:11" ht="12.75">
      <c r="A233" s="3004" t="s">
        <v>313</v>
      </c>
      <c r="B233" s="3004"/>
      <c r="C233" s="3004"/>
      <c r="D233" s="3004"/>
      <c r="E233" s="3004"/>
      <c r="F233" s="3004"/>
      <c r="G233" s="3004"/>
      <c r="H233" s="3004"/>
      <c r="I233" s="3004"/>
      <c r="J233" s="3004"/>
      <c r="K233" s="3004"/>
    </row>
    <row r="234" spans="1:11" ht="12.75">
      <c r="A234" s="3004" t="s">
        <v>314</v>
      </c>
      <c r="B234" s="3004"/>
      <c r="C234" s="3004"/>
      <c r="D234" s="3004"/>
      <c r="E234" s="3004"/>
      <c r="F234" s="3004"/>
      <c r="G234" s="3004"/>
      <c r="H234" s="3004"/>
      <c r="I234" s="3004"/>
      <c r="J234" s="3004"/>
      <c r="K234" s="3004"/>
    </row>
    <row r="235" spans="1:11" ht="12.75">
      <c r="A235" s="1248" t="s">
        <v>150</v>
      </c>
      <c r="B235" s="1248"/>
      <c r="C235" s="1248"/>
      <c r="D235" s="1249"/>
      <c r="E235" s="1249"/>
      <c r="F235" s="1249"/>
      <c r="G235" s="1249"/>
      <c r="H235" s="1249"/>
      <c r="I235" s="1249"/>
      <c r="J235" s="1249"/>
      <c r="K235" s="1249"/>
    </row>
    <row r="236" spans="1:11" ht="12.75">
      <c r="A236" s="1850" t="s">
        <v>152</v>
      </c>
      <c r="B236" s="1249"/>
      <c r="C236" s="1249"/>
      <c r="D236" s="1249"/>
      <c r="E236" s="1249"/>
      <c r="F236" s="1249"/>
      <c r="G236" s="1249"/>
      <c r="H236" s="1249"/>
      <c r="I236" s="1249"/>
      <c r="J236" s="1249"/>
      <c r="K236" s="1249"/>
    </row>
  </sheetData>
  <sheetProtection/>
  <mergeCells count="18">
    <mergeCell ref="B208:J208"/>
    <mergeCell ref="B184:J184"/>
    <mergeCell ref="B104:J104"/>
    <mergeCell ref="B152:J152"/>
    <mergeCell ref="B128:J128"/>
    <mergeCell ref="A175:K175"/>
    <mergeCell ref="A176:K176"/>
    <mergeCell ref="A177:K177"/>
    <mergeCell ref="A231:K231"/>
    <mergeCell ref="A232:K232"/>
    <mergeCell ref="A233:K233"/>
    <mergeCell ref="A234:K234"/>
    <mergeCell ref="B76:J76"/>
    <mergeCell ref="A4:A5"/>
    <mergeCell ref="B28:J28"/>
    <mergeCell ref="B4:J4"/>
    <mergeCell ref="B52:J52"/>
    <mergeCell ref="A178:K178"/>
  </mergeCells>
  <printOptions/>
  <pageMargins left="0.45" right="0.7" top="0.34" bottom="0.28" header="0.3" footer="0.3"/>
  <pageSetup fitToHeight="3" horizontalDpi="600" verticalDpi="600" orientation="portrait" paperSize="9" scale="52" r:id="rId1"/>
  <rowBreaks count="2" manualBreakCount="2">
    <brk id="102" max="10" man="1"/>
    <brk id="181" max="10" man="1"/>
  </rowBreaks>
</worksheet>
</file>

<file path=xl/worksheets/sheet6.xml><?xml version="1.0" encoding="utf-8"?>
<worksheet xmlns="http://schemas.openxmlformats.org/spreadsheetml/2006/main" xmlns:r="http://schemas.openxmlformats.org/officeDocument/2006/relationships">
  <dimension ref="A1:U108"/>
  <sheetViews>
    <sheetView view="pageBreakPreview" zoomScale="75" zoomScaleSheetLayoutView="75" zoomScalePageLayoutView="0" workbookViewId="0" topLeftCell="A1">
      <selection activeCell="G9" sqref="G9:G28"/>
    </sheetView>
  </sheetViews>
  <sheetFormatPr defaultColWidth="11.421875" defaultRowHeight="12.75"/>
  <cols>
    <col min="1" max="1" width="24.57421875" style="0" customWidth="1"/>
    <col min="2" max="2" width="11.57421875" style="0" bestFit="1" customWidth="1"/>
    <col min="4" max="4" width="7.7109375" style="0" customWidth="1"/>
    <col min="5" max="5" width="8.140625" style="0" bestFit="1" customWidth="1"/>
    <col min="6" max="6" width="5.7109375" style="0" bestFit="1" customWidth="1"/>
    <col min="7" max="7" width="10.28125" style="0" customWidth="1"/>
    <col min="8" max="8" width="8.421875" style="0" bestFit="1" customWidth="1"/>
    <col min="9" max="9" width="5.7109375" style="0" bestFit="1" customWidth="1"/>
    <col min="10" max="10" width="6.57421875" style="0" bestFit="1" customWidth="1"/>
    <col min="11" max="11" width="5.7109375" style="0" bestFit="1" customWidth="1"/>
    <col min="12" max="12" width="9.28125" style="0" bestFit="1" customWidth="1"/>
    <col min="13" max="13" width="10.28125" style="0" customWidth="1"/>
    <col min="14" max="14" width="8.57421875" style="0" bestFit="1" customWidth="1"/>
    <col min="15" max="15" width="8.140625" style="0" bestFit="1" customWidth="1"/>
    <col min="16" max="16" width="8.57421875" style="0" bestFit="1" customWidth="1"/>
  </cols>
  <sheetData>
    <row r="1" spans="1:21" s="157" customFormat="1" ht="14.25">
      <c r="A1" s="1759" t="s">
        <v>165</v>
      </c>
      <c r="B1" s="1760"/>
      <c r="C1" s="1760"/>
      <c r="D1" s="1760"/>
      <c r="E1" s="1760"/>
      <c r="F1" s="1760"/>
      <c r="G1" s="1760"/>
      <c r="H1" s="1760"/>
      <c r="I1" s="1760"/>
      <c r="J1" s="1760"/>
      <c r="K1" s="1760"/>
      <c r="L1" s="1760"/>
      <c r="M1" s="1760"/>
      <c r="N1" s="1760"/>
      <c r="O1" s="1760"/>
      <c r="P1" s="1760"/>
      <c r="Q1" s="1417"/>
      <c r="R1" s="1417"/>
      <c r="S1" s="217"/>
      <c r="T1" s="217"/>
      <c r="U1" s="239"/>
    </row>
    <row r="2" spans="1:21" ht="12.75">
      <c r="A2" s="1761" t="s">
        <v>166</v>
      </c>
      <c r="B2" s="1761"/>
      <c r="C2" s="1761"/>
      <c r="D2" s="1761"/>
      <c r="E2" s="1761"/>
      <c r="F2" s="1761"/>
      <c r="G2" s="1761"/>
      <c r="H2" s="1417"/>
      <c r="I2" s="1417"/>
      <c r="J2" s="1417"/>
      <c r="K2" s="1417"/>
      <c r="L2" s="1417"/>
      <c r="M2" s="1417"/>
      <c r="N2" s="1417"/>
      <c r="O2" s="1417"/>
      <c r="P2" s="1417"/>
      <c r="Q2" s="1417"/>
      <c r="R2" s="1417"/>
      <c r="S2" s="217"/>
      <c r="T2" s="217"/>
      <c r="U2" s="217"/>
    </row>
    <row r="3" spans="1:21" ht="12.75">
      <c r="A3" s="3011" t="s">
        <v>4</v>
      </c>
      <c r="B3" s="3012"/>
      <c r="C3" s="3012"/>
      <c r="D3" s="3012"/>
      <c r="E3" s="3012"/>
      <c r="F3" s="3012"/>
      <c r="G3" s="3012"/>
      <c r="H3" s="3012"/>
      <c r="I3" s="3012"/>
      <c r="J3" s="3012"/>
      <c r="K3" s="3012"/>
      <c r="L3" s="3012"/>
      <c r="M3" s="3012"/>
      <c r="N3" s="3012"/>
      <c r="O3" s="3012"/>
      <c r="P3" s="1417"/>
      <c r="Q3" s="217"/>
      <c r="R3" s="217"/>
      <c r="S3" s="217"/>
      <c r="T3" s="217"/>
      <c r="U3" s="217"/>
    </row>
    <row r="5" spans="1:16" ht="12.75">
      <c r="A5" s="50" t="s">
        <v>158</v>
      </c>
      <c r="B5" s="53"/>
      <c r="C5" s="51"/>
      <c r="D5" s="51"/>
      <c r="E5" s="51"/>
      <c r="F5" s="51"/>
      <c r="G5" s="51"/>
      <c r="H5" s="51"/>
      <c r="I5" s="51"/>
      <c r="J5" s="51"/>
      <c r="K5" s="51"/>
      <c r="L5" s="51"/>
      <c r="M5" s="51"/>
      <c r="N5" s="51"/>
      <c r="O5" s="54"/>
      <c r="P5" s="54"/>
    </row>
    <row r="6" spans="1:16" ht="13.5" thickBot="1">
      <c r="A6" s="52"/>
      <c r="B6" s="55"/>
      <c r="C6" s="52"/>
      <c r="D6" s="52"/>
      <c r="E6" s="52"/>
      <c r="F6" s="52"/>
      <c r="G6" s="52"/>
      <c r="H6" s="52"/>
      <c r="I6" s="52"/>
      <c r="J6" s="52"/>
      <c r="K6" s="52"/>
      <c r="L6" s="52"/>
      <c r="M6" s="52"/>
      <c r="N6" s="52"/>
      <c r="O6" s="52"/>
      <c r="P6" s="52"/>
    </row>
    <row r="7" spans="1:16" ht="13.5" thickBot="1">
      <c r="A7" s="3013" t="s">
        <v>119</v>
      </c>
      <c r="B7" s="3015" t="s">
        <v>2</v>
      </c>
      <c r="C7" s="3016"/>
      <c r="D7" s="3016"/>
      <c r="E7" s="3010"/>
      <c r="F7" s="3010"/>
      <c r="G7" s="3017" t="s">
        <v>3</v>
      </c>
      <c r="H7" s="3018"/>
      <c r="I7" s="3018"/>
      <c r="J7" s="3019"/>
      <c r="K7" s="3019"/>
      <c r="L7" s="3020" t="s">
        <v>1</v>
      </c>
      <c r="M7" s="3021"/>
      <c r="N7" s="3021"/>
      <c r="O7" s="3021"/>
      <c r="P7" s="1512"/>
    </row>
    <row r="8" spans="1:16" ht="13.5" thickBot="1">
      <c r="A8" s="3014"/>
      <c r="B8" s="243" t="s">
        <v>100</v>
      </c>
      <c r="C8" s="243" t="s">
        <v>101</v>
      </c>
      <c r="D8" s="1320" t="s">
        <v>216</v>
      </c>
      <c r="E8" s="244" t="s">
        <v>64</v>
      </c>
      <c r="F8" s="1320" t="s">
        <v>216</v>
      </c>
      <c r="G8" s="1291" t="s">
        <v>68</v>
      </c>
      <c r="H8" s="1335" t="s">
        <v>101</v>
      </c>
      <c r="I8" s="1339" t="s">
        <v>216</v>
      </c>
      <c r="J8" s="1318" t="s">
        <v>64</v>
      </c>
      <c r="K8" s="1515" t="s">
        <v>216</v>
      </c>
      <c r="L8" s="1520" t="s">
        <v>100</v>
      </c>
      <c r="M8" s="1520" t="s">
        <v>101</v>
      </c>
      <c r="N8" s="1522" t="s">
        <v>216</v>
      </c>
      <c r="O8" s="1521" t="s">
        <v>64</v>
      </c>
      <c r="P8" s="1522" t="s">
        <v>216</v>
      </c>
    </row>
    <row r="9" spans="1:16" ht="15">
      <c r="A9" s="1300" t="s">
        <v>6</v>
      </c>
      <c r="B9" s="1272">
        <v>11695</v>
      </c>
      <c r="C9" s="1272">
        <v>7444</v>
      </c>
      <c r="D9" s="1323">
        <v>71.91575693169742</v>
      </c>
      <c r="E9" s="1273">
        <v>2907</v>
      </c>
      <c r="F9" s="1326">
        <v>28.08424306830258</v>
      </c>
      <c r="G9" s="1330">
        <v>1210</v>
      </c>
      <c r="H9" s="1330">
        <v>263</v>
      </c>
      <c r="I9" s="1331">
        <v>28.128342245989305</v>
      </c>
      <c r="J9" s="1295">
        <v>672</v>
      </c>
      <c r="K9" s="1523">
        <v>71.8716577540107</v>
      </c>
      <c r="L9" s="1274">
        <v>12905</v>
      </c>
      <c r="M9" s="1274">
        <v>7707</v>
      </c>
      <c r="N9" s="1561">
        <v>59.72103835722588</v>
      </c>
      <c r="O9" s="1526">
        <v>3579</v>
      </c>
      <c r="P9" s="1562">
        <v>27.733436652460288</v>
      </c>
    </row>
    <row r="10" spans="1:16" ht="12.75">
      <c r="A10" s="1299" t="s">
        <v>31</v>
      </c>
      <c r="B10" s="1278">
        <v>1969</v>
      </c>
      <c r="C10" s="1278">
        <v>1969</v>
      </c>
      <c r="D10" s="1324">
        <v>100</v>
      </c>
      <c r="E10" s="1279">
        <v>0</v>
      </c>
      <c r="F10" s="1325">
        <v>0</v>
      </c>
      <c r="G10" s="1332">
        <v>0</v>
      </c>
      <c r="H10" s="1332">
        <v>0</v>
      </c>
      <c r="I10" s="1336"/>
      <c r="J10" s="1296">
        <v>0</v>
      </c>
      <c r="K10" s="1523"/>
      <c r="L10" s="1280">
        <v>1969</v>
      </c>
      <c r="M10" s="1518">
        <v>1969</v>
      </c>
      <c r="N10" s="1561">
        <v>100</v>
      </c>
      <c r="O10" s="1518">
        <v>0</v>
      </c>
      <c r="P10" s="1561">
        <v>0</v>
      </c>
    </row>
    <row r="11" spans="1:16" ht="12.75">
      <c r="A11" s="1299" t="s">
        <v>16</v>
      </c>
      <c r="B11" s="1278">
        <v>560</v>
      </c>
      <c r="C11" s="1278">
        <v>295</v>
      </c>
      <c r="D11" s="1324">
        <v>52.67857142857143</v>
      </c>
      <c r="E11" s="1279">
        <v>265</v>
      </c>
      <c r="F11" s="1325">
        <v>47.32142857142857</v>
      </c>
      <c r="G11" s="1332">
        <v>127</v>
      </c>
      <c r="H11" s="1332">
        <v>6</v>
      </c>
      <c r="I11" s="1336">
        <v>4.724409448818897</v>
      </c>
      <c r="J11" s="1296">
        <v>121</v>
      </c>
      <c r="K11" s="1524">
        <v>95.2755905511811</v>
      </c>
      <c r="L11" s="1280">
        <v>687</v>
      </c>
      <c r="M11" s="1518">
        <v>301</v>
      </c>
      <c r="N11" s="1561">
        <v>43.8136826783115</v>
      </c>
      <c r="O11" s="1518">
        <v>386</v>
      </c>
      <c r="P11" s="1561">
        <v>56.1863173216885</v>
      </c>
    </row>
    <row r="12" spans="1:16" ht="12.75">
      <c r="A12" s="1299" t="s">
        <v>247</v>
      </c>
      <c r="B12" s="1278">
        <v>233</v>
      </c>
      <c r="C12" s="1278">
        <v>165</v>
      </c>
      <c r="D12" s="1324">
        <v>70.81545064377683</v>
      </c>
      <c r="E12" s="1279">
        <v>68</v>
      </c>
      <c r="F12" s="1325">
        <v>29.184549356223176</v>
      </c>
      <c r="G12" s="1332">
        <v>80</v>
      </c>
      <c r="H12" s="1332">
        <v>23</v>
      </c>
      <c r="I12" s="1336">
        <v>28.75</v>
      </c>
      <c r="J12" s="1296">
        <v>57</v>
      </c>
      <c r="K12" s="1524">
        <v>71.25</v>
      </c>
      <c r="L12" s="1280">
        <v>313</v>
      </c>
      <c r="M12" s="1518">
        <v>188</v>
      </c>
      <c r="N12" s="1561">
        <v>60.063897763578275</v>
      </c>
      <c r="O12" s="1518">
        <v>125</v>
      </c>
      <c r="P12" s="1561">
        <v>39.936102236421725</v>
      </c>
    </row>
    <row r="13" spans="1:16" ht="12.75">
      <c r="A13" s="1299" t="s">
        <v>210</v>
      </c>
      <c r="B13" s="1278">
        <v>179</v>
      </c>
      <c r="C13" s="1278">
        <v>166</v>
      </c>
      <c r="D13" s="1324">
        <v>92.73743016759776</v>
      </c>
      <c r="E13" s="1279">
        <v>13</v>
      </c>
      <c r="F13" s="1325">
        <v>7.262569832402234</v>
      </c>
      <c r="G13" s="1332">
        <v>14</v>
      </c>
      <c r="H13" s="1332">
        <v>4</v>
      </c>
      <c r="I13" s="1336">
        <v>28.571428571428573</v>
      </c>
      <c r="J13" s="1296">
        <v>10</v>
      </c>
      <c r="K13" s="1524">
        <v>71.42857142857143</v>
      </c>
      <c r="L13" s="1280">
        <v>193</v>
      </c>
      <c r="M13" s="1518">
        <v>170</v>
      </c>
      <c r="N13" s="1561">
        <v>88.08290155440415</v>
      </c>
      <c r="O13" s="1518">
        <v>23</v>
      </c>
      <c r="P13" s="1561">
        <v>11.917098445595855</v>
      </c>
    </row>
    <row r="14" spans="1:16" ht="12.75">
      <c r="A14" s="1299" t="s">
        <v>84</v>
      </c>
      <c r="B14" s="1278">
        <v>247</v>
      </c>
      <c r="C14" s="1278">
        <v>247</v>
      </c>
      <c r="D14" s="1324">
        <v>100</v>
      </c>
      <c r="E14" s="1279">
        <v>0</v>
      </c>
      <c r="F14" s="1325">
        <v>0</v>
      </c>
      <c r="G14" s="1332">
        <v>0</v>
      </c>
      <c r="H14" s="1332">
        <v>0</v>
      </c>
      <c r="I14" s="1336"/>
      <c r="J14" s="1296">
        <v>0</v>
      </c>
      <c r="K14" s="1524"/>
      <c r="L14" s="1280">
        <v>247</v>
      </c>
      <c r="M14" s="1280">
        <v>247</v>
      </c>
      <c r="N14" s="1561">
        <v>100</v>
      </c>
      <c r="O14" s="1280">
        <v>0</v>
      </c>
      <c r="P14" s="1561">
        <v>0</v>
      </c>
    </row>
    <row r="15" spans="1:16" ht="12.75">
      <c r="A15" s="1299" t="s">
        <v>20</v>
      </c>
      <c r="B15" s="1278">
        <v>126</v>
      </c>
      <c r="C15" s="1278">
        <v>93</v>
      </c>
      <c r="D15" s="1324">
        <v>73.80952380952381</v>
      </c>
      <c r="E15" s="1279">
        <v>33</v>
      </c>
      <c r="F15" s="1325">
        <v>26.19047619047619</v>
      </c>
      <c r="G15" s="1332">
        <v>0</v>
      </c>
      <c r="H15" s="1332">
        <v>0</v>
      </c>
      <c r="I15" s="1336"/>
      <c r="J15" s="1296">
        <v>0</v>
      </c>
      <c r="K15" s="1524"/>
      <c r="L15" s="1280">
        <v>126</v>
      </c>
      <c r="M15" s="1518">
        <v>93</v>
      </c>
      <c r="N15" s="1561">
        <v>73.80952380952381</v>
      </c>
      <c r="O15" s="1518">
        <v>33</v>
      </c>
      <c r="P15" s="1561">
        <v>26.19047619047619</v>
      </c>
    </row>
    <row r="16" spans="1:16" s="156" customFormat="1" ht="12.75">
      <c r="A16" s="218" t="s">
        <v>0</v>
      </c>
      <c r="B16" s="1276">
        <v>871</v>
      </c>
      <c r="C16" s="1276">
        <v>593</v>
      </c>
      <c r="D16" s="1328">
        <v>68.08266360505166</v>
      </c>
      <c r="E16" s="1277">
        <v>278</v>
      </c>
      <c r="F16" s="1325">
        <v>31.917336394948336</v>
      </c>
      <c r="G16" s="1333">
        <v>453</v>
      </c>
      <c r="H16" s="1333">
        <v>151</v>
      </c>
      <c r="I16" s="1336">
        <v>33.333333333333336</v>
      </c>
      <c r="J16" s="1295">
        <v>302</v>
      </c>
      <c r="K16" s="1524">
        <v>66.66666666666666</v>
      </c>
      <c r="L16" s="1274">
        <v>1324</v>
      </c>
      <c r="M16" s="1569">
        <v>744</v>
      </c>
      <c r="N16" s="1561">
        <v>56.19335347432024</v>
      </c>
      <c r="O16" s="1569">
        <v>580</v>
      </c>
      <c r="P16" s="1561">
        <v>43.80664652567976</v>
      </c>
    </row>
    <row r="17" spans="1:16" s="161" customFormat="1" ht="12">
      <c r="A17" s="1299" t="s">
        <v>21</v>
      </c>
      <c r="B17" s="1278">
        <v>1061</v>
      </c>
      <c r="C17" s="1278">
        <v>616</v>
      </c>
      <c r="D17" s="1324">
        <v>58.05843543826579</v>
      </c>
      <c r="E17" s="1279">
        <v>445</v>
      </c>
      <c r="F17" s="1325">
        <v>41.94156456173421</v>
      </c>
      <c r="G17" s="1332">
        <v>21</v>
      </c>
      <c r="H17" s="1332">
        <v>9</v>
      </c>
      <c r="I17" s="1336">
        <v>42.857142857142854</v>
      </c>
      <c r="J17" s="1296">
        <v>12</v>
      </c>
      <c r="K17" s="1524">
        <v>57.142857142857146</v>
      </c>
      <c r="L17" s="1280">
        <v>1082</v>
      </c>
      <c r="M17" s="1518">
        <v>625</v>
      </c>
      <c r="N17" s="1561">
        <v>57.7634011090573</v>
      </c>
      <c r="O17" s="1518">
        <v>457</v>
      </c>
      <c r="P17" s="1561">
        <v>42.2365988909427</v>
      </c>
    </row>
    <row r="18" spans="1:16" s="161" customFormat="1" ht="12">
      <c r="A18" s="1299" t="s">
        <v>77</v>
      </c>
      <c r="B18" s="1278">
        <v>1344</v>
      </c>
      <c r="C18" s="1322" t="s">
        <v>23</v>
      </c>
      <c r="D18" s="1324"/>
      <c r="E18" s="1281" t="s">
        <v>23</v>
      </c>
      <c r="F18" s="1325"/>
      <c r="G18" s="1332">
        <v>275</v>
      </c>
      <c r="H18" s="1337" t="s">
        <v>23</v>
      </c>
      <c r="I18" s="1336"/>
      <c r="J18" s="1297" t="s">
        <v>23</v>
      </c>
      <c r="K18" s="1524"/>
      <c r="L18" s="1280">
        <v>1619</v>
      </c>
      <c r="M18" s="1570" t="s">
        <v>23</v>
      </c>
      <c r="N18" s="1561"/>
      <c r="O18" s="1570" t="s">
        <v>23</v>
      </c>
      <c r="P18" s="1561"/>
    </row>
    <row r="19" spans="1:16" s="161" customFormat="1" ht="12">
      <c r="A19" s="1299" t="s">
        <v>70</v>
      </c>
      <c r="B19" s="1278">
        <v>1852</v>
      </c>
      <c r="C19" s="1278">
        <v>955</v>
      </c>
      <c r="D19" s="1324">
        <v>51.5658747300216</v>
      </c>
      <c r="E19" s="1279">
        <v>897</v>
      </c>
      <c r="F19" s="1325">
        <v>48.4341252699784</v>
      </c>
      <c r="G19" s="1332">
        <v>21</v>
      </c>
      <c r="H19" s="1332">
        <v>11</v>
      </c>
      <c r="I19" s="1336">
        <v>52.38095238095238</v>
      </c>
      <c r="J19" s="1296">
        <v>10</v>
      </c>
      <c r="K19" s="1524">
        <v>47.61904761904762</v>
      </c>
      <c r="L19" s="1280">
        <v>1873</v>
      </c>
      <c r="M19" s="1280">
        <v>966</v>
      </c>
      <c r="N19" s="1561">
        <v>51.57501334757074</v>
      </c>
      <c r="O19" s="1280">
        <v>907</v>
      </c>
      <c r="P19" s="1561">
        <v>48.42498665242926</v>
      </c>
    </row>
    <row r="20" spans="1:16" s="161" customFormat="1" ht="12">
      <c r="A20" s="1299" t="s">
        <v>24</v>
      </c>
      <c r="B20" s="1278">
        <v>593</v>
      </c>
      <c r="C20" s="1278">
        <v>268</v>
      </c>
      <c r="D20" s="1324">
        <v>45.193929173693085</v>
      </c>
      <c r="E20" s="1279">
        <v>325</v>
      </c>
      <c r="F20" s="1325">
        <v>54.806070826306915</v>
      </c>
      <c r="G20" s="1332">
        <v>32</v>
      </c>
      <c r="H20" s="1332">
        <v>24</v>
      </c>
      <c r="I20" s="1336">
        <v>75</v>
      </c>
      <c r="J20" s="1296">
        <v>8</v>
      </c>
      <c r="K20" s="1524">
        <v>25</v>
      </c>
      <c r="L20" s="1280">
        <v>625</v>
      </c>
      <c r="M20" s="1518">
        <v>292</v>
      </c>
      <c r="N20" s="1561">
        <v>46.72</v>
      </c>
      <c r="O20" s="1518">
        <v>333</v>
      </c>
      <c r="P20" s="1561">
        <v>53.28</v>
      </c>
    </row>
    <row r="21" spans="1:16" s="161" customFormat="1" ht="12">
      <c r="A21" s="1299" t="s">
        <v>102</v>
      </c>
      <c r="B21" s="1278">
        <v>35</v>
      </c>
      <c r="C21" s="1278">
        <v>35</v>
      </c>
      <c r="D21" s="1324">
        <v>100</v>
      </c>
      <c r="E21" s="1279">
        <v>0</v>
      </c>
      <c r="F21" s="1325">
        <v>0</v>
      </c>
      <c r="G21" s="1332">
        <v>21</v>
      </c>
      <c r="H21" s="1332">
        <v>17</v>
      </c>
      <c r="I21" s="1336">
        <v>80.95238095238095</v>
      </c>
      <c r="J21" s="1296">
        <v>4</v>
      </c>
      <c r="K21" s="1524">
        <v>19.04761904761905</v>
      </c>
      <c r="L21" s="1280">
        <v>56</v>
      </c>
      <c r="M21" s="1280">
        <v>52</v>
      </c>
      <c r="N21" s="1561">
        <v>92.85714285714286</v>
      </c>
      <c r="O21" s="1280">
        <v>4</v>
      </c>
      <c r="P21" s="1561">
        <v>7.142857142857143</v>
      </c>
    </row>
    <row r="22" spans="1:16" s="161" customFormat="1" ht="12">
      <c r="A22" s="1299" t="s">
        <v>248</v>
      </c>
      <c r="B22" s="1278">
        <v>1305</v>
      </c>
      <c r="C22" s="1278">
        <v>809</v>
      </c>
      <c r="D22" s="1324">
        <v>61.99233716475096</v>
      </c>
      <c r="E22" s="1279">
        <v>496</v>
      </c>
      <c r="F22" s="1325">
        <v>38.00766283524904</v>
      </c>
      <c r="G22" s="1332">
        <v>137</v>
      </c>
      <c r="H22" s="1332">
        <v>10</v>
      </c>
      <c r="I22" s="1336">
        <v>7.299270072992701</v>
      </c>
      <c r="J22" s="1296">
        <v>127</v>
      </c>
      <c r="K22" s="1524">
        <v>92.7007299270073</v>
      </c>
      <c r="L22" s="1280">
        <v>1442</v>
      </c>
      <c r="M22" s="1518">
        <v>819</v>
      </c>
      <c r="N22" s="1561">
        <v>56.79611650485437</v>
      </c>
      <c r="O22" s="1518">
        <v>623</v>
      </c>
      <c r="P22" s="1561">
        <v>43.20388349514563</v>
      </c>
    </row>
    <row r="23" spans="1:16" s="161" customFormat="1" ht="12">
      <c r="A23" s="1299" t="s">
        <v>249</v>
      </c>
      <c r="B23" s="1278">
        <v>360</v>
      </c>
      <c r="C23" s="1278">
        <v>331</v>
      </c>
      <c r="D23" s="1324">
        <v>91.94444444444444</v>
      </c>
      <c r="E23" s="1279">
        <v>29</v>
      </c>
      <c r="F23" s="1325">
        <v>8.055555555555555</v>
      </c>
      <c r="G23" s="1332">
        <v>0</v>
      </c>
      <c r="H23" s="1332">
        <v>0</v>
      </c>
      <c r="I23" s="1336"/>
      <c r="J23" s="1296">
        <v>0</v>
      </c>
      <c r="K23" s="1524"/>
      <c r="L23" s="1280">
        <v>360</v>
      </c>
      <c r="M23" s="1518">
        <v>331</v>
      </c>
      <c r="N23" s="1561">
        <v>91.94444444444444</v>
      </c>
      <c r="O23" s="1518">
        <v>29</v>
      </c>
      <c r="P23" s="1561">
        <v>8.055555555555555</v>
      </c>
    </row>
    <row r="24" spans="1:16" s="161" customFormat="1" ht="12">
      <c r="A24" s="1299" t="s">
        <v>251</v>
      </c>
      <c r="B24" s="1278">
        <v>87</v>
      </c>
      <c r="C24" s="1278">
        <v>82</v>
      </c>
      <c r="D24" s="1324">
        <v>94.25287356321839</v>
      </c>
      <c r="E24" s="1279">
        <v>5</v>
      </c>
      <c r="F24" s="1325">
        <v>5.747126436781609</v>
      </c>
      <c r="G24" s="1332">
        <v>0</v>
      </c>
      <c r="H24" s="1332">
        <v>0</v>
      </c>
      <c r="I24" s="1336"/>
      <c r="J24" s="1296">
        <v>0</v>
      </c>
      <c r="K24" s="1524"/>
      <c r="L24" s="1280">
        <v>87</v>
      </c>
      <c r="M24" s="1518">
        <v>82</v>
      </c>
      <c r="N24" s="1561">
        <v>94.25287356321839</v>
      </c>
      <c r="O24" s="1518">
        <v>5</v>
      </c>
      <c r="P24" s="1561">
        <v>5.747126436781609</v>
      </c>
    </row>
    <row r="25" spans="1:16" s="161" customFormat="1" ht="12">
      <c r="A25" s="1299" t="s">
        <v>67</v>
      </c>
      <c r="B25" s="1278">
        <v>719</v>
      </c>
      <c r="C25" s="1278">
        <v>687</v>
      </c>
      <c r="D25" s="1324">
        <v>95.54937413073714</v>
      </c>
      <c r="E25" s="1279">
        <v>32</v>
      </c>
      <c r="F25" s="1325">
        <v>4.450625869262865</v>
      </c>
      <c r="G25" s="1332">
        <v>5</v>
      </c>
      <c r="H25" s="1332">
        <v>0</v>
      </c>
      <c r="I25" s="1336">
        <v>0</v>
      </c>
      <c r="J25" s="1296">
        <v>5</v>
      </c>
      <c r="K25" s="1524">
        <v>100</v>
      </c>
      <c r="L25" s="1280">
        <v>724</v>
      </c>
      <c r="M25" s="1518">
        <v>687</v>
      </c>
      <c r="N25" s="1561">
        <v>94.88950276243094</v>
      </c>
      <c r="O25" s="1518">
        <v>37</v>
      </c>
      <c r="P25" s="1561">
        <v>5.110497237569061</v>
      </c>
    </row>
    <row r="26" spans="1:16" s="161" customFormat="1" ht="12">
      <c r="A26" s="1299" t="s">
        <v>27</v>
      </c>
      <c r="B26" s="1278">
        <v>75</v>
      </c>
      <c r="C26" s="1278">
        <v>58</v>
      </c>
      <c r="D26" s="1324">
        <v>77.33333333333333</v>
      </c>
      <c r="E26" s="1279">
        <v>17</v>
      </c>
      <c r="F26" s="1325">
        <v>22.666666666666668</v>
      </c>
      <c r="G26" s="1332">
        <v>18</v>
      </c>
      <c r="H26" s="1332">
        <v>5</v>
      </c>
      <c r="I26" s="1336">
        <v>27.77777777777778</v>
      </c>
      <c r="J26" s="1296">
        <v>13</v>
      </c>
      <c r="K26" s="1524">
        <v>72.22222222222223</v>
      </c>
      <c r="L26" s="1280">
        <v>93</v>
      </c>
      <c r="M26" s="1518">
        <v>63</v>
      </c>
      <c r="N26" s="1561">
        <v>67.74193548387096</v>
      </c>
      <c r="O26" s="1518">
        <v>30</v>
      </c>
      <c r="P26" s="1561">
        <v>32.25806451612903</v>
      </c>
    </row>
    <row r="27" spans="1:16" s="161" customFormat="1" ht="12">
      <c r="A27" s="1299" t="s">
        <v>28</v>
      </c>
      <c r="B27" s="1278">
        <v>48</v>
      </c>
      <c r="C27" s="1278">
        <v>47</v>
      </c>
      <c r="D27" s="1324">
        <v>97.91666666666667</v>
      </c>
      <c r="E27" s="1279">
        <v>1</v>
      </c>
      <c r="F27" s="1325">
        <v>2.0833333333333335</v>
      </c>
      <c r="G27" s="1332">
        <v>6</v>
      </c>
      <c r="H27" s="1332">
        <v>3</v>
      </c>
      <c r="I27" s="1336">
        <v>50</v>
      </c>
      <c r="J27" s="1296">
        <v>3</v>
      </c>
      <c r="K27" s="1524">
        <v>50</v>
      </c>
      <c r="L27" s="1280">
        <v>54</v>
      </c>
      <c r="M27" s="1518">
        <v>50</v>
      </c>
      <c r="N27" s="1561">
        <v>92.5925925925926</v>
      </c>
      <c r="O27" s="1518">
        <v>4</v>
      </c>
      <c r="P27" s="1561">
        <v>7.407407407407407</v>
      </c>
    </row>
    <row r="28" spans="1:16" s="161" customFormat="1" ht="12.75" thickBot="1">
      <c r="A28" s="1302" t="s">
        <v>29</v>
      </c>
      <c r="B28" s="1282">
        <v>31</v>
      </c>
      <c r="C28" s="1282">
        <v>28</v>
      </c>
      <c r="D28" s="1327">
        <v>90.3225806451613</v>
      </c>
      <c r="E28" s="1283">
        <v>3</v>
      </c>
      <c r="F28" s="1329">
        <v>9.67741935483871</v>
      </c>
      <c r="G28" s="1334">
        <v>0</v>
      </c>
      <c r="H28" s="1334">
        <v>0</v>
      </c>
      <c r="I28" s="1338"/>
      <c r="J28" s="1298">
        <v>0</v>
      </c>
      <c r="K28" s="1525"/>
      <c r="L28" s="1284">
        <v>31</v>
      </c>
      <c r="M28" s="1519">
        <v>28</v>
      </c>
      <c r="N28" s="1571">
        <v>90.3225806451613</v>
      </c>
      <c r="O28" s="1519">
        <v>3</v>
      </c>
      <c r="P28" s="1571">
        <v>9.67741935483871</v>
      </c>
    </row>
    <row r="30" spans="1:16" ht="12.75">
      <c r="A30" s="50" t="s">
        <v>262</v>
      </c>
      <c r="B30" s="53"/>
      <c r="C30" s="51"/>
      <c r="D30" s="51"/>
      <c r="E30" s="51"/>
      <c r="F30" s="51"/>
      <c r="G30" s="51"/>
      <c r="H30" s="51"/>
      <c r="I30" s="51"/>
      <c r="J30" s="51"/>
      <c r="K30" s="51"/>
      <c r="L30" s="51"/>
      <c r="M30" s="51"/>
      <c r="N30" s="51"/>
      <c r="O30" s="54"/>
      <c r="P30" s="54"/>
    </row>
    <row r="31" spans="1:16" ht="13.5" thickBot="1">
      <c r="A31" s="52"/>
      <c r="B31" s="55"/>
      <c r="C31" s="52"/>
      <c r="D31" s="52"/>
      <c r="E31" s="52"/>
      <c r="F31" s="52"/>
      <c r="G31" s="52"/>
      <c r="H31" s="52"/>
      <c r="I31" s="52"/>
      <c r="J31" s="52"/>
      <c r="K31" s="52"/>
      <c r="L31" s="52"/>
      <c r="M31" s="52"/>
      <c r="N31" s="52"/>
      <c r="O31" s="52"/>
      <c r="P31" s="52"/>
    </row>
    <row r="32" spans="1:16" ht="13.5" thickBot="1">
      <c r="A32" s="3007" t="s">
        <v>119</v>
      </c>
      <c r="B32" s="3009" t="s">
        <v>2</v>
      </c>
      <c r="C32" s="3010"/>
      <c r="D32" s="3010"/>
      <c r="E32" s="3010"/>
      <c r="F32" s="3010"/>
      <c r="G32" s="3023" t="s">
        <v>3</v>
      </c>
      <c r="H32" s="3019"/>
      <c r="I32" s="3019"/>
      <c r="J32" s="3019"/>
      <c r="K32" s="3024"/>
      <c r="L32" s="3020" t="s">
        <v>1</v>
      </c>
      <c r="M32" s="3021"/>
      <c r="N32" s="3021"/>
      <c r="O32" s="3021"/>
      <c r="P32" s="3022"/>
    </row>
    <row r="33" spans="1:16" ht="13.5" thickBot="1">
      <c r="A33" s="3008"/>
      <c r="B33" s="1257" t="s">
        <v>100</v>
      </c>
      <c r="C33" s="1257" t="s">
        <v>101</v>
      </c>
      <c r="D33" s="1317" t="s">
        <v>216</v>
      </c>
      <c r="E33" s="244" t="s">
        <v>64</v>
      </c>
      <c r="F33" s="1321" t="s">
        <v>216</v>
      </c>
      <c r="G33" s="1513" t="s">
        <v>68</v>
      </c>
      <c r="H33" s="1318" t="s">
        <v>101</v>
      </c>
      <c r="I33" s="1340" t="s">
        <v>216</v>
      </c>
      <c r="J33" s="1514" t="s">
        <v>64</v>
      </c>
      <c r="K33" s="1340" t="s">
        <v>216</v>
      </c>
      <c r="L33" s="1521" t="s">
        <v>100</v>
      </c>
      <c r="M33" s="1520" t="s">
        <v>101</v>
      </c>
      <c r="N33" s="1522" t="s">
        <v>216</v>
      </c>
      <c r="O33" s="1521" t="s">
        <v>64</v>
      </c>
      <c r="P33" s="1522" t="s">
        <v>216</v>
      </c>
    </row>
    <row r="34" spans="1:16" ht="15">
      <c r="A34" s="1300" t="s">
        <v>6</v>
      </c>
      <c r="B34" s="619">
        <v>10683</v>
      </c>
      <c r="C34" s="619">
        <v>7245</v>
      </c>
      <c r="D34" s="1348">
        <v>78.04589033717548</v>
      </c>
      <c r="E34" s="1285">
        <v>2038</v>
      </c>
      <c r="F34" s="1554">
        <v>21.95410966282452</v>
      </c>
      <c r="G34" s="2077">
        <v>950</v>
      </c>
      <c r="H34" s="2078">
        <v>246</v>
      </c>
      <c r="I34" s="2079">
        <v>29.355608591885442</v>
      </c>
      <c r="J34" s="2080">
        <v>592</v>
      </c>
      <c r="K34" s="2079">
        <v>70.64439140811456</v>
      </c>
      <c r="L34" s="563">
        <v>11633</v>
      </c>
      <c r="M34" s="563">
        <v>7491</v>
      </c>
      <c r="N34" s="1566">
        <v>64.39439525487836</v>
      </c>
      <c r="O34" s="562">
        <v>2630</v>
      </c>
      <c r="P34" s="1568">
        <v>22.608097653227887</v>
      </c>
    </row>
    <row r="35" spans="1:16" ht="12.75">
      <c r="A35" s="1299" t="s">
        <v>31</v>
      </c>
      <c r="B35" s="1286">
        <v>2000</v>
      </c>
      <c r="C35" s="1286">
        <v>2000</v>
      </c>
      <c r="D35" s="1345">
        <v>100</v>
      </c>
      <c r="E35" s="1286">
        <v>0</v>
      </c>
      <c r="F35" s="1555">
        <v>0</v>
      </c>
      <c r="G35" s="2081">
        <v>0</v>
      </c>
      <c r="H35" s="1532">
        <v>0</v>
      </c>
      <c r="I35" s="1533">
        <v>0</v>
      </c>
      <c r="J35" s="1288">
        <v>0</v>
      </c>
      <c r="K35" s="2082">
        <v>100</v>
      </c>
      <c r="L35" s="1528">
        <v>2000</v>
      </c>
      <c r="M35" s="1528">
        <v>2000</v>
      </c>
      <c r="N35" s="1566">
        <v>100</v>
      </c>
      <c r="O35" s="1528">
        <v>0</v>
      </c>
      <c r="P35" s="1566">
        <v>0</v>
      </c>
    </row>
    <row r="36" spans="1:16" ht="12.75">
      <c r="A36" s="1299" t="s">
        <v>16</v>
      </c>
      <c r="B36" s="1286">
        <v>462</v>
      </c>
      <c r="C36" s="1286">
        <v>289</v>
      </c>
      <c r="D36" s="1345">
        <v>62.55411255411256</v>
      </c>
      <c r="E36" s="1286">
        <v>173</v>
      </c>
      <c r="F36" s="1555">
        <v>37.44588744588744</v>
      </c>
      <c r="G36" s="2081">
        <v>153</v>
      </c>
      <c r="H36" s="1532">
        <v>7</v>
      </c>
      <c r="I36" s="1533">
        <v>4.57516339869281</v>
      </c>
      <c r="J36" s="1288">
        <v>146</v>
      </c>
      <c r="K36" s="2082">
        <v>95.42483660130719</v>
      </c>
      <c r="L36" s="1528">
        <v>615</v>
      </c>
      <c r="M36" s="1528">
        <v>296</v>
      </c>
      <c r="N36" s="1566">
        <v>48.13008130081301</v>
      </c>
      <c r="O36" s="1528">
        <v>319</v>
      </c>
      <c r="P36" s="1566">
        <v>51.86991869918699</v>
      </c>
    </row>
    <row r="37" spans="1:16" ht="12.75">
      <c r="A37" s="1299" t="s">
        <v>247</v>
      </c>
      <c r="B37" s="1286">
        <v>151</v>
      </c>
      <c r="C37" s="1286">
        <v>133</v>
      </c>
      <c r="D37" s="1345">
        <v>88.0794701986755</v>
      </c>
      <c r="E37" s="1286">
        <v>18</v>
      </c>
      <c r="F37" s="1555">
        <v>11.920529801324506</v>
      </c>
      <c r="G37" s="2081">
        <v>0</v>
      </c>
      <c r="H37" s="1532">
        <v>0</v>
      </c>
      <c r="I37" s="1533"/>
      <c r="J37" s="1288">
        <v>0</v>
      </c>
      <c r="K37" s="2082"/>
      <c r="L37" s="1528">
        <v>151</v>
      </c>
      <c r="M37" s="1528">
        <v>133</v>
      </c>
      <c r="N37" s="1566">
        <v>88.0794701986755</v>
      </c>
      <c r="O37" s="1528">
        <v>18</v>
      </c>
      <c r="P37" s="1566">
        <v>11.920529801324504</v>
      </c>
    </row>
    <row r="38" spans="1:16" ht="12.75">
      <c r="A38" s="1299" t="s">
        <v>210</v>
      </c>
      <c r="B38" s="1286">
        <v>266</v>
      </c>
      <c r="C38" s="1286">
        <v>252</v>
      </c>
      <c r="D38" s="1345">
        <v>94.73684210526316</v>
      </c>
      <c r="E38" s="1286">
        <v>14</v>
      </c>
      <c r="F38" s="1555">
        <v>5.263157894736835</v>
      </c>
      <c r="G38" s="2081">
        <v>0</v>
      </c>
      <c r="H38" s="1532">
        <v>0</v>
      </c>
      <c r="I38" s="1533"/>
      <c r="J38" s="1288">
        <v>0</v>
      </c>
      <c r="K38" s="2082"/>
      <c r="L38" s="1528">
        <v>266</v>
      </c>
      <c r="M38" s="1528">
        <v>252</v>
      </c>
      <c r="N38" s="1566">
        <v>94.73684210526316</v>
      </c>
      <c r="O38" s="1528">
        <v>14</v>
      </c>
      <c r="P38" s="1566">
        <v>5.2631578947368425</v>
      </c>
    </row>
    <row r="39" spans="1:16" ht="12.75">
      <c r="A39" s="1299" t="s">
        <v>84</v>
      </c>
      <c r="B39" s="1286">
        <v>237</v>
      </c>
      <c r="C39" s="1286">
        <v>230</v>
      </c>
      <c r="D39" s="1345">
        <v>97.0464135021097</v>
      </c>
      <c r="E39" s="1286">
        <v>7</v>
      </c>
      <c r="F39" s="1555">
        <v>2.9535864978902993</v>
      </c>
      <c r="G39" s="2081">
        <v>0</v>
      </c>
      <c r="H39" s="1532">
        <v>0</v>
      </c>
      <c r="I39" s="1533"/>
      <c r="J39" s="1288">
        <v>0</v>
      </c>
      <c r="K39" s="2082"/>
      <c r="L39" s="1528">
        <v>237</v>
      </c>
      <c r="M39" s="1528">
        <v>230</v>
      </c>
      <c r="N39" s="1566">
        <v>97.0464135021097</v>
      </c>
      <c r="O39" s="1528">
        <v>7</v>
      </c>
      <c r="P39" s="1566">
        <v>2.9535864978902953</v>
      </c>
    </row>
    <row r="40" spans="1:16" ht="12.75">
      <c r="A40" s="1299" t="s">
        <v>20</v>
      </c>
      <c r="B40" s="1286">
        <v>133</v>
      </c>
      <c r="C40" s="1286">
        <v>102</v>
      </c>
      <c r="D40" s="1345">
        <v>76.69172932330827</v>
      </c>
      <c r="E40" s="1286">
        <v>31</v>
      </c>
      <c r="F40" s="1555">
        <v>23.308270676691734</v>
      </c>
      <c r="G40" s="2081">
        <v>0</v>
      </c>
      <c r="H40" s="1532">
        <v>0</v>
      </c>
      <c r="I40" s="1533"/>
      <c r="J40" s="1288">
        <v>0</v>
      </c>
      <c r="K40" s="2082"/>
      <c r="L40" s="1528">
        <v>133</v>
      </c>
      <c r="M40" s="1528">
        <v>102</v>
      </c>
      <c r="N40" s="1566">
        <v>76.69172932330827</v>
      </c>
      <c r="O40" s="1528">
        <v>31</v>
      </c>
      <c r="P40" s="1566">
        <v>23.30827067669173</v>
      </c>
    </row>
    <row r="41" spans="1:16" s="157" customFormat="1" ht="15">
      <c r="A41" s="218" t="s">
        <v>0</v>
      </c>
      <c r="B41" s="822">
        <v>833</v>
      </c>
      <c r="C41" s="822">
        <v>563</v>
      </c>
      <c r="D41" s="1347">
        <v>67.58703481392557</v>
      </c>
      <c r="E41" s="822">
        <v>270</v>
      </c>
      <c r="F41" s="1437">
        <v>32.41296518607443</v>
      </c>
      <c r="G41" s="2083">
        <v>404</v>
      </c>
      <c r="H41" s="1534">
        <v>136</v>
      </c>
      <c r="I41" s="1533">
        <v>33.663366336633665</v>
      </c>
      <c r="J41" s="788">
        <v>268</v>
      </c>
      <c r="K41" s="1531">
        <v>66.33663366336634</v>
      </c>
      <c r="L41" s="1529">
        <v>1237</v>
      </c>
      <c r="M41" s="1529">
        <v>699</v>
      </c>
      <c r="N41" s="1566">
        <v>56.50767987065481</v>
      </c>
      <c r="O41" s="1529">
        <v>538</v>
      </c>
      <c r="P41" s="1566">
        <v>43.49232012934519</v>
      </c>
    </row>
    <row r="42" spans="1:16" ht="12.75">
      <c r="A42" s="1299" t="s">
        <v>21</v>
      </c>
      <c r="B42" s="1286">
        <v>1000</v>
      </c>
      <c r="C42" s="1286">
        <v>490</v>
      </c>
      <c r="D42" s="1345">
        <v>49</v>
      </c>
      <c r="E42" s="1286">
        <v>510</v>
      </c>
      <c r="F42" s="1555">
        <v>51</v>
      </c>
      <c r="G42" s="2081">
        <v>3</v>
      </c>
      <c r="H42" s="1532">
        <v>0</v>
      </c>
      <c r="I42" s="1533">
        <v>0</v>
      </c>
      <c r="J42" s="1288">
        <v>3</v>
      </c>
      <c r="K42" s="2082">
        <v>100</v>
      </c>
      <c r="L42" s="1528">
        <v>1003</v>
      </c>
      <c r="M42" s="1528">
        <v>490</v>
      </c>
      <c r="N42" s="1566">
        <v>48.85343968095713</v>
      </c>
      <c r="O42" s="1528">
        <v>513</v>
      </c>
      <c r="P42" s="1566">
        <v>51.14656031904287</v>
      </c>
    </row>
    <row r="43" spans="1:16" ht="12.75">
      <c r="A43" s="1299" t="s">
        <v>77</v>
      </c>
      <c r="B43" s="1286">
        <v>1400</v>
      </c>
      <c r="C43" s="1286" t="s">
        <v>23</v>
      </c>
      <c r="D43" s="1345"/>
      <c r="E43" s="1286" t="s">
        <v>23</v>
      </c>
      <c r="F43" s="1555">
        <v>100</v>
      </c>
      <c r="G43" s="2081">
        <v>112</v>
      </c>
      <c r="H43" s="1532" t="s">
        <v>23</v>
      </c>
      <c r="I43" s="1533"/>
      <c r="J43" s="1288" t="s">
        <v>23</v>
      </c>
      <c r="K43" s="2082"/>
      <c r="L43" s="1528">
        <v>1512</v>
      </c>
      <c r="M43" s="1528" t="s">
        <v>23</v>
      </c>
      <c r="N43" s="1566"/>
      <c r="O43" s="1528" t="s">
        <v>23</v>
      </c>
      <c r="P43" s="1566"/>
    </row>
    <row r="44" spans="1:16" ht="12.75">
      <c r="A44" s="1299" t="s">
        <v>70</v>
      </c>
      <c r="B44" s="1286">
        <v>1307</v>
      </c>
      <c r="C44" s="1286">
        <v>1064</v>
      </c>
      <c r="D44" s="1345">
        <v>81.40780413159908</v>
      </c>
      <c r="E44" s="1286">
        <v>243</v>
      </c>
      <c r="F44" s="1555">
        <v>18.59219586840092</v>
      </c>
      <c r="G44" s="2081">
        <v>28</v>
      </c>
      <c r="H44" s="1532">
        <v>27</v>
      </c>
      <c r="I44" s="1533">
        <v>96.42857142857143</v>
      </c>
      <c r="J44" s="1288">
        <v>1</v>
      </c>
      <c r="K44" s="2082">
        <v>3.5714285714285694</v>
      </c>
      <c r="L44" s="1528">
        <v>1335</v>
      </c>
      <c r="M44" s="1528">
        <v>1091</v>
      </c>
      <c r="N44" s="1566">
        <v>81.72284644194757</v>
      </c>
      <c r="O44" s="1528">
        <v>244</v>
      </c>
      <c r="P44" s="1566">
        <v>18.277153558052433</v>
      </c>
    </row>
    <row r="45" spans="1:16" ht="12.75">
      <c r="A45" s="1299" t="s">
        <v>24</v>
      </c>
      <c r="B45" s="1286">
        <v>377</v>
      </c>
      <c r="C45" s="1286">
        <v>135</v>
      </c>
      <c r="D45" s="1345">
        <v>35.80901856763926</v>
      </c>
      <c r="E45" s="1286">
        <v>242</v>
      </c>
      <c r="F45" s="1555">
        <v>64.19098143236074</v>
      </c>
      <c r="G45" s="2081">
        <v>16</v>
      </c>
      <c r="H45" s="1532">
        <v>12</v>
      </c>
      <c r="I45" s="1533">
        <v>75</v>
      </c>
      <c r="J45" s="1288">
        <v>4</v>
      </c>
      <c r="K45" s="2082">
        <v>25</v>
      </c>
      <c r="L45" s="1528">
        <v>393</v>
      </c>
      <c r="M45" s="1528">
        <v>147</v>
      </c>
      <c r="N45" s="1566">
        <v>37.404580152671755</v>
      </c>
      <c r="O45" s="1528">
        <v>246</v>
      </c>
      <c r="P45" s="1566">
        <v>62.595419847328245</v>
      </c>
    </row>
    <row r="46" spans="1:16" ht="12.75">
      <c r="A46" s="1299" t="s">
        <v>102</v>
      </c>
      <c r="B46" s="1286">
        <v>25</v>
      </c>
      <c r="C46" s="1286">
        <v>25</v>
      </c>
      <c r="D46" s="1345">
        <v>100</v>
      </c>
      <c r="E46" s="1286">
        <v>0</v>
      </c>
      <c r="F46" s="1555">
        <v>0</v>
      </c>
      <c r="G46" s="2081">
        <v>8</v>
      </c>
      <c r="H46" s="1532">
        <v>8</v>
      </c>
      <c r="I46" s="1533">
        <v>100</v>
      </c>
      <c r="J46" s="1288">
        <v>0</v>
      </c>
      <c r="K46" s="2082">
        <v>0</v>
      </c>
      <c r="L46" s="1528">
        <v>33</v>
      </c>
      <c r="M46" s="1528">
        <v>33</v>
      </c>
      <c r="N46" s="1566">
        <v>100</v>
      </c>
      <c r="O46" s="1528">
        <v>0</v>
      </c>
      <c r="P46" s="1566">
        <v>0</v>
      </c>
    </row>
    <row r="47" spans="1:16" ht="12.75">
      <c r="A47" s="1299" t="s">
        <v>248</v>
      </c>
      <c r="B47" s="1286">
        <v>1273</v>
      </c>
      <c r="C47" s="1286">
        <v>860</v>
      </c>
      <c r="D47" s="1345">
        <v>67.55695208169678</v>
      </c>
      <c r="E47" s="1286">
        <v>413</v>
      </c>
      <c r="F47" s="1555">
        <v>32.44304791830322</v>
      </c>
      <c r="G47" s="2081">
        <v>158</v>
      </c>
      <c r="H47" s="1532">
        <v>12</v>
      </c>
      <c r="I47" s="1533">
        <v>7.594936708860759</v>
      </c>
      <c r="J47" s="1288">
        <v>146</v>
      </c>
      <c r="K47" s="2082">
        <v>92.40506329113924</v>
      </c>
      <c r="L47" s="1528">
        <v>1431</v>
      </c>
      <c r="M47" s="1528">
        <v>872</v>
      </c>
      <c r="N47" s="1566">
        <v>60.936408106219424</v>
      </c>
      <c r="O47" s="1528">
        <v>559</v>
      </c>
      <c r="P47" s="1566">
        <v>39.063591893780576</v>
      </c>
    </row>
    <row r="48" spans="1:16" ht="12.75">
      <c r="A48" s="1299" t="s">
        <v>249</v>
      </c>
      <c r="B48" s="1286">
        <v>304</v>
      </c>
      <c r="C48" s="1286">
        <v>253</v>
      </c>
      <c r="D48" s="1345">
        <v>83.22368421052632</v>
      </c>
      <c r="E48" s="1286">
        <v>51</v>
      </c>
      <c r="F48" s="1555">
        <v>16.776315789473685</v>
      </c>
      <c r="G48" s="2081">
        <v>0</v>
      </c>
      <c r="H48" s="1532">
        <v>0</v>
      </c>
      <c r="I48" s="1533"/>
      <c r="J48" s="1288">
        <v>0</v>
      </c>
      <c r="K48" s="2082"/>
      <c r="L48" s="1528">
        <v>304</v>
      </c>
      <c r="M48" s="1528">
        <v>253</v>
      </c>
      <c r="N48" s="1566">
        <v>83.22368421052632</v>
      </c>
      <c r="O48" s="1528">
        <v>51</v>
      </c>
      <c r="P48" s="1566">
        <v>16.776315789473685</v>
      </c>
    </row>
    <row r="49" spans="1:16" ht="12.75">
      <c r="A49" s="1299" t="s">
        <v>251</v>
      </c>
      <c r="B49" s="1286">
        <v>83</v>
      </c>
      <c r="C49" s="1286">
        <v>77</v>
      </c>
      <c r="D49" s="1345">
        <v>92.7710843373494</v>
      </c>
      <c r="E49" s="1286">
        <v>6</v>
      </c>
      <c r="F49" s="1555">
        <v>7.228915662650607</v>
      </c>
      <c r="G49" s="2081">
        <v>0</v>
      </c>
      <c r="H49" s="1532">
        <v>0</v>
      </c>
      <c r="I49" s="1533"/>
      <c r="J49" s="1288">
        <v>0</v>
      </c>
      <c r="K49" s="2082"/>
      <c r="L49" s="1528">
        <v>83</v>
      </c>
      <c r="M49" s="1528">
        <v>77</v>
      </c>
      <c r="N49" s="1566">
        <v>92.7710843373494</v>
      </c>
      <c r="O49" s="1528">
        <v>6</v>
      </c>
      <c r="P49" s="1566">
        <v>7.228915662650603</v>
      </c>
    </row>
    <row r="50" spans="1:16" ht="12.75">
      <c r="A50" s="1299" t="s">
        <v>67</v>
      </c>
      <c r="B50" s="1286">
        <v>679</v>
      </c>
      <c r="C50" s="1286">
        <v>639</v>
      </c>
      <c r="D50" s="1345">
        <v>94.10898379970546</v>
      </c>
      <c r="E50" s="1286">
        <v>40</v>
      </c>
      <c r="F50" s="1555">
        <v>5.891016200294544</v>
      </c>
      <c r="G50" s="2081">
        <v>4</v>
      </c>
      <c r="H50" s="1532">
        <v>1</v>
      </c>
      <c r="I50" s="1533">
        <v>25</v>
      </c>
      <c r="J50" s="1288">
        <v>3</v>
      </c>
      <c r="K50" s="2082">
        <v>75</v>
      </c>
      <c r="L50" s="1528">
        <v>683</v>
      </c>
      <c r="M50" s="1528">
        <v>640</v>
      </c>
      <c r="N50" s="1566">
        <v>93.70424597364568</v>
      </c>
      <c r="O50" s="1528">
        <v>43</v>
      </c>
      <c r="P50" s="1566">
        <v>6.295754026354319</v>
      </c>
    </row>
    <row r="51" spans="1:16" ht="12.75">
      <c r="A51" s="1299" t="s">
        <v>27</v>
      </c>
      <c r="B51" s="1286">
        <v>77</v>
      </c>
      <c r="C51" s="1286">
        <v>62</v>
      </c>
      <c r="D51" s="1345">
        <v>80.51948051948052</v>
      </c>
      <c r="E51" s="1286">
        <v>15</v>
      </c>
      <c r="F51" s="1555">
        <v>19.480519480519476</v>
      </c>
      <c r="G51" s="2081">
        <v>25</v>
      </c>
      <c r="H51" s="1532">
        <v>12</v>
      </c>
      <c r="I51" s="1533">
        <v>48</v>
      </c>
      <c r="J51" s="1288">
        <v>13</v>
      </c>
      <c r="K51" s="2082">
        <v>52</v>
      </c>
      <c r="L51" s="1528">
        <v>102</v>
      </c>
      <c r="M51" s="1528">
        <v>74</v>
      </c>
      <c r="N51" s="1566">
        <v>72.54901960784314</v>
      </c>
      <c r="O51" s="1528">
        <v>28</v>
      </c>
      <c r="P51" s="1566">
        <v>27.45098039215686</v>
      </c>
    </row>
    <row r="52" spans="1:16" ht="12.75">
      <c r="A52" s="1299" t="s">
        <v>28</v>
      </c>
      <c r="B52" s="1286">
        <v>45</v>
      </c>
      <c r="C52" s="1286">
        <v>44</v>
      </c>
      <c r="D52" s="1345">
        <v>97.77777777777777</v>
      </c>
      <c r="E52" s="1286">
        <v>1</v>
      </c>
      <c r="F52" s="1555">
        <v>2.2222222222222285</v>
      </c>
      <c r="G52" s="2081">
        <v>10</v>
      </c>
      <c r="H52" s="1532">
        <v>9</v>
      </c>
      <c r="I52" s="1533">
        <v>90</v>
      </c>
      <c r="J52" s="1288">
        <v>1</v>
      </c>
      <c r="K52" s="2082">
        <v>10</v>
      </c>
      <c r="L52" s="1528">
        <v>55</v>
      </c>
      <c r="M52" s="1528">
        <v>53</v>
      </c>
      <c r="N52" s="1566">
        <v>96.36363636363636</v>
      </c>
      <c r="O52" s="1528">
        <v>2</v>
      </c>
      <c r="P52" s="1566">
        <v>3.6363636363636362</v>
      </c>
    </row>
    <row r="53" spans="1:16" ht="13.5" thickBot="1">
      <c r="A53" s="1302" t="s">
        <v>29</v>
      </c>
      <c r="B53" s="1287">
        <v>31</v>
      </c>
      <c r="C53" s="1287">
        <v>27</v>
      </c>
      <c r="D53" s="1553">
        <v>87.09677419354838</v>
      </c>
      <c r="E53" s="1287">
        <v>4</v>
      </c>
      <c r="F53" s="1556">
        <v>12.903225806451616</v>
      </c>
      <c r="G53" s="2084">
        <v>29</v>
      </c>
      <c r="H53" s="1289">
        <v>22</v>
      </c>
      <c r="I53" s="1535">
        <v>75.86206896551724</v>
      </c>
      <c r="J53" s="1290">
        <v>7</v>
      </c>
      <c r="K53" s="2085">
        <v>24.13793103448276</v>
      </c>
      <c r="L53" s="1530">
        <v>60</v>
      </c>
      <c r="M53" s="1530">
        <v>49</v>
      </c>
      <c r="N53" s="1567">
        <v>81.66666666666667</v>
      </c>
      <c r="O53" s="1530">
        <v>11</v>
      </c>
      <c r="P53" s="1567">
        <v>18.333333333333332</v>
      </c>
    </row>
    <row r="55" spans="1:16" ht="12.75">
      <c r="A55" s="50" t="s">
        <v>159</v>
      </c>
      <c r="B55" s="53"/>
      <c r="C55" s="51"/>
      <c r="D55" s="51"/>
      <c r="E55" s="51"/>
      <c r="F55" s="51"/>
      <c r="G55" s="51"/>
      <c r="H55" s="51"/>
      <c r="I55" s="51"/>
      <c r="J55" s="51"/>
      <c r="K55" s="51"/>
      <c r="L55" s="51"/>
      <c r="M55" s="51"/>
      <c r="N55" s="51"/>
      <c r="O55" s="54"/>
      <c r="P55" s="54"/>
    </row>
    <row r="56" spans="1:16" ht="13.5" thickBot="1">
      <c r="A56" s="52"/>
      <c r="B56" s="55"/>
      <c r="C56" s="52"/>
      <c r="D56" s="52"/>
      <c r="E56" s="52"/>
      <c r="F56" s="52"/>
      <c r="G56" s="52"/>
      <c r="H56" s="52"/>
      <c r="I56" s="52"/>
      <c r="J56" s="52"/>
      <c r="K56" s="52"/>
      <c r="L56" s="52"/>
      <c r="M56" s="52"/>
      <c r="N56" s="52"/>
      <c r="O56" s="52"/>
      <c r="P56" s="52"/>
    </row>
    <row r="57" spans="1:16" ht="13.5" thickBot="1">
      <c r="A57" s="3007" t="s">
        <v>119</v>
      </c>
      <c r="B57" s="3015" t="s">
        <v>2</v>
      </c>
      <c r="C57" s="3016"/>
      <c r="D57" s="3016"/>
      <c r="E57" s="3010"/>
      <c r="F57" s="3010"/>
      <c r="G57" s="3023" t="s">
        <v>3</v>
      </c>
      <c r="H57" s="3019"/>
      <c r="I57" s="3019"/>
      <c r="J57" s="3019"/>
      <c r="K57" s="3019"/>
      <c r="L57" s="3020" t="s">
        <v>1</v>
      </c>
      <c r="M57" s="3021"/>
      <c r="N57" s="3021"/>
      <c r="O57" s="3021"/>
      <c r="P57" s="3022"/>
    </row>
    <row r="58" spans="1:16" ht="13.5" thickBot="1">
      <c r="A58" s="3025"/>
      <c r="B58" s="243" t="s">
        <v>100</v>
      </c>
      <c r="C58" s="243" t="s">
        <v>101</v>
      </c>
      <c r="D58" s="1321" t="s">
        <v>216</v>
      </c>
      <c r="E58" s="243" t="s">
        <v>64</v>
      </c>
      <c r="F58" s="1321" t="s">
        <v>216</v>
      </c>
      <c r="G58" s="1335" t="s">
        <v>68</v>
      </c>
      <c r="H58" s="1335" t="s">
        <v>101</v>
      </c>
      <c r="I58" s="1543" t="s">
        <v>216</v>
      </c>
      <c r="J58" s="1542" t="s">
        <v>64</v>
      </c>
      <c r="K58" s="1543" t="s">
        <v>216</v>
      </c>
      <c r="L58" s="1521" t="s">
        <v>100</v>
      </c>
      <c r="M58" s="1521" t="s">
        <v>101</v>
      </c>
      <c r="N58" s="1522" t="s">
        <v>216</v>
      </c>
      <c r="O58" s="1521" t="s">
        <v>64</v>
      </c>
      <c r="P58" s="1522" t="s">
        <v>216</v>
      </c>
    </row>
    <row r="59" spans="1:16" ht="15">
      <c r="A59" s="1300" t="s">
        <v>6</v>
      </c>
      <c r="B59" s="1228">
        <v>9457</v>
      </c>
      <c r="C59" s="1228">
        <v>6563</v>
      </c>
      <c r="D59" s="1341">
        <v>81.12484548825711</v>
      </c>
      <c r="E59" s="1229">
        <v>1527</v>
      </c>
      <c r="F59" s="1539">
        <v>18.875154511742892</v>
      </c>
      <c r="G59" s="1544">
        <v>557</v>
      </c>
      <c r="H59" s="1544">
        <v>115</v>
      </c>
      <c r="I59" s="1546">
        <v>25.330396475770925</v>
      </c>
      <c r="J59" s="1292">
        <v>339</v>
      </c>
      <c r="K59" s="1546">
        <v>74.66960352422907</v>
      </c>
      <c r="L59" s="1230">
        <v>10014</v>
      </c>
      <c r="M59" s="1560">
        <v>6678</v>
      </c>
      <c r="N59" s="1565">
        <v>66.68663870581186</v>
      </c>
      <c r="O59" s="1560">
        <v>1866</v>
      </c>
      <c r="P59" s="1565">
        <v>18.633912522468545</v>
      </c>
    </row>
    <row r="60" spans="1:16" ht="12.75">
      <c r="A60" s="1299" t="s">
        <v>31</v>
      </c>
      <c r="B60" s="1232">
        <v>1992</v>
      </c>
      <c r="C60" s="1232">
        <v>1992</v>
      </c>
      <c r="D60" s="1342">
        <v>100</v>
      </c>
      <c r="E60" s="1233">
        <v>0</v>
      </c>
      <c r="F60" s="1540">
        <v>0</v>
      </c>
      <c r="G60" s="1547">
        <v>0</v>
      </c>
      <c r="H60" s="1547">
        <v>0</v>
      </c>
      <c r="I60" s="1548"/>
      <c r="J60" s="1293">
        <v>0</v>
      </c>
      <c r="K60" s="653"/>
      <c r="L60" s="4">
        <v>1992</v>
      </c>
      <c r="M60" s="1537">
        <v>1992</v>
      </c>
      <c r="N60" s="1563">
        <v>100</v>
      </c>
      <c r="O60" s="1537">
        <v>0</v>
      </c>
      <c r="P60" s="1563">
        <v>0</v>
      </c>
    </row>
    <row r="61" spans="1:16" ht="12.75">
      <c r="A61" s="1299" t="s">
        <v>16</v>
      </c>
      <c r="B61" s="1232">
        <v>469</v>
      </c>
      <c r="C61" s="1232">
        <v>251</v>
      </c>
      <c r="D61" s="1342">
        <v>53.518123667377395</v>
      </c>
      <c r="E61" s="1233">
        <v>218</v>
      </c>
      <c r="F61" s="1540">
        <v>46.481876332622605</v>
      </c>
      <c r="G61" s="1547">
        <v>124</v>
      </c>
      <c r="H61" s="1547">
        <v>6</v>
      </c>
      <c r="I61" s="1548">
        <v>4.838709677419355</v>
      </c>
      <c r="J61" s="1293">
        <v>118</v>
      </c>
      <c r="K61" s="1548">
        <v>95.16129032258064</v>
      </c>
      <c r="L61" s="4">
        <v>593</v>
      </c>
      <c r="M61" s="1537">
        <v>257</v>
      </c>
      <c r="N61" s="1563">
        <v>43.3389544688027</v>
      </c>
      <c r="O61" s="1537">
        <v>336</v>
      </c>
      <c r="P61" s="1563">
        <v>56.6610455311973</v>
      </c>
    </row>
    <row r="62" spans="1:16" ht="12.75">
      <c r="A62" s="1299" t="s">
        <v>247</v>
      </c>
      <c r="B62" s="1232">
        <v>144</v>
      </c>
      <c r="C62" s="1232">
        <v>121</v>
      </c>
      <c r="D62" s="1342">
        <v>84.02777777777777</v>
      </c>
      <c r="E62" s="1233">
        <v>23</v>
      </c>
      <c r="F62" s="1540">
        <v>15.972222222222229</v>
      </c>
      <c r="G62" s="1547">
        <v>0</v>
      </c>
      <c r="H62" s="1547">
        <v>0</v>
      </c>
      <c r="I62" s="1548"/>
      <c r="J62" s="1293">
        <v>0</v>
      </c>
      <c r="K62" s="653"/>
      <c r="L62" s="4">
        <v>144</v>
      </c>
      <c r="M62" s="1537">
        <v>121</v>
      </c>
      <c r="N62" s="1563">
        <v>84.02777777777777</v>
      </c>
      <c r="O62" s="1537">
        <v>23</v>
      </c>
      <c r="P62" s="1563">
        <v>15.972222222222221</v>
      </c>
    </row>
    <row r="63" spans="1:16" ht="12.75">
      <c r="A63" s="1299" t="s">
        <v>210</v>
      </c>
      <c r="B63" s="1232">
        <v>264</v>
      </c>
      <c r="C63" s="1232">
        <v>237</v>
      </c>
      <c r="D63" s="1342">
        <v>89.77272727272727</v>
      </c>
      <c r="E63" s="1233">
        <v>27</v>
      </c>
      <c r="F63" s="1540">
        <v>10.227272727272734</v>
      </c>
      <c r="G63" s="1547">
        <v>0</v>
      </c>
      <c r="H63" s="1547">
        <v>0</v>
      </c>
      <c r="I63" s="1548"/>
      <c r="J63" s="1293">
        <v>0</v>
      </c>
      <c r="K63" s="653"/>
      <c r="L63" s="4">
        <v>264</v>
      </c>
      <c r="M63" s="1537">
        <v>237</v>
      </c>
      <c r="N63" s="1563">
        <v>89.77272727272727</v>
      </c>
      <c r="O63" s="1537">
        <v>27</v>
      </c>
      <c r="P63" s="1563">
        <v>10.227272727272727</v>
      </c>
    </row>
    <row r="64" spans="1:16" ht="12.75">
      <c r="A64" s="1299" t="s">
        <v>84</v>
      </c>
      <c r="B64" s="1232">
        <v>223</v>
      </c>
      <c r="C64" s="1232">
        <v>212</v>
      </c>
      <c r="D64" s="1342">
        <v>95.06726457399103</v>
      </c>
      <c r="E64" s="1233">
        <v>11</v>
      </c>
      <c r="F64" s="1540">
        <v>4.932735426008975</v>
      </c>
      <c r="G64" s="1547">
        <v>0</v>
      </c>
      <c r="H64" s="1547">
        <v>0</v>
      </c>
      <c r="I64" s="1548"/>
      <c r="J64" s="1293">
        <v>0</v>
      </c>
      <c r="K64" s="653"/>
      <c r="L64" s="4">
        <v>223</v>
      </c>
      <c r="M64" s="1537">
        <v>212</v>
      </c>
      <c r="N64" s="1563">
        <v>95.06726457399103</v>
      </c>
      <c r="O64" s="1537">
        <v>11</v>
      </c>
      <c r="P64" s="1563">
        <v>4.932735426008969</v>
      </c>
    </row>
    <row r="65" spans="1:16" ht="12.75">
      <c r="A65" s="1299" t="s">
        <v>20</v>
      </c>
      <c r="B65" s="1232">
        <v>122</v>
      </c>
      <c r="C65" s="1232">
        <v>122</v>
      </c>
      <c r="D65" s="1342">
        <v>100</v>
      </c>
      <c r="E65" s="1233">
        <v>0</v>
      </c>
      <c r="F65" s="1540">
        <v>0</v>
      </c>
      <c r="G65" s="1547">
        <v>0</v>
      </c>
      <c r="H65" s="1547">
        <v>0</v>
      </c>
      <c r="I65" s="1548"/>
      <c r="J65" s="1293">
        <v>0</v>
      </c>
      <c r="K65" s="653"/>
      <c r="L65" s="4">
        <v>122</v>
      </c>
      <c r="M65" s="1537">
        <v>122</v>
      </c>
      <c r="N65" s="1563">
        <v>100</v>
      </c>
      <c r="O65" s="1537">
        <v>0</v>
      </c>
      <c r="P65" s="1563">
        <v>0</v>
      </c>
    </row>
    <row r="66" spans="1:16" ht="12.75">
      <c r="A66" s="218" t="s">
        <v>0</v>
      </c>
      <c r="B66" s="1231">
        <v>549</v>
      </c>
      <c r="C66" s="1231">
        <v>486</v>
      </c>
      <c r="D66" s="1342">
        <v>88.52459016393442</v>
      </c>
      <c r="E66" s="488">
        <v>63</v>
      </c>
      <c r="F66" s="494">
        <v>11.47540983606558</v>
      </c>
      <c r="G66" s="1549">
        <v>143</v>
      </c>
      <c r="H66" s="1549">
        <v>56</v>
      </c>
      <c r="I66" s="1548">
        <v>39.16083916083916</v>
      </c>
      <c r="J66" s="644">
        <v>87</v>
      </c>
      <c r="K66" s="653">
        <v>60.83916083916084</v>
      </c>
      <c r="L66" s="1230">
        <v>692</v>
      </c>
      <c r="M66" s="1536">
        <v>542</v>
      </c>
      <c r="N66" s="1563">
        <v>78.32369942196532</v>
      </c>
      <c r="O66" s="1536">
        <v>150</v>
      </c>
      <c r="P66" s="1563">
        <v>21.67630057803468</v>
      </c>
    </row>
    <row r="67" spans="1:16" ht="12.75">
      <c r="A67" s="1299" t="s">
        <v>21</v>
      </c>
      <c r="B67" s="1232">
        <v>108</v>
      </c>
      <c r="C67" s="1232">
        <v>84</v>
      </c>
      <c r="D67" s="1342">
        <v>77.77777777777777</v>
      </c>
      <c r="E67" s="1233">
        <v>24</v>
      </c>
      <c r="F67" s="1540">
        <v>22.22222222222223</v>
      </c>
      <c r="G67" s="1547">
        <v>0</v>
      </c>
      <c r="H67" s="1547">
        <v>0</v>
      </c>
      <c r="I67" s="1548"/>
      <c r="J67" s="1293">
        <v>0</v>
      </c>
      <c r="K67" s="653"/>
      <c r="L67" s="4">
        <v>108</v>
      </c>
      <c r="M67" s="1537">
        <v>84</v>
      </c>
      <c r="N67" s="1563">
        <v>77.77777777777777</v>
      </c>
      <c r="O67" s="1537">
        <v>24</v>
      </c>
      <c r="P67" s="1563">
        <v>22.22222222222222</v>
      </c>
    </row>
    <row r="68" spans="1:16" ht="12.75">
      <c r="A68" s="1299" t="s">
        <v>77</v>
      </c>
      <c r="B68" s="1232">
        <v>1367</v>
      </c>
      <c r="C68" s="1232" t="s">
        <v>23</v>
      </c>
      <c r="D68" s="1342"/>
      <c r="E68" s="1233" t="s">
        <v>23</v>
      </c>
      <c r="F68" s="1540"/>
      <c r="G68" s="1547">
        <v>103</v>
      </c>
      <c r="H68" s="1547" t="s">
        <v>23</v>
      </c>
      <c r="I68" s="1548"/>
      <c r="J68" s="1293" t="s">
        <v>23</v>
      </c>
      <c r="K68" s="653"/>
      <c r="L68" s="4">
        <v>1470</v>
      </c>
      <c r="M68" s="1537" t="s">
        <v>23</v>
      </c>
      <c r="N68" s="1563"/>
      <c r="O68" s="1537" t="s">
        <v>23</v>
      </c>
      <c r="P68" s="1563"/>
    </row>
    <row r="69" spans="1:16" ht="12.75">
      <c r="A69" s="1299" t="s">
        <v>70</v>
      </c>
      <c r="B69" s="1232">
        <v>1256</v>
      </c>
      <c r="C69" s="1232">
        <v>938</v>
      </c>
      <c r="D69" s="1342">
        <v>74.68152866242038</v>
      </c>
      <c r="E69" s="1233">
        <v>318</v>
      </c>
      <c r="F69" s="1540">
        <v>25.318471337579624</v>
      </c>
      <c r="G69" s="1547">
        <v>37</v>
      </c>
      <c r="H69" s="1547">
        <v>17</v>
      </c>
      <c r="I69" s="1548">
        <v>45.945945945945944</v>
      </c>
      <c r="J69" s="1293">
        <v>20</v>
      </c>
      <c r="K69" s="1548">
        <v>54.054054054054056</v>
      </c>
      <c r="L69" s="4">
        <v>1293</v>
      </c>
      <c r="M69" s="1537">
        <v>955</v>
      </c>
      <c r="N69" s="1563">
        <v>73.85924207269915</v>
      </c>
      <c r="O69" s="1537">
        <v>338</v>
      </c>
      <c r="P69" s="1563">
        <v>26.14075792730085</v>
      </c>
    </row>
    <row r="70" spans="1:16" ht="12.75">
      <c r="A70" s="1299" t="s">
        <v>24</v>
      </c>
      <c r="B70" s="1232">
        <v>650</v>
      </c>
      <c r="C70" s="1232">
        <v>305</v>
      </c>
      <c r="D70" s="1342">
        <v>46.92307692307692</v>
      </c>
      <c r="E70" s="1233">
        <v>345</v>
      </c>
      <c r="F70" s="1540">
        <v>53.07692307692308</v>
      </c>
      <c r="G70" s="1547">
        <v>15</v>
      </c>
      <c r="H70" s="1547">
        <v>8</v>
      </c>
      <c r="I70" s="1548">
        <v>53.333333333333336</v>
      </c>
      <c r="J70" s="1293">
        <v>7</v>
      </c>
      <c r="K70" s="1548">
        <v>46.666666666666664</v>
      </c>
      <c r="L70" s="4">
        <v>665</v>
      </c>
      <c r="M70" s="1537">
        <v>313</v>
      </c>
      <c r="N70" s="1563">
        <v>47.067669172932334</v>
      </c>
      <c r="O70" s="1537">
        <v>352</v>
      </c>
      <c r="P70" s="1563">
        <v>52.932330827067666</v>
      </c>
    </row>
    <row r="71" spans="1:16" ht="12.75">
      <c r="A71" s="1299" t="s">
        <v>102</v>
      </c>
      <c r="B71" s="1232">
        <v>13</v>
      </c>
      <c r="C71" s="1232">
        <v>13</v>
      </c>
      <c r="D71" s="1342">
        <v>100</v>
      </c>
      <c r="E71" s="1233">
        <v>0</v>
      </c>
      <c r="F71" s="1540">
        <v>0</v>
      </c>
      <c r="G71" s="1547">
        <v>12</v>
      </c>
      <c r="H71" s="1547">
        <v>10</v>
      </c>
      <c r="I71" s="1548">
        <v>83.33333333333333</v>
      </c>
      <c r="J71" s="1293">
        <v>2</v>
      </c>
      <c r="K71" s="1548">
        <v>16.66666666666667</v>
      </c>
      <c r="L71" s="4">
        <v>25</v>
      </c>
      <c r="M71" s="1537">
        <v>23</v>
      </c>
      <c r="N71" s="1563">
        <v>92</v>
      </c>
      <c r="O71" s="1537">
        <v>2</v>
      </c>
      <c r="P71" s="1563">
        <v>8</v>
      </c>
    </row>
    <row r="72" spans="1:16" ht="12.75">
      <c r="A72" s="1299" t="s">
        <v>248</v>
      </c>
      <c r="B72" s="1232">
        <v>1125</v>
      </c>
      <c r="C72" s="1232">
        <v>732</v>
      </c>
      <c r="D72" s="1342">
        <v>65.06666666666666</v>
      </c>
      <c r="E72" s="1233">
        <v>393</v>
      </c>
      <c r="F72" s="1540">
        <v>34.93333333333334</v>
      </c>
      <c r="G72" s="1547">
        <v>95</v>
      </c>
      <c r="H72" s="1547">
        <v>6</v>
      </c>
      <c r="I72" s="1548">
        <v>6.315789473684211</v>
      </c>
      <c r="J72" s="1293">
        <v>89</v>
      </c>
      <c r="K72" s="1548">
        <v>93.6842105263158</v>
      </c>
      <c r="L72" s="4">
        <v>1220</v>
      </c>
      <c r="M72" s="1537">
        <v>738</v>
      </c>
      <c r="N72" s="1563">
        <v>60.49180327868852</v>
      </c>
      <c r="O72" s="1537">
        <v>482</v>
      </c>
      <c r="P72" s="1563">
        <v>39.50819672131148</v>
      </c>
    </row>
    <row r="73" spans="1:16" ht="12.75">
      <c r="A73" s="1299" t="s">
        <v>249</v>
      </c>
      <c r="B73" s="1232">
        <v>318</v>
      </c>
      <c r="C73" s="1232">
        <v>275</v>
      </c>
      <c r="D73" s="1342">
        <v>86.47798742138365</v>
      </c>
      <c r="E73" s="1233">
        <v>43</v>
      </c>
      <c r="F73" s="1540">
        <v>13.522012578616355</v>
      </c>
      <c r="G73" s="1547">
        <v>0</v>
      </c>
      <c r="H73" s="1547">
        <v>0</v>
      </c>
      <c r="I73" s="1548"/>
      <c r="J73" s="1293">
        <v>0</v>
      </c>
      <c r="K73" s="1548"/>
      <c r="L73" s="4">
        <v>318</v>
      </c>
      <c r="M73" s="1537">
        <v>275</v>
      </c>
      <c r="N73" s="1563">
        <v>86.47798742138365</v>
      </c>
      <c r="O73" s="1537">
        <v>43</v>
      </c>
      <c r="P73" s="1563">
        <v>13.522012578616351</v>
      </c>
    </row>
    <row r="74" spans="1:16" ht="12.75">
      <c r="A74" s="1299" t="s">
        <v>251</v>
      </c>
      <c r="B74" s="1232">
        <v>76</v>
      </c>
      <c r="C74" s="1232">
        <v>70</v>
      </c>
      <c r="D74" s="1342">
        <v>92.10526315789474</v>
      </c>
      <c r="E74" s="1233">
        <v>6</v>
      </c>
      <c r="F74" s="1540">
        <v>7.89473684210526</v>
      </c>
      <c r="G74" s="1547">
        <v>0</v>
      </c>
      <c r="H74" s="1547">
        <v>0</v>
      </c>
      <c r="I74" s="1548"/>
      <c r="J74" s="1293">
        <v>0</v>
      </c>
      <c r="K74" s="1548"/>
      <c r="L74" s="4">
        <v>76</v>
      </c>
      <c r="M74" s="1537">
        <v>70</v>
      </c>
      <c r="N74" s="1563">
        <v>92.10526315789474</v>
      </c>
      <c r="O74" s="1537">
        <v>6</v>
      </c>
      <c r="P74" s="1563">
        <v>7.894736842105263</v>
      </c>
    </row>
    <row r="75" spans="1:16" ht="12.75">
      <c r="A75" s="1299" t="s">
        <v>67</v>
      </c>
      <c r="B75" s="1232">
        <v>653</v>
      </c>
      <c r="C75" s="1232">
        <v>615</v>
      </c>
      <c r="D75" s="1342">
        <v>94.18070444104134</v>
      </c>
      <c r="E75" s="1233">
        <v>38</v>
      </c>
      <c r="F75" s="1540">
        <v>5.8192955589586575</v>
      </c>
      <c r="G75" s="1547">
        <v>4</v>
      </c>
      <c r="H75" s="1547">
        <v>0</v>
      </c>
      <c r="I75" s="1548">
        <v>0</v>
      </c>
      <c r="J75" s="1293">
        <v>4</v>
      </c>
      <c r="K75" s="1548">
        <v>100</v>
      </c>
      <c r="L75" s="4">
        <v>657</v>
      </c>
      <c r="M75" s="1537">
        <v>615</v>
      </c>
      <c r="N75" s="1563">
        <v>93.60730593607306</v>
      </c>
      <c r="O75" s="1537">
        <v>42</v>
      </c>
      <c r="P75" s="1563">
        <v>6.392694063926941</v>
      </c>
    </row>
    <row r="76" spans="1:16" ht="12.75">
      <c r="A76" s="1299" t="s">
        <v>27</v>
      </c>
      <c r="B76" s="1232">
        <v>78</v>
      </c>
      <c r="C76" s="1232">
        <v>62</v>
      </c>
      <c r="D76" s="1342">
        <v>79.48717948717949</v>
      </c>
      <c r="E76" s="1233">
        <v>16</v>
      </c>
      <c r="F76" s="1540">
        <v>20.51282051282051</v>
      </c>
      <c r="G76" s="1547">
        <v>24</v>
      </c>
      <c r="H76" s="1547">
        <v>12</v>
      </c>
      <c r="I76" s="1548">
        <v>50</v>
      </c>
      <c r="J76" s="1293">
        <v>12</v>
      </c>
      <c r="K76" s="1548">
        <v>50</v>
      </c>
      <c r="L76" s="4">
        <v>102</v>
      </c>
      <c r="M76" s="1537">
        <v>74</v>
      </c>
      <c r="N76" s="1563">
        <v>72.54901960784314</v>
      </c>
      <c r="O76" s="1537">
        <v>28</v>
      </c>
      <c r="P76" s="1563">
        <v>27.45098039215686</v>
      </c>
    </row>
    <row r="77" spans="1:16" ht="12.75">
      <c r="A77" s="1299" t="s">
        <v>28</v>
      </c>
      <c r="B77" s="1232">
        <v>21</v>
      </c>
      <c r="C77" s="1232">
        <v>21</v>
      </c>
      <c r="D77" s="1342">
        <v>100</v>
      </c>
      <c r="E77" s="1233">
        <v>0</v>
      </c>
      <c r="F77" s="1540">
        <v>0</v>
      </c>
      <c r="G77" s="1547">
        <v>0</v>
      </c>
      <c r="H77" s="1547">
        <v>0</v>
      </c>
      <c r="I77" s="1548"/>
      <c r="J77" s="1293">
        <v>0</v>
      </c>
      <c r="K77" s="653"/>
      <c r="L77" s="4">
        <v>21</v>
      </c>
      <c r="M77" s="1537">
        <v>21</v>
      </c>
      <c r="N77" s="1563">
        <v>100</v>
      </c>
      <c r="O77" s="1537">
        <v>0</v>
      </c>
      <c r="P77" s="1563">
        <v>0</v>
      </c>
    </row>
    <row r="78" spans="1:16" ht="13.5" thickBot="1">
      <c r="A78" s="1302" t="s">
        <v>29</v>
      </c>
      <c r="B78" s="1235">
        <v>29</v>
      </c>
      <c r="C78" s="1235">
        <v>27</v>
      </c>
      <c r="D78" s="1343">
        <v>93.10344827586206</v>
      </c>
      <c r="E78" s="1236">
        <v>2</v>
      </c>
      <c r="F78" s="1541">
        <v>6.896551724137936</v>
      </c>
      <c r="G78" s="1550">
        <v>0</v>
      </c>
      <c r="H78" s="1550">
        <v>0</v>
      </c>
      <c r="I78" s="1552"/>
      <c r="J78" s="1294">
        <v>0</v>
      </c>
      <c r="K78" s="663"/>
      <c r="L78" s="1234">
        <v>29</v>
      </c>
      <c r="M78" s="1538">
        <v>27</v>
      </c>
      <c r="N78" s="1564">
        <v>93.10344827586206</v>
      </c>
      <c r="O78" s="1538">
        <v>2</v>
      </c>
      <c r="P78" s="1564">
        <v>6.896551724137931</v>
      </c>
    </row>
    <row r="79" spans="1:16" ht="12.75">
      <c r="A79" s="50" t="s">
        <v>302</v>
      </c>
      <c r="B79" s="53"/>
      <c r="C79" s="51"/>
      <c r="D79" s="51"/>
      <c r="E79" s="51"/>
      <c r="F79" s="51"/>
      <c r="G79" s="51"/>
      <c r="H79" s="51"/>
      <c r="I79" s="51"/>
      <c r="J79" s="51"/>
      <c r="K79" s="51"/>
      <c r="L79" s="51"/>
      <c r="M79" s="51"/>
      <c r="N79" s="51"/>
      <c r="O79" s="54"/>
      <c r="P79" s="54"/>
    </row>
    <row r="80" spans="1:16" ht="13.5" thickBot="1">
      <c r="A80" s="52"/>
      <c r="B80" s="55"/>
      <c r="C80" s="52"/>
      <c r="D80" s="52"/>
      <c r="E80" s="52"/>
      <c r="F80" s="52"/>
      <c r="G80" s="52"/>
      <c r="H80" s="52"/>
      <c r="I80" s="52"/>
      <c r="J80" s="52"/>
      <c r="K80" s="52"/>
      <c r="L80" s="52"/>
      <c r="M80" s="52"/>
      <c r="N80" s="52"/>
      <c r="O80" s="52"/>
      <c r="P80" s="52"/>
    </row>
    <row r="81" spans="1:16" ht="13.5" thickBot="1">
      <c r="A81" s="3007" t="s">
        <v>119</v>
      </c>
      <c r="B81" s="3015" t="s">
        <v>2</v>
      </c>
      <c r="C81" s="3016"/>
      <c r="D81" s="3016"/>
      <c r="E81" s="3010"/>
      <c r="F81" s="3010"/>
      <c r="G81" s="3023" t="s">
        <v>3</v>
      </c>
      <c r="H81" s="3019"/>
      <c r="I81" s="3019"/>
      <c r="J81" s="3019"/>
      <c r="K81" s="3019"/>
      <c r="L81" s="3020" t="s">
        <v>1</v>
      </c>
      <c r="M81" s="3021"/>
      <c r="N81" s="3021"/>
      <c r="O81" s="3021"/>
      <c r="P81" s="3022"/>
    </row>
    <row r="82" spans="1:16" ht="13.5" thickBot="1">
      <c r="A82" s="3025"/>
      <c r="B82" s="243" t="s">
        <v>100</v>
      </c>
      <c r="C82" s="243" t="s">
        <v>101</v>
      </c>
      <c r="D82" s="1321" t="s">
        <v>216</v>
      </c>
      <c r="E82" s="243" t="s">
        <v>64</v>
      </c>
      <c r="F82" s="1321" t="s">
        <v>216</v>
      </c>
      <c r="G82" s="1335" t="s">
        <v>68</v>
      </c>
      <c r="H82" s="1335" t="s">
        <v>101</v>
      </c>
      <c r="I82" s="1543" t="s">
        <v>216</v>
      </c>
      <c r="J82" s="1542" t="s">
        <v>64</v>
      </c>
      <c r="K82" s="1543" t="s">
        <v>216</v>
      </c>
      <c r="L82" s="1516" t="s">
        <v>100</v>
      </c>
      <c r="M82" s="1516" t="s">
        <v>101</v>
      </c>
      <c r="N82" s="1517" t="s">
        <v>216</v>
      </c>
      <c r="O82" s="1527" t="s">
        <v>64</v>
      </c>
      <c r="P82" s="1517" t="s">
        <v>216</v>
      </c>
    </row>
    <row r="83" spans="1:16" ht="15">
      <c r="A83" s="1300" t="s">
        <v>6</v>
      </c>
      <c r="B83" s="1574">
        <v>9745</v>
      </c>
      <c r="C83" s="1228"/>
      <c r="D83" s="1341"/>
      <c r="E83" s="1229"/>
      <c r="F83" s="1341"/>
      <c r="G83" s="1582">
        <v>796</v>
      </c>
      <c r="H83" s="1292"/>
      <c r="I83" s="1545"/>
      <c r="J83" s="1292"/>
      <c r="K83" s="1545"/>
      <c r="L83" s="1557" t="s">
        <v>276</v>
      </c>
      <c r="M83" s="1560"/>
      <c r="N83" s="1245"/>
      <c r="O83" s="1227"/>
      <c r="P83" s="1245"/>
    </row>
    <row r="84" spans="1:16" ht="12.75">
      <c r="A84" s="1299" t="s">
        <v>31</v>
      </c>
      <c r="B84" s="1572">
        <v>1997</v>
      </c>
      <c r="C84" s="1232"/>
      <c r="D84" s="1342"/>
      <c r="E84" s="1233"/>
      <c r="F84" s="1342"/>
      <c r="G84" s="1583">
        <v>0</v>
      </c>
      <c r="H84" s="1293"/>
      <c r="I84" s="1344"/>
      <c r="J84" s="1293"/>
      <c r="K84" s="646"/>
      <c r="L84" s="1558" t="s">
        <v>277</v>
      </c>
      <c r="M84" s="1537"/>
      <c r="N84" s="1246"/>
      <c r="O84" s="4"/>
      <c r="P84" s="1246"/>
    </row>
    <row r="85" spans="1:16" ht="12.75">
      <c r="A85" s="1299" t="s">
        <v>16</v>
      </c>
      <c r="B85" s="1572">
        <v>493</v>
      </c>
      <c r="C85" s="1232"/>
      <c r="D85" s="1342"/>
      <c r="E85" s="1233"/>
      <c r="F85" s="1342"/>
      <c r="G85" s="1583">
        <v>113</v>
      </c>
      <c r="H85" s="1293"/>
      <c r="I85" s="1344"/>
      <c r="J85" s="1293"/>
      <c r="K85" s="1344"/>
      <c r="L85" s="1558" t="s">
        <v>278</v>
      </c>
      <c r="M85" s="1537"/>
      <c r="N85" s="1246"/>
      <c r="O85" s="4"/>
      <c r="P85" s="1246"/>
    </row>
    <row r="86" spans="1:16" ht="12.75">
      <c r="A86" s="1299" t="s">
        <v>247</v>
      </c>
      <c r="B86" s="1572">
        <v>151</v>
      </c>
      <c r="C86" s="1232"/>
      <c r="D86" s="1342"/>
      <c r="E86" s="1233"/>
      <c r="F86" s="1342"/>
      <c r="G86" s="1583">
        <v>64</v>
      </c>
      <c r="H86" s="1293"/>
      <c r="I86" s="1344"/>
      <c r="J86" s="1293"/>
      <c r="K86" s="646"/>
      <c r="L86" s="1558" t="s">
        <v>279</v>
      </c>
      <c r="M86" s="1537"/>
      <c r="N86" s="1246"/>
      <c r="O86" s="4"/>
      <c r="P86" s="1246"/>
    </row>
    <row r="87" spans="1:16" ht="12.75">
      <c r="A87" s="1299" t="s">
        <v>210</v>
      </c>
      <c r="B87" s="1572">
        <v>349</v>
      </c>
      <c r="C87" s="1232"/>
      <c r="D87" s="1342"/>
      <c r="E87" s="1233"/>
      <c r="F87" s="1342"/>
      <c r="G87" s="1583">
        <v>0</v>
      </c>
      <c r="H87" s="1293"/>
      <c r="I87" s="1344"/>
      <c r="J87" s="1293"/>
      <c r="K87" s="646"/>
      <c r="L87" s="1558" t="s">
        <v>280</v>
      </c>
      <c r="M87" s="1537"/>
      <c r="N87" s="1246"/>
      <c r="O87" s="4"/>
      <c r="P87" s="1246"/>
    </row>
    <row r="88" spans="1:16" ht="12.75">
      <c r="A88" s="1299" t="s">
        <v>84</v>
      </c>
      <c r="B88" s="1572">
        <v>223</v>
      </c>
      <c r="C88" s="1232"/>
      <c r="D88" s="1342"/>
      <c r="E88" s="1233"/>
      <c r="F88" s="1342"/>
      <c r="G88" s="1583">
        <v>0</v>
      </c>
      <c r="H88" s="1293"/>
      <c r="I88" s="1344"/>
      <c r="J88" s="1293"/>
      <c r="K88" s="646"/>
      <c r="L88" s="1558" t="s">
        <v>281</v>
      </c>
      <c r="M88" s="1537"/>
      <c r="N88" s="1246"/>
      <c r="O88" s="4"/>
      <c r="P88" s="1246"/>
    </row>
    <row r="89" spans="1:16" ht="12.75">
      <c r="A89" s="1299" t="s">
        <v>20</v>
      </c>
      <c r="B89" s="1572">
        <v>219</v>
      </c>
      <c r="C89" s="1232"/>
      <c r="D89" s="1342"/>
      <c r="E89" s="1233"/>
      <c r="F89" s="1342"/>
      <c r="G89" s="1583">
        <v>19</v>
      </c>
      <c r="H89" s="1293"/>
      <c r="I89" s="1344"/>
      <c r="J89" s="1293"/>
      <c r="K89" s="646"/>
      <c r="L89" s="1558" t="s">
        <v>282</v>
      </c>
      <c r="M89" s="1537"/>
      <c r="N89" s="1246"/>
      <c r="O89" s="4"/>
      <c r="P89" s="1246"/>
    </row>
    <row r="90" spans="1:16" ht="15">
      <c r="A90" s="218" t="s">
        <v>0</v>
      </c>
      <c r="B90" s="1575">
        <v>545</v>
      </c>
      <c r="C90" s="1224"/>
      <c r="D90" s="1069"/>
      <c r="E90" s="819"/>
      <c r="F90" s="1069"/>
      <c r="G90" s="1576">
        <v>109</v>
      </c>
      <c r="H90" s="912"/>
      <c r="I90" s="1577"/>
      <c r="J90" s="912"/>
      <c r="K90" s="1577"/>
      <c r="L90" s="1578" t="s">
        <v>283</v>
      </c>
      <c r="M90" s="1579"/>
      <c r="N90" s="1580"/>
      <c r="O90" s="1581"/>
      <c r="P90" s="1580"/>
    </row>
    <row r="91" spans="1:16" ht="12.75">
      <c r="A91" s="1299" t="s">
        <v>21</v>
      </c>
      <c r="B91" s="1572">
        <v>111</v>
      </c>
      <c r="C91" s="1232"/>
      <c r="D91" s="1342"/>
      <c r="E91" s="1233"/>
      <c r="F91" s="1342"/>
      <c r="G91" s="1583">
        <v>0</v>
      </c>
      <c r="H91" s="1293"/>
      <c r="I91" s="1344"/>
      <c r="J91" s="1293"/>
      <c r="K91" s="646"/>
      <c r="L91" s="1558" t="s">
        <v>284</v>
      </c>
      <c r="M91" s="1537"/>
      <c r="N91" s="1246"/>
      <c r="O91" s="4"/>
      <c r="P91" s="1246"/>
    </row>
    <row r="92" spans="1:16" ht="12.75">
      <c r="A92" s="1299" t="s">
        <v>77</v>
      </c>
      <c r="B92" s="1572">
        <v>1385</v>
      </c>
      <c r="C92" s="1232"/>
      <c r="D92" s="1342"/>
      <c r="E92" s="1233"/>
      <c r="F92" s="1342"/>
      <c r="G92" s="1583">
        <v>328</v>
      </c>
      <c r="H92" s="1293"/>
      <c r="I92" s="1344"/>
      <c r="J92" s="1293"/>
      <c r="K92" s="646"/>
      <c r="L92" s="1558" t="s">
        <v>285</v>
      </c>
      <c r="M92" s="1537"/>
      <c r="N92" s="1246"/>
      <c r="O92" s="4"/>
      <c r="P92" s="1246"/>
    </row>
    <row r="93" spans="1:16" ht="12.75">
      <c r="A93" s="1299" t="s">
        <v>70</v>
      </c>
      <c r="B93" s="1572">
        <v>1311</v>
      </c>
      <c r="C93" s="1232"/>
      <c r="D93" s="1342"/>
      <c r="E93" s="1233"/>
      <c r="F93" s="1342"/>
      <c r="G93" s="1583">
        <v>39</v>
      </c>
      <c r="H93" s="1293"/>
      <c r="I93" s="1344"/>
      <c r="J93" s="1293"/>
      <c r="K93" s="1344"/>
      <c r="L93" s="1558" t="s">
        <v>286</v>
      </c>
      <c r="M93" s="1537"/>
      <c r="N93" s="1246"/>
      <c r="O93" s="4"/>
      <c r="P93" s="1246"/>
    </row>
    <row r="94" spans="1:16" ht="12.75">
      <c r="A94" s="1299" t="s">
        <v>24</v>
      </c>
      <c r="B94" s="1572">
        <v>531</v>
      </c>
      <c r="C94" s="1232"/>
      <c r="D94" s="1342"/>
      <c r="E94" s="1233"/>
      <c r="F94" s="1342"/>
      <c r="G94" s="1583">
        <v>9</v>
      </c>
      <c r="H94" s="1293"/>
      <c r="I94" s="1344"/>
      <c r="J94" s="1293"/>
      <c r="K94" s="1344"/>
      <c r="L94" s="1558" t="s">
        <v>287</v>
      </c>
      <c r="M94" s="1537"/>
      <c r="N94" s="1246"/>
      <c r="O94" s="4"/>
      <c r="P94" s="1246"/>
    </row>
    <row r="95" spans="1:16" ht="12.75">
      <c r="A95" s="1299" t="s">
        <v>102</v>
      </c>
      <c r="B95" s="1572">
        <v>196</v>
      </c>
      <c r="C95" s="1232"/>
      <c r="D95" s="1342"/>
      <c r="E95" s="1233"/>
      <c r="F95" s="1342"/>
      <c r="G95" s="1583">
        <v>0</v>
      </c>
      <c r="H95" s="1293"/>
      <c r="I95" s="1344"/>
      <c r="J95" s="1293"/>
      <c r="K95" s="1344"/>
      <c r="L95" s="1558" t="s">
        <v>288</v>
      </c>
      <c r="M95" s="1537"/>
      <c r="N95" s="1246"/>
      <c r="O95" s="4"/>
      <c r="P95" s="1246"/>
    </row>
    <row r="96" spans="1:16" ht="12.75">
      <c r="A96" s="1299" t="s">
        <v>248</v>
      </c>
      <c r="B96" s="1572">
        <v>1015</v>
      </c>
      <c r="C96" s="1232"/>
      <c r="D96" s="1342"/>
      <c r="E96" s="1233"/>
      <c r="F96" s="1342"/>
      <c r="G96" s="1583">
        <v>84</v>
      </c>
      <c r="H96" s="1293"/>
      <c r="I96" s="1344"/>
      <c r="J96" s="1293"/>
      <c r="K96" s="1344"/>
      <c r="L96" s="1558" t="s">
        <v>290</v>
      </c>
      <c r="M96" s="1537"/>
      <c r="N96" s="1246"/>
      <c r="O96" s="4"/>
      <c r="P96" s="1246"/>
    </row>
    <row r="97" spans="1:16" ht="12.75">
      <c r="A97" s="1299" t="s">
        <v>249</v>
      </c>
      <c r="B97" s="1572">
        <v>290</v>
      </c>
      <c r="C97" s="1232"/>
      <c r="D97" s="1342"/>
      <c r="E97" s="1233"/>
      <c r="F97" s="1342"/>
      <c r="G97" s="1583">
        <v>0</v>
      </c>
      <c r="H97" s="1293"/>
      <c r="I97" s="1344"/>
      <c r="J97" s="1293"/>
      <c r="K97" s="1344"/>
      <c r="L97" s="1558" t="s">
        <v>291</v>
      </c>
      <c r="M97" s="1537"/>
      <c r="N97" s="1246"/>
      <c r="O97" s="4"/>
      <c r="P97" s="1246"/>
    </row>
    <row r="98" spans="1:16" ht="12.75">
      <c r="A98" s="1299" t="s">
        <v>251</v>
      </c>
      <c r="B98" s="1572">
        <v>73</v>
      </c>
      <c r="C98" s="1232"/>
      <c r="D98" s="1342"/>
      <c r="E98" s="1233"/>
      <c r="F98" s="1342"/>
      <c r="G98" s="1583">
        <v>0</v>
      </c>
      <c r="H98" s="1293"/>
      <c r="I98" s="1344"/>
      <c r="J98" s="1293"/>
      <c r="K98" s="1344"/>
      <c r="L98" s="1558" t="s">
        <v>292</v>
      </c>
      <c r="M98" s="1537"/>
      <c r="N98" s="1246"/>
      <c r="O98" s="4"/>
      <c r="P98" s="1246"/>
    </row>
    <row r="99" spans="1:16" ht="12.75">
      <c r="A99" s="1299" t="s">
        <v>67</v>
      </c>
      <c r="B99" s="1572">
        <v>705</v>
      </c>
      <c r="C99" s="1232"/>
      <c r="D99" s="1342"/>
      <c r="E99" s="1233"/>
      <c r="F99" s="1342"/>
      <c r="G99" s="1583">
        <v>6</v>
      </c>
      <c r="H99" s="1293"/>
      <c r="I99" s="1344"/>
      <c r="J99" s="1293"/>
      <c r="K99" s="1344"/>
      <c r="L99" s="1558" t="s">
        <v>293</v>
      </c>
      <c r="M99" s="1537"/>
      <c r="N99" s="1246"/>
      <c r="O99" s="4"/>
      <c r="P99" s="1246"/>
    </row>
    <row r="100" spans="1:16" ht="12.75">
      <c r="A100" s="1299" t="s">
        <v>27</v>
      </c>
      <c r="B100" s="1572">
        <v>81</v>
      </c>
      <c r="C100" s="1232"/>
      <c r="D100" s="1342"/>
      <c r="E100" s="1233"/>
      <c r="F100" s="1342"/>
      <c r="G100" s="1583">
        <v>25</v>
      </c>
      <c r="H100" s="1293"/>
      <c r="I100" s="1344"/>
      <c r="J100" s="1293"/>
      <c r="K100" s="1344"/>
      <c r="L100" s="1558" t="s">
        <v>294</v>
      </c>
      <c r="M100" s="1537"/>
      <c r="N100" s="1246"/>
      <c r="O100" s="4"/>
      <c r="P100" s="1246"/>
    </row>
    <row r="101" spans="1:16" ht="12.75">
      <c r="A101" s="1299" t="s">
        <v>28</v>
      </c>
      <c r="B101" s="1572">
        <v>40</v>
      </c>
      <c r="C101" s="1232"/>
      <c r="D101" s="1342"/>
      <c r="E101" s="1233"/>
      <c r="F101" s="1342"/>
      <c r="G101" s="1583">
        <v>0</v>
      </c>
      <c r="H101" s="1293"/>
      <c r="I101" s="1344"/>
      <c r="J101" s="1293"/>
      <c r="K101" s="646"/>
      <c r="L101" s="1558" t="s">
        <v>289</v>
      </c>
      <c r="M101" s="1537"/>
      <c r="N101" s="1246"/>
      <c r="O101" s="4"/>
      <c r="P101" s="1246"/>
    </row>
    <row r="102" spans="1:16" ht="13.5" thickBot="1">
      <c r="A102" s="1302" t="s">
        <v>29</v>
      </c>
      <c r="B102" s="1573">
        <v>30</v>
      </c>
      <c r="C102" s="1235"/>
      <c r="D102" s="1343"/>
      <c r="E102" s="1236"/>
      <c r="F102" s="1343"/>
      <c r="G102" s="1584">
        <v>0</v>
      </c>
      <c r="H102" s="1294"/>
      <c r="I102" s="1551"/>
      <c r="J102" s="1294"/>
      <c r="K102" s="662"/>
      <c r="L102" s="1559" t="s">
        <v>295</v>
      </c>
      <c r="M102" s="1538"/>
      <c r="N102" s="1247"/>
      <c r="O102" s="1234"/>
      <c r="P102" s="1247"/>
    </row>
    <row r="103" spans="1:19" ht="12.75">
      <c r="A103" s="1252" t="s">
        <v>56</v>
      </c>
      <c r="B103" s="1585"/>
      <c r="C103" s="1303"/>
      <c r="D103" s="1303"/>
      <c r="E103" s="1303"/>
      <c r="F103" s="1303"/>
      <c r="G103" s="1303"/>
      <c r="H103" s="1303"/>
      <c r="I103" s="1303"/>
      <c r="J103" s="1303"/>
      <c r="K103" s="1303"/>
      <c r="L103" s="1303"/>
      <c r="M103" s="1303"/>
      <c r="N103" s="1303"/>
      <c r="O103" s="1303"/>
      <c r="P103" s="1303"/>
      <c r="Q103" s="882"/>
      <c r="R103" s="882"/>
      <c r="S103" s="882"/>
    </row>
    <row r="104" spans="1:19" ht="12.75">
      <c r="A104" s="1237" t="s">
        <v>160</v>
      </c>
      <c r="B104" s="1237"/>
      <c r="C104" s="1237"/>
      <c r="D104" s="1237"/>
      <c r="E104" s="1237"/>
      <c r="F104" s="1237"/>
      <c r="G104" s="1237"/>
      <c r="H104" s="1237"/>
      <c r="I104" s="1237"/>
      <c r="J104" s="1237"/>
      <c r="K104" s="1237"/>
      <c r="L104" s="1238"/>
      <c r="M104" s="1238"/>
      <c r="N104" s="1238"/>
      <c r="O104" s="1238"/>
      <c r="P104" s="1638"/>
      <c r="Q104" s="1250"/>
      <c r="R104" s="1250"/>
      <c r="S104" s="1250"/>
    </row>
    <row r="105" spans="1:19" ht="12.75">
      <c r="A105" s="1238" t="s">
        <v>161</v>
      </c>
      <c r="B105" s="1238"/>
      <c r="C105" s="1238"/>
      <c r="D105" s="1238"/>
      <c r="E105" s="1238"/>
      <c r="F105" s="1238"/>
      <c r="G105" s="1238"/>
      <c r="H105" s="1238"/>
      <c r="I105" s="1238"/>
      <c r="J105" s="1238"/>
      <c r="K105" s="1238"/>
      <c r="L105" s="1238"/>
      <c r="M105" s="1238"/>
      <c r="N105" s="1238"/>
      <c r="O105" s="1238"/>
      <c r="P105" s="1238"/>
      <c r="Q105" s="56"/>
      <c r="R105" s="56"/>
      <c r="S105" s="56"/>
    </row>
    <row r="106" spans="1:19" ht="12.75">
      <c r="A106" s="1238" t="s">
        <v>162</v>
      </c>
      <c r="B106" s="1238"/>
      <c r="C106" s="1238"/>
      <c r="D106" s="1238"/>
      <c r="E106" s="1238"/>
      <c r="F106" s="1238"/>
      <c r="G106" s="1238"/>
      <c r="H106" s="1238"/>
      <c r="I106" s="1238"/>
      <c r="J106" s="1238"/>
      <c r="K106" s="1238"/>
      <c r="L106" s="1238"/>
      <c r="M106" s="1238"/>
      <c r="N106" s="1238"/>
      <c r="O106" s="1238"/>
      <c r="P106" s="1238"/>
      <c r="Q106" s="56"/>
      <c r="R106" s="56"/>
      <c r="S106" s="56"/>
    </row>
    <row r="107" spans="1:19" ht="12.75">
      <c r="A107" s="1248" t="s">
        <v>150</v>
      </c>
      <c r="B107" s="1248"/>
      <c r="C107" s="1248"/>
      <c r="D107" s="1249"/>
      <c r="E107" s="1249"/>
      <c r="F107" s="1249"/>
      <c r="G107" s="1249"/>
      <c r="H107" s="1249"/>
      <c r="I107" s="1249"/>
      <c r="J107" s="1249"/>
      <c r="K107" s="1249"/>
      <c r="L107" s="1249"/>
      <c r="M107" s="1249"/>
      <c r="N107" s="1249"/>
      <c r="O107" s="1249"/>
      <c r="P107" s="1249"/>
      <c r="Q107" s="1251"/>
      <c r="R107" s="1251"/>
      <c r="S107" s="1251"/>
    </row>
    <row r="108" spans="1:19" ht="12.75">
      <c r="A108" s="1242" t="s">
        <v>152</v>
      </c>
      <c r="B108" s="1242"/>
      <c r="C108" s="1241"/>
      <c r="D108" s="1241"/>
      <c r="E108" s="1241"/>
      <c r="F108" s="1241"/>
      <c r="G108" s="1241"/>
      <c r="H108" s="1241"/>
      <c r="I108" s="1241"/>
      <c r="J108" s="1241"/>
      <c r="K108" s="1241"/>
      <c r="L108" s="1241"/>
      <c r="M108" s="1241"/>
      <c r="N108" s="1241"/>
      <c r="O108" s="1241"/>
      <c r="P108" s="1241"/>
      <c r="Q108" s="52"/>
      <c r="R108" s="52"/>
      <c r="S108" s="52"/>
    </row>
  </sheetData>
  <sheetProtection/>
  <mergeCells count="17">
    <mergeCell ref="L81:P81"/>
    <mergeCell ref="G32:K32"/>
    <mergeCell ref="A81:A82"/>
    <mergeCell ref="B81:F81"/>
    <mergeCell ref="G81:K81"/>
    <mergeCell ref="L32:P32"/>
    <mergeCell ref="L57:P57"/>
    <mergeCell ref="A57:A58"/>
    <mergeCell ref="B57:F57"/>
    <mergeCell ref="G57:K57"/>
    <mergeCell ref="A32:A33"/>
    <mergeCell ref="B32:F32"/>
    <mergeCell ref="A3:O3"/>
    <mergeCell ref="A7:A8"/>
    <mergeCell ref="B7:F7"/>
    <mergeCell ref="G7:K7"/>
    <mergeCell ref="L7:O7"/>
  </mergeCells>
  <printOptions/>
  <pageMargins left="0.32" right="0.27" top="0.51" bottom="0.54" header="0" footer="0"/>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2:Y126"/>
  <sheetViews>
    <sheetView view="pageBreakPreview" zoomScale="60" zoomScaleNormal="75" zoomScalePageLayoutView="0" workbookViewId="0" topLeftCell="A52">
      <selection activeCell="L101" sqref="L101:M120"/>
    </sheetView>
  </sheetViews>
  <sheetFormatPr defaultColWidth="11.421875" defaultRowHeight="12.75"/>
  <cols>
    <col min="1" max="1" width="23.7109375" style="0" customWidth="1"/>
    <col min="2" max="2" width="14.140625" style="0" customWidth="1"/>
    <col min="3" max="3" width="14.57421875" style="0" customWidth="1"/>
    <col min="4" max="5" width="11.00390625" style="0" customWidth="1"/>
    <col min="12" max="13" width="11.28125" style="0" customWidth="1"/>
    <col min="14" max="15" width="10.421875" style="0" customWidth="1"/>
    <col min="16" max="19" width="10.57421875" style="0" customWidth="1"/>
    <col min="20" max="21" width="10.7109375" style="0" customWidth="1"/>
    <col min="22" max="23" width="10.140625" style="0" customWidth="1"/>
  </cols>
  <sheetData>
    <row r="2" spans="1:25" ht="15">
      <c r="A2" s="1253" t="s">
        <v>263</v>
      </c>
      <c r="B2" s="1253"/>
      <c r="C2" s="1253"/>
      <c r="D2" s="1254"/>
      <c r="E2" s="1254"/>
      <c r="F2" s="1253"/>
      <c r="G2" s="1253"/>
      <c r="H2" s="1253"/>
      <c r="I2" s="1253"/>
      <c r="J2" s="1253"/>
      <c r="K2" s="1253"/>
      <c r="L2" s="1255"/>
      <c r="M2" s="1255"/>
      <c r="N2" s="1255"/>
      <c r="O2" s="1255"/>
      <c r="P2" s="1255"/>
      <c r="Q2" s="1255"/>
      <c r="R2" s="1255"/>
      <c r="S2" s="1255"/>
      <c r="T2" s="1243"/>
      <c r="U2" s="1243"/>
      <c r="V2" s="1243"/>
      <c r="W2" s="1243"/>
      <c r="X2" s="1244"/>
      <c r="Y2" s="1244"/>
    </row>
    <row r="3" spans="1:25" ht="15.75" thickBot="1">
      <c r="A3" s="1253" t="s">
        <v>253</v>
      </c>
      <c r="B3" s="1253"/>
      <c r="C3" s="1253"/>
      <c r="D3" s="1256"/>
      <c r="E3" s="1256"/>
      <c r="F3" s="1253"/>
      <c r="G3" s="1253"/>
      <c r="H3" s="1253"/>
      <c r="I3" s="1253"/>
      <c r="J3" s="1253"/>
      <c r="K3" s="1253"/>
      <c r="L3" s="1255"/>
      <c r="M3" s="1255"/>
      <c r="N3" s="1255"/>
      <c r="O3" s="1255"/>
      <c r="P3" s="1255"/>
      <c r="Q3" s="1255"/>
      <c r="R3" s="1255"/>
      <c r="S3" s="1255"/>
      <c r="T3" s="51"/>
      <c r="U3" s="51"/>
      <c r="V3" s="51"/>
      <c r="W3" s="51"/>
      <c r="X3" s="51"/>
      <c r="Y3" s="51"/>
    </row>
    <row r="4" spans="1:25" ht="13.5" thickBot="1">
      <c r="A4" s="3007" t="s">
        <v>119</v>
      </c>
      <c r="B4" s="3009" t="s">
        <v>304</v>
      </c>
      <c r="C4" s="3010"/>
      <c r="D4" s="3016"/>
      <c r="E4" s="3016"/>
      <c r="F4" s="3016"/>
      <c r="G4" s="3016"/>
      <c r="H4" s="3016"/>
      <c r="I4" s="3028"/>
      <c r="J4" s="3023" t="s">
        <v>305</v>
      </c>
      <c r="K4" s="3019"/>
      <c r="L4" s="3019"/>
      <c r="M4" s="3019"/>
      <c r="N4" s="3019"/>
      <c r="O4" s="3019"/>
      <c r="P4" s="3019"/>
      <c r="Q4" s="3024"/>
      <c r="R4" s="3020" t="s">
        <v>306</v>
      </c>
      <c r="S4" s="3021"/>
      <c r="T4" s="3021"/>
      <c r="U4" s="3021"/>
      <c r="V4" s="3021"/>
      <c r="W4" s="3021"/>
      <c r="X4" s="3026"/>
      <c r="Y4" s="3027"/>
    </row>
    <row r="5" spans="1:25" ht="23.25" thickBot="1">
      <c r="A5" s="3008"/>
      <c r="B5" s="1586" t="s">
        <v>303</v>
      </c>
      <c r="C5" s="1658" t="s">
        <v>216</v>
      </c>
      <c r="D5" s="1258" t="s">
        <v>100</v>
      </c>
      <c r="E5" s="1317" t="s">
        <v>216</v>
      </c>
      <c r="F5" s="1257" t="s">
        <v>101</v>
      </c>
      <c r="G5" s="1317" t="s">
        <v>216</v>
      </c>
      <c r="H5" s="1257" t="s">
        <v>64</v>
      </c>
      <c r="I5" s="1319" t="s">
        <v>216</v>
      </c>
      <c r="J5" s="1615" t="s">
        <v>274</v>
      </c>
      <c r="K5" s="1627" t="s">
        <v>216</v>
      </c>
      <c r="L5" s="1318" t="s">
        <v>68</v>
      </c>
      <c r="M5" s="1340" t="s">
        <v>216</v>
      </c>
      <c r="N5" s="1318" t="s">
        <v>101</v>
      </c>
      <c r="O5" s="1515" t="s">
        <v>216</v>
      </c>
      <c r="P5" s="1318" t="s">
        <v>64</v>
      </c>
      <c r="Q5" s="1340" t="s">
        <v>216</v>
      </c>
      <c r="R5" s="1629" t="s">
        <v>274</v>
      </c>
      <c r="S5" s="1635" t="s">
        <v>216</v>
      </c>
      <c r="T5" s="1634" t="s">
        <v>68</v>
      </c>
      <c r="U5" s="1635" t="s">
        <v>216</v>
      </c>
      <c r="V5" s="1640" t="s">
        <v>101</v>
      </c>
      <c r="W5" s="1641" t="s">
        <v>216</v>
      </c>
      <c r="X5" s="1634" t="s">
        <v>64</v>
      </c>
      <c r="Y5" s="1635" t="s">
        <v>216</v>
      </c>
    </row>
    <row r="6" spans="1:25" s="6" customFormat="1" ht="15">
      <c r="A6" s="1300" t="s">
        <v>6</v>
      </c>
      <c r="B6" s="1587">
        <v>-633.5</v>
      </c>
      <c r="C6" s="1589">
        <v>-7.1199775217757795</v>
      </c>
      <c r="D6" s="1309">
        <v>-1012</v>
      </c>
      <c r="E6" s="1539">
        <v>-8.653270628473706</v>
      </c>
      <c r="F6" s="1309">
        <v>-199</v>
      </c>
      <c r="G6" s="1592">
        <v>-2.6732939279957013</v>
      </c>
      <c r="H6" s="1310">
        <v>-869</v>
      </c>
      <c r="I6" s="1591">
        <v>-29.893360853113176</v>
      </c>
      <c r="J6" s="1616">
        <v>-57</v>
      </c>
      <c r="K6" s="1626">
        <v>-9.515859766277128</v>
      </c>
      <c r="L6" s="644">
        <v>-260</v>
      </c>
      <c r="M6" s="1344">
        <v>-21.487603305785125</v>
      </c>
      <c r="N6" s="644">
        <v>-17</v>
      </c>
      <c r="O6" s="1344">
        <v>-6.4638783269961975</v>
      </c>
      <c r="P6" s="644">
        <v>-80</v>
      </c>
      <c r="Q6" s="1344">
        <v>-11.904761904761905</v>
      </c>
      <c r="R6" s="1642">
        <v>-690.5</v>
      </c>
      <c r="S6" s="1654">
        <v>-7.271099878902754</v>
      </c>
      <c r="T6" s="1648">
        <v>-1272</v>
      </c>
      <c r="U6" s="1645">
        <v>-9.856644711352189</v>
      </c>
      <c r="V6" s="1304">
        <v>-216</v>
      </c>
      <c r="W6" s="1636">
        <v>-2.802646944336318</v>
      </c>
      <c r="X6" s="1648">
        <v>-949</v>
      </c>
      <c r="Y6" s="1645">
        <v>-26.51578653255099</v>
      </c>
    </row>
    <row r="7" spans="1:25" ht="12.75">
      <c r="A7" s="1299" t="s">
        <v>31</v>
      </c>
      <c r="B7" s="1587">
        <v>31</v>
      </c>
      <c r="C7" s="1589">
        <v>1.574403250380904</v>
      </c>
      <c r="D7" s="1305">
        <v>31</v>
      </c>
      <c r="E7" s="494">
        <v>1.574403250380904</v>
      </c>
      <c r="F7" s="1305">
        <v>31</v>
      </c>
      <c r="G7" s="1593">
        <v>1.574403250380904</v>
      </c>
      <c r="H7" s="895">
        <v>0</v>
      </c>
      <c r="I7" s="516"/>
      <c r="J7" s="1612">
        <v>0</v>
      </c>
      <c r="K7" s="1548"/>
      <c r="L7" s="913">
        <v>0</v>
      </c>
      <c r="M7" s="1344"/>
      <c r="N7" s="913">
        <v>0</v>
      </c>
      <c r="O7" s="1344"/>
      <c r="P7" s="913">
        <v>0</v>
      </c>
      <c r="Q7" s="1344"/>
      <c r="R7" s="1643">
        <v>31</v>
      </c>
      <c r="S7" s="397">
        <v>1.574403250380904</v>
      </c>
      <c r="T7" s="1656">
        <v>31</v>
      </c>
      <c r="U7" s="1646">
        <v>1.574403250380904</v>
      </c>
      <c r="V7" s="938">
        <v>31</v>
      </c>
      <c r="W7" s="491">
        <v>1.574403250380904</v>
      </c>
      <c r="X7" s="1656">
        <v>0</v>
      </c>
      <c r="Y7" s="1646"/>
    </row>
    <row r="8" spans="1:25" ht="12.75">
      <c r="A8" s="1299" t="s">
        <v>16</v>
      </c>
      <c r="B8" s="1587">
        <v>-52</v>
      </c>
      <c r="C8" s="1589">
        <v>-12.163742690058479</v>
      </c>
      <c r="D8" s="1308">
        <v>-98</v>
      </c>
      <c r="E8" s="516">
        <v>-17.5</v>
      </c>
      <c r="F8" s="1308">
        <v>-6</v>
      </c>
      <c r="G8" s="1593">
        <v>-2.0338983050847457</v>
      </c>
      <c r="H8" s="1046">
        <v>-92</v>
      </c>
      <c r="I8" s="516">
        <v>-34.716981132075475</v>
      </c>
      <c r="J8" s="1612">
        <v>13.5</v>
      </c>
      <c r="K8" s="1548">
        <v>20.30075187969925</v>
      </c>
      <c r="L8" s="913">
        <v>26</v>
      </c>
      <c r="M8" s="1344">
        <v>20.47244094488189</v>
      </c>
      <c r="N8" s="913">
        <v>1</v>
      </c>
      <c r="O8" s="1344">
        <v>16.666666666666668</v>
      </c>
      <c r="P8" s="913">
        <v>25</v>
      </c>
      <c r="Q8" s="1344">
        <v>20.66115702479339</v>
      </c>
      <c r="R8" s="1643">
        <v>-38.5</v>
      </c>
      <c r="S8" s="397">
        <v>-7.793522267206478</v>
      </c>
      <c r="T8" s="1656">
        <v>-72</v>
      </c>
      <c r="U8" s="1646">
        <v>-10.480349344978166</v>
      </c>
      <c r="V8" s="938">
        <v>-5</v>
      </c>
      <c r="W8" s="491">
        <v>-1.6611295681063123</v>
      </c>
      <c r="X8" s="1656">
        <v>-67</v>
      </c>
      <c r="Y8" s="1646">
        <v>-17.357512953367877</v>
      </c>
    </row>
    <row r="9" spans="1:25" ht="12.75">
      <c r="A9" s="1299" t="s">
        <v>247</v>
      </c>
      <c r="B9" s="1587">
        <v>-57</v>
      </c>
      <c r="C9" s="1589">
        <v>-28.64321608040201</v>
      </c>
      <c r="D9" s="1308">
        <v>-82</v>
      </c>
      <c r="E9" s="516">
        <v>-35.1931330472103</v>
      </c>
      <c r="F9" s="1308">
        <v>-32</v>
      </c>
      <c r="G9" s="1593">
        <v>-19.393939393939394</v>
      </c>
      <c r="H9" s="1046">
        <v>-50</v>
      </c>
      <c r="I9" s="516">
        <v>-73.52941176470588</v>
      </c>
      <c r="J9" s="1612">
        <v>-51.5</v>
      </c>
      <c r="K9" s="1548">
        <v>-100</v>
      </c>
      <c r="L9" s="913">
        <v>-80</v>
      </c>
      <c r="M9" s="1344">
        <v>-100</v>
      </c>
      <c r="N9" s="913">
        <v>-23</v>
      </c>
      <c r="O9" s="1344">
        <v>-100</v>
      </c>
      <c r="P9" s="913">
        <v>-57</v>
      </c>
      <c r="Q9" s="1344">
        <v>-100</v>
      </c>
      <c r="R9" s="1643">
        <v>-108.5</v>
      </c>
      <c r="S9" s="397">
        <v>-43.31337325349301</v>
      </c>
      <c r="T9" s="1656">
        <v>-162</v>
      </c>
      <c r="U9" s="1646">
        <v>-51.757188498402556</v>
      </c>
      <c r="V9" s="938">
        <v>-55</v>
      </c>
      <c r="W9" s="491">
        <v>-29.25531914893617</v>
      </c>
      <c r="X9" s="1656">
        <v>-107</v>
      </c>
      <c r="Y9" s="1646">
        <v>-85.6</v>
      </c>
    </row>
    <row r="10" spans="1:25" ht="12.75">
      <c r="A10" s="1299" t="s">
        <v>210</v>
      </c>
      <c r="B10" s="1587">
        <v>86.5</v>
      </c>
      <c r="C10" s="1589">
        <v>50.14492753623188</v>
      </c>
      <c r="D10" s="1305">
        <v>87</v>
      </c>
      <c r="E10" s="494">
        <v>48.60335195530726</v>
      </c>
      <c r="F10" s="1305">
        <v>86</v>
      </c>
      <c r="G10" s="1593">
        <v>51.80722891566265</v>
      </c>
      <c r="H10" s="895">
        <v>1</v>
      </c>
      <c r="I10" s="516">
        <v>7.6923076923076925</v>
      </c>
      <c r="J10" s="1612">
        <v>-9</v>
      </c>
      <c r="K10" s="1548">
        <v>-100</v>
      </c>
      <c r="L10" s="913">
        <v>-14</v>
      </c>
      <c r="M10" s="1344">
        <v>-100</v>
      </c>
      <c r="N10" s="913">
        <v>-4</v>
      </c>
      <c r="O10" s="1344">
        <v>-100</v>
      </c>
      <c r="P10" s="913">
        <v>-10</v>
      </c>
      <c r="Q10" s="1344">
        <v>-100</v>
      </c>
      <c r="R10" s="1643">
        <v>77.5</v>
      </c>
      <c r="S10" s="397">
        <v>42.69972451790633</v>
      </c>
      <c r="T10" s="1656">
        <v>73</v>
      </c>
      <c r="U10" s="1646">
        <v>37.82383419689119</v>
      </c>
      <c r="V10" s="938">
        <v>82</v>
      </c>
      <c r="W10" s="491">
        <v>48.23529411764706</v>
      </c>
      <c r="X10" s="1656">
        <v>-9</v>
      </c>
      <c r="Y10" s="1646">
        <v>-39.130434782608695</v>
      </c>
    </row>
    <row r="11" spans="1:25" ht="12.75">
      <c r="A11" s="1299" t="s">
        <v>84</v>
      </c>
      <c r="B11" s="1587">
        <v>-13.5</v>
      </c>
      <c r="C11" s="1589">
        <v>-5.465587044534413</v>
      </c>
      <c r="D11" s="1308">
        <v>-10</v>
      </c>
      <c r="E11" s="516">
        <v>-4.048582995951417</v>
      </c>
      <c r="F11" s="1308">
        <v>-17</v>
      </c>
      <c r="G11" s="1593">
        <v>-6.882591093117409</v>
      </c>
      <c r="H11" s="1046">
        <v>7</v>
      </c>
      <c r="I11" s="516"/>
      <c r="J11" s="1612">
        <v>0</v>
      </c>
      <c r="K11" s="1548"/>
      <c r="L11" s="913">
        <v>0</v>
      </c>
      <c r="M11" s="1344"/>
      <c r="N11" s="913">
        <v>0</v>
      </c>
      <c r="O11" s="1344"/>
      <c r="P11" s="913">
        <v>0</v>
      </c>
      <c r="Q11" s="1344"/>
      <c r="R11" s="1643">
        <v>-13.5</v>
      </c>
      <c r="S11" s="397">
        <v>-5.465587044534413</v>
      </c>
      <c r="T11" s="1656">
        <v>-10</v>
      </c>
      <c r="U11" s="1646">
        <v>-4.048582995951417</v>
      </c>
      <c r="V11" s="938">
        <v>-17</v>
      </c>
      <c r="W11" s="491">
        <v>-6.882591093117409</v>
      </c>
      <c r="X11" s="1656">
        <v>7</v>
      </c>
      <c r="Y11" s="1646"/>
    </row>
    <row r="12" spans="1:25" ht="12.75">
      <c r="A12" s="1299" t="s">
        <v>20</v>
      </c>
      <c r="B12" s="1587">
        <v>8</v>
      </c>
      <c r="C12" s="1589">
        <v>7.30593607305936</v>
      </c>
      <c r="D12" s="1305">
        <v>7</v>
      </c>
      <c r="E12" s="494">
        <v>5.555555555555555</v>
      </c>
      <c r="F12" s="1305">
        <v>9</v>
      </c>
      <c r="G12" s="1593">
        <v>9.67741935483871</v>
      </c>
      <c r="H12" s="1046">
        <v>-2</v>
      </c>
      <c r="I12" s="516">
        <v>-6.0606060606060606</v>
      </c>
      <c r="J12" s="1612">
        <v>0</v>
      </c>
      <c r="K12" s="1548"/>
      <c r="L12" s="913">
        <v>0</v>
      </c>
      <c r="M12" s="1344"/>
      <c r="N12" s="913">
        <v>0</v>
      </c>
      <c r="O12" s="1344"/>
      <c r="P12" s="913">
        <v>0</v>
      </c>
      <c r="Q12" s="1344"/>
      <c r="R12" s="1643">
        <v>8</v>
      </c>
      <c r="S12" s="397">
        <v>7.30593607305936</v>
      </c>
      <c r="T12" s="1656">
        <v>7</v>
      </c>
      <c r="U12" s="1646">
        <v>5.555555555555555</v>
      </c>
      <c r="V12" s="938">
        <v>9</v>
      </c>
      <c r="W12" s="491">
        <v>9.67741935483871</v>
      </c>
      <c r="X12" s="1656">
        <v>-2</v>
      </c>
      <c r="Y12" s="1646">
        <v>-6.0606060606060606</v>
      </c>
    </row>
    <row r="13" spans="1:25" ht="15">
      <c r="A13" s="1301" t="s">
        <v>0</v>
      </c>
      <c r="B13" s="1587">
        <v>-34</v>
      </c>
      <c r="C13" s="1589">
        <v>-4.644808743169399</v>
      </c>
      <c r="D13" s="1308">
        <v>-38</v>
      </c>
      <c r="E13" s="516">
        <v>-4.3628013777267505</v>
      </c>
      <c r="F13" s="1308">
        <v>-30</v>
      </c>
      <c r="G13" s="1593">
        <v>-5.059021922428331</v>
      </c>
      <c r="H13" s="1046">
        <v>-8</v>
      </c>
      <c r="I13" s="516">
        <v>-2.8776978417266186</v>
      </c>
      <c r="J13" s="1612">
        <v>-32</v>
      </c>
      <c r="K13" s="1548">
        <v>-10.596026490066226</v>
      </c>
      <c r="L13" s="913">
        <v>-49</v>
      </c>
      <c r="M13" s="1344">
        <v>-10.816777041942604</v>
      </c>
      <c r="N13" s="913">
        <v>-15</v>
      </c>
      <c r="O13" s="1344">
        <v>-9.933774834437086</v>
      </c>
      <c r="P13" s="913">
        <v>-34</v>
      </c>
      <c r="Q13" s="1344">
        <v>-11.258278145695364</v>
      </c>
      <c r="R13" s="1643">
        <v>-66</v>
      </c>
      <c r="S13" s="397">
        <v>-6.382978723404255</v>
      </c>
      <c r="T13" s="1656">
        <v>-87</v>
      </c>
      <c r="U13" s="1646">
        <v>-6.570996978851964</v>
      </c>
      <c r="V13" s="938">
        <v>-45</v>
      </c>
      <c r="W13" s="491">
        <v>-6.048387096774194</v>
      </c>
      <c r="X13" s="1656">
        <v>-42</v>
      </c>
      <c r="Y13" s="1646">
        <v>-7.241379310344827</v>
      </c>
    </row>
    <row r="14" spans="1:25" ht="12.75">
      <c r="A14" s="1299" t="s">
        <v>21</v>
      </c>
      <c r="B14" s="1587">
        <v>-93.5</v>
      </c>
      <c r="C14" s="1589">
        <v>-11.150864639236731</v>
      </c>
      <c r="D14" s="1308">
        <v>-61</v>
      </c>
      <c r="E14" s="516">
        <v>-5.749293119698398</v>
      </c>
      <c r="F14" s="1308">
        <v>-126</v>
      </c>
      <c r="G14" s="1593">
        <v>-20.454545454545453</v>
      </c>
      <c r="H14" s="895">
        <v>65</v>
      </c>
      <c r="I14" s="516">
        <v>14.606741573033707</v>
      </c>
      <c r="J14" s="1612">
        <v>-13.5</v>
      </c>
      <c r="K14" s="1548">
        <v>-90</v>
      </c>
      <c r="L14" s="913">
        <v>-18</v>
      </c>
      <c r="M14" s="1344">
        <v>-85.71428571428571</v>
      </c>
      <c r="N14" s="913">
        <v>-9</v>
      </c>
      <c r="O14" s="1344">
        <v>-100</v>
      </c>
      <c r="P14" s="913">
        <v>-9</v>
      </c>
      <c r="Q14" s="1344">
        <v>-75</v>
      </c>
      <c r="R14" s="1643">
        <v>-107</v>
      </c>
      <c r="S14" s="397">
        <v>-12.536613942589337</v>
      </c>
      <c r="T14" s="1656">
        <v>-79</v>
      </c>
      <c r="U14" s="1646">
        <v>-7.3012939001848425</v>
      </c>
      <c r="V14" s="938">
        <v>-135</v>
      </c>
      <c r="W14" s="491">
        <v>-21.6</v>
      </c>
      <c r="X14" s="1656">
        <v>56</v>
      </c>
      <c r="Y14" s="1646">
        <v>12.25382932166302</v>
      </c>
    </row>
    <row r="15" spans="1:25" ht="12.75">
      <c r="A15" s="1299" t="s">
        <v>77</v>
      </c>
      <c r="B15" s="1587">
        <v>0</v>
      </c>
      <c r="C15" s="1589"/>
      <c r="D15" s="1305">
        <v>56</v>
      </c>
      <c r="E15" s="494">
        <v>4.166666666666667</v>
      </c>
      <c r="F15" s="1305"/>
      <c r="G15" s="1593"/>
      <c r="H15" s="895"/>
      <c r="I15" s="516"/>
      <c r="J15" s="1612">
        <v>0</v>
      </c>
      <c r="K15" s="1548"/>
      <c r="L15" s="913">
        <v>-163</v>
      </c>
      <c r="M15" s="1344">
        <v>-59.27272727272727</v>
      </c>
      <c r="N15" s="913"/>
      <c r="O15" s="1344"/>
      <c r="P15" s="913"/>
      <c r="Q15" s="1344"/>
      <c r="R15" s="1643">
        <v>0</v>
      </c>
      <c r="S15" s="397"/>
      <c r="T15" s="1656">
        <v>-107</v>
      </c>
      <c r="U15" s="1646">
        <v>-6.609017912291538</v>
      </c>
      <c r="V15" s="938"/>
      <c r="W15" s="491"/>
      <c r="X15" s="1656"/>
      <c r="Y15" s="1646"/>
    </row>
    <row r="16" spans="1:25" ht="12.75">
      <c r="A16" s="1299" t="s">
        <v>70</v>
      </c>
      <c r="B16" s="1587">
        <v>-218</v>
      </c>
      <c r="C16" s="1589">
        <v>-15.532597078731742</v>
      </c>
      <c r="D16" s="1308">
        <v>-545</v>
      </c>
      <c r="E16" s="516">
        <v>-29.427645788336932</v>
      </c>
      <c r="F16" s="1305">
        <v>109</v>
      </c>
      <c r="G16" s="1593">
        <v>11.413612565445026</v>
      </c>
      <c r="H16" s="1046">
        <v>-654</v>
      </c>
      <c r="I16" s="516">
        <v>-72.90969899665552</v>
      </c>
      <c r="J16" s="1612">
        <v>11.5</v>
      </c>
      <c r="K16" s="1548">
        <v>71.875</v>
      </c>
      <c r="L16" s="913">
        <v>7</v>
      </c>
      <c r="M16" s="1344">
        <v>33.333333333333336</v>
      </c>
      <c r="N16" s="913">
        <v>16</v>
      </c>
      <c r="O16" s="1344">
        <v>145.45454545454547</v>
      </c>
      <c r="P16" s="913">
        <v>-9</v>
      </c>
      <c r="Q16" s="1344">
        <v>-90</v>
      </c>
      <c r="R16" s="1643">
        <v>-206.5</v>
      </c>
      <c r="S16" s="397">
        <v>-14.54737583656217</v>
      </c>
      <c r="T16" s="1656">
        <v>-538</v>
      </c>
      <c r="U16" s="1646">
        <v>-28.723972237052855</v>
      </c>
      <c r="V16" s="938">
        <v>125</v>
      </c>
      <c r="W16" s="491">
        <v>12.939958592132506</v>
      </c>
      <c r="X16" s="1656">
        <v>-663</v>
      </c>
      <c r="Y16" s="1646">
        <v>-73.0981256890849</v>
      </c>
    </row>
    <row r="17" spans="1:25" ht="12.75">
      <c r="A17" s="1299" t="s">
        <v>24</v>
      </c>
      <c r="B17" s="1587">
        <v>-174.5</v>
      </c>
      <c r="C17" s="1589">
        <v>-40.534262485481996</v>
      </c>
      <c r="D17" s="1308">
        <v>-216</v>
      </c>
      <c r="E17" s="516">
        <v>-36.42495784148398</v>
      </c>
      <c r="F17" s="1308">
        <v>-133</v>
      </c>
      <c r="G17" s="1593">
        <v>-49.62686567164179</v>
      </c>
      <c r="H17" s="1046">
        <v>-83</v>
      </c>
      <c r="I17" s="516">
        <v>-25.53846153846154</v>
      </c>
      <c r="J17" s="1612">
        <v>-14</v>
      </c>
      <c r="K17" s="1548">
        <v>-50</v>
      </c>
      <c r="L17" s="913">
        <v>-16</v>
      </c>
      <c r="M17" s="1344">
        <v>-50</v>
      </c>
      <c r="N17" s="913">
        <v>-12</v>
      </c>
      <c r="O17" s="1344">
        <v>-50</v>
      </c>
      <c r="P17" s="913">
        <v>-4</v>
      </c>
      <c r="Q17" s="1344">
        <v>-50</v>
      </c>
      <c r="R17" s="1643">
        <v>-188.5</v>
      </c>
      <c r="S17" s="397">
        <v>-41.1123227917121</v>
      </c>
      <c r="T17" s="1656">
        <v>-232</v>
      </c>
      <c r="U17" s="1646">
        <v>-37.12</v>
      </c>
      <c r="V17" s="938">
        <v>-145</v>
      </c>
      <c r="W17" s="491">
        <v>-49.657534246575345</v>
      </c>
      <c r="X17" s="1656">
        <v>-87</v>
      </c>
      <c r="Y17" s="1646">
        <v>-26.126126126126128</v>
      </c>
    </row>
    <row r="18" spans="1:25" ht="12.75">
      <c r="A18" s="1299" t="s">
        <v>102</v>
      </c>
      <c r="B18" s="1587">
        <v>-10</v>
      </c>
      <c r="C18" s="1589">
        <v>-28.571428571428573</v>
      </c>
      <c r="D18" s="1308">
        <v>-10</v>
      </c>
      <c r="E18" s="516">
        <v>-28.571428571428573</v>
      </c>
      <c r="F18" s="1308">
        <v>-10</v>
      </c>
      <c r="G18" s="1593">
        <v>-28.571428571428573</v>
      </c>
      <c r="H18" s="895">
        <v>0</v>
      </c>
      <c r="I18" s="516"/>
      <c r="J18" s="1612">
        <v>-11</v>
      </c>
      <c r="K18" s="1548">
        <v>-57.89473684210526</v>
      </c>
      <c r="L18" s="913">
        <v>-13</v>
      </c>
      <c r="M18" s="1344">
        <v>-61.904761904761905</v>
      </c>
      <c r="N18" s="913">
        <v>-9</v>
      </c>
      <c r="O18" s="1344">
        <v>-52.94117647058823</v>
      </c>
      <c r="P18" s="913">
        <v>-4</v>
      </c>
      <c r="Q18" s="1344">
        <v>-100</v>
      </c>
      <c r="R18" s="1643">
        <v>-21</v>
      </c>
      <c r="S18" s="397">
        <v>-38.888888888888886</v>
      </c>
      <c r="T18" s="1656">
        <v>-23</v>
      </c>
      <c r="U18" s="1646">
        <v>-41.07142857142857</v>
      </c>
      <c r="V18" s="938">
        <v>-19</v>
      </c>
      <c r="W18" s="491">
        <v>-36.53846153846154</v>
      </c>
      <c r="X18" s="1656">
        <v>-4</v>
      </c>
      <c r="Y18" s="1646">
        <v>-100</v>
      </c>
    </row>
    <row r="19" spans="1:25" ht="12.75">
      <c r="A19" s="1299" t="s">
        <v>248</v>
      </c>
      <c r="B19" s="1587">
        <v>9.5</v>
      </c>
      <c r="C19" s="1589">
        <v>0.8987701040681173</v>
      </c>
      <c r="D19" s="1308">
        <v>-32</v>
      </c>
      <c r="E19" s="516">
        <v>-2.4521072796934864</v>
      </c>
      <c r="F19" s="1305">
        <v>51</v>
      </c>
      <c r="G19" s="1593">
        <v>6.304079110012361</v>
      </c>
      <c r="H19" s="1046">
        <v>-83</v>
      </c>
      <c r="I19" s="516">
        <v>-16.733870967741936</v>
      </c>
      <c r="J19" s="1612">
        <v>11.5</v>
      </c>
      <c r="K19" s="1548">
        <v>15.646258503401361</v>
      </c>
      <c r="L19" s="913">
        <v>21</v>
      </c>
      <c r="M19" s="1344">
        <v>15.328467153284672</v>
      </c>
      <c r="N19" s="913">
        <v>2</v>
      </c>
      <c r="O19" s="1344">
        <v>20</v>
      </c>
      <c r="P19" s="913">
        <v>19</v>
      </c>
      <c r="Q19" s="1344">
        <v>14.960629921259843</v>
      </c>
      <c r="R19" s="1643">
        <v>21</v>
      </c>
      <c r="S19" s="397">
        <v>1.8575851393188854</v>
      </c>
      <c r="T19" s="1656">
        <v>-11</v>
      </c>
      <c r="U19" s="1646">
        <v>-0.7628294036061026</v>
      </c>
      <c r="V19" s="938">
        <v>53</v>
      </c>
      <c r="W19" s="491">
        <v>6.471306471306471</v>
      </c>
      <c r="X19" s="1656">
        <v>-64</v>
      </c>
      <c r="Y19" s="1646">
        <v>-10.272873194221509</v>
      </c>
    </row>
    <row r="20" spans="1:25" ht="12.75">
      <c r="A20" s="1299" t="s">
        <v>249</v>
      </c>
      <c r="B20" s="1587">
        <v>-67</v>
      </c>
      <c r="C20" s="1589">
        <v>-19.39218523878437</v>
      </c>
      <c r="D20" s="1308">
        <v>-56</v>
      </c>
      <c r="E20" s="516">
        <v>-15.555555555555555</v>
      </c>
      <c r="F20" s="1308">
        <v>-78</v>
      </c>
      <c r="G20" s="1593">
        <v>-23.564954682779454</v>
      </c>
      <c r="H20" s="895">
        <v>22</v>
      </c>
      <c r="I20" s="516">
        <v>75.86206896551724</v>
      </c>
      <c r="J20" s="1612">
        <v>0</v>
      </c>
      <c r="K20" s="1548"/>
      <c r="L20" s="913">
        <v>0</v>
      </c>
      <c r="M20" s="1344"/>
      <c r="N20" s="913">
        <v>0</v>
      </c>
      <c r="O20" s="1344"/>
      <c r="P20" s="913">
        <v>0</v>
      </c>
      <c r="Q20" s="1344"/>
      <c r="R20" s="1643">
        <v>-67</v>
      </c>
      <c r="S20" s="397">
        <v>-19.39218523878437</v>
      </c>
      <c r="T20" s="1656">
        <v>-56</v>
      </c>
      <c r="U20" s="1646">
        <v>-15.555555555555555</v>
      </c>
      <c r="V20" s="938">
        <v>-78</v>
      </c>
      <c r="W20" s="491">
        <v>-23.564954682779454</v>
      </c>
      <c r="X20" s="1656">
        <v>22</v>
      </c>
      <c r="Y20" s="1646">
        <v>75.86206896551724</v>
      </c>
    </row>
    <row r="21" spans="1:25" ht="12.75">
      <c r="A21" s="1299" t="s">
        <v>251</v>
      </c>
      <c r="B21" s="1587">
        <v>-4.5</v>
      </c>
      <c r="C21" s="1589">
        <v>-5.325443786982248</v>
      </c>
      <c r="D21" s="1308">
        <v>-4</v>
      </c>
      <c r="E21" s="516">
        <v>-4.597701149425287</v>
      </c>
      <c r="F21" s="1308">
        <v>-5</v>
      </c>
      <c r="G21" s="1593">
        <v>-6.097560975609756</v>
      </c>
      <c r="H21" s="895">
        <v>1</v>
      </c>
      <c r="I21" s="516">
        <v>20</v>
      </c>
      <c r="J21" s="1612">
        <v>0</v>
      </c>
      <c r="K21" s="1548"/>
      <c r="L21" s="913">
        <v>0</v>
      </c>
      <c r="M21" s="1344"/>
      <c r="N21" s="913">
        <v>0</v>
      </c>
      <c r="O21" s="1344"/>
      <c r="P21" s="913">
        <v>0</v>
      </c>
      <c r="Q21" s="1344"/>
      <c r="R21" s="1643">
        <v>-4.5</v>
      </c>
      <c r="S21" s="397">
        <v>-5.325443786982248</v>
      </c>
      <c r="T21" s="1656">
        <v>-4</v>
      </c>
      <c r="U21" s="1646">
        <v>-4.597701149425287</v>
      </c>
      <c r="V21" s="938">
        <v>-5</v>
      </c>
      <c r="W21" s="491">
        <v>-6.097560975609756</v>
      </c>
      <c r="X21" s="1656">
        <v>1</v>
      </c>
      <c r="Y21" s="1646">
        <v>20</v>
      </c>
    </row>
    <row r="22" spans="1:25" ht="12.75">
      <c r="A22" s="1299" t="s">
        <v>67</v>
      </c>
      <c r="B22" s="1587">
        <v>-44</v>
      </c>
      <c r="C22" s="1589">
        <v>-6.2588904694167855</v>
      </c>
      <c r="D22" s="1308">
        <v>-40</v>
      </c>
      <c r="E22" s="516">
        <v>-5.563282336578581</v>
      </c>
      <c r="F22" s="1308">
        <v>-48</v>
      </c>
      <c r="G22" s="1593">
        <v>-6.986899563318778</v>
      </c>
      <c r="H22" s="895">
        <v>8</v>
      </c>
      <c r="I22" s="516">
        <v>25</v>
      </c>
      <c r="J22" s="1612">
        <v>0</v>
      </c>
      <c r="K22" s="1548">
        <v>0</v>
      </c>
      <c r="L22" s="913">
        <v>-1</v>
      </c>
      <c r="M22" s="1344">
        <v>-20</v>
      </c>
      <c r="N22" s="913">
        <v>1</v>
      </c>
      <c r="O22" s="1344"/>
      <c r="P22" s="913">
        <v>-2</v>
      </c>
      <c r="Q22" s="1344">
        <v>-40</v>
      </c>
      <c r="R22" s="1643">
        <v>-44</v>
      </c>
      <c r="S22" s="397">
        <v>-6.236711552090716</v>
      </c>
      <c r="T22" s="1656">
        <v>-41</v>
      </c>
      <c r="U22" s="1646">
        <v>-5.662983425414365</v>
      </c>
      <c r="V22" s="938">
        <v>-47</v>
      </c>
      <c r="W22" s="491">
        <v>-6.841339155749636</v>
      </c>
      <c r="X22" s="1656">
        <v>6</v>
      </c>
      <c r="Y22" s="1646">
        <v>16.216216216216218</v>
      </c>
    </row>
    <row r="23" spans="1:25" ht="12.75">
      <c r="A23" s="1299" t="s">
        <v>27</v>
      </c>
      <c r="B23" s="1587">
        <v>3</v>
      </c>
      <c r="C23" s="1589">
        <v>4.511278195488722</v>
      </c>
      <c r="D23" s="1305">
        <v>2</v>
      </c>
      <c r="E23" s="494">
        <v>2.6666666666666665</v>
      </c>
      <c r="F23" s="1305">
        <v>4</v>
      </c>
      <c r="G23" s="1593">
        <v>6.896551724137931</v>
      </c>
      <c r="H23" s="895">
        <v>-2</v>
      </c>
      <c r="I23" s="516">
        <v>-11.764705882352942</v>
      </c>
      <c r="J23" s="1612">
        <v>7</v>
      </c>
      <c r="K23" s="1548">
        <v>60.869565217391305</v>
      </c>
      <c r="L23" s="913">
        <v>7</v>
      </c>
      <c r="M23" s="1344">
        <v>38.888888888888886</v>
      </c>
      <c r="N23" s="913">
        <v>7</v>
      </c>
      <c r="O23" s="1344">
        <v>140</v>
      </c>
      <c r="P23" s="913">
        <v>0</v>
      </c>
      <c r="Q23" s="1344">
        <v>0</v>
      </c>
      <c r="R23" s="1643">
        <v>10</v>
      </c>
      <c r="S23" s="397">
        <v>12.820512820512821</v>
      </c>
      <c r="T23" s="1656">
        <v>9</v>
      </c>
      <c r="U23" s="1646">
        <v>9.67741935483871</v>
      </c>
      <c r="V23" s="938">
        <v>11</v>
      </c>
      <c r="W23" s="491">
        <v>17.46031746031746</v>
      </c>
      <c r="X23" s="1656">
        <v>-2</v>
      </c>
      <c r="Y23" s="1646">
        <v>-6.666666666666667</v>
      </c>
    </row>
    <row r="24" spans="1:25" ht="12.75">
      <c r="A24" s="1299" t="s">
        <v>28</v>
      </c>
      <c r="B24" s="1587">
        <v>-3</v>
      </c>
      <c r="C24" s="1589">
        <v>-6.315789473684211</v>
      </c>
      <c r="D24" s="1308">
        <v>-3</v>
      </c>
      <c r="E24" s="516">
        <v>-6.25</v>
      </c>
      <c r="F24" s="1308">
        <v>-3</v>
      </c>
      <c r="G24" s="1593">
        <v>-6.382978723404255</v>
      </c>
      <c r="H24" s="895">
        <v>0</v>
      </c>
      <c r="I24" s="516">
        <v>0</v>
      </c>
      <c r="J24" s="1612">
        <v>5</v>
      </c>
      <c r="K24" s="1548">
        <v>111.11111111111111</v>
      </c>
      <c r="L24" s="913">
        <v>4</v>
      </c>
      <c r="M24" s="1344">
        <v>66.66666666666667</v>
      </c>
      <c r="N24" s="913">
        <v>6</v>
      </c>
      <c r="O24" s="1344">
        <v>200</v>
      </c>
      <c r="P24" s="913">
        <v>-2</v>
      </c>
      <c r="Q24" s="1344">
        <v>-66.66666666666667</v>
      </c>
      <c r="R24" s="1643">
        <v>2</v>
      </c>
      <c r="S24" s="397">
        <v>3.8461538461538463</v>
      </c>
      <c r="T24" s="1656">
        <v>1</v>
      </c>
      <c r="U24" s="1646">
        <v>1.8518518518518519</v>
      </c>
      <c r="V24" s="938">
        <v>3</v>
      </c>
      <c r="W24" s="491">
        <v>6</v>
      </c>
      <c r="X24" s="1656">
        <v>-2</v>
      </c>
      <c r="Y24" s="1646">
        <v>-50</v>
      </c>
    </row>
    <row r="25" spans="1:25" ht="13.5" thickBot="1">
      <c r="A25" s="1302" t="s">
        <v>29</v>
      </c>
      <c r="B25" s="1588">
        <v>-0.5</v>
      </c>
      <c r="C25" s="1590">
        <v>-1.694915254237288</v>
      </c>
      <c r="D25" s="1306">
        <v>0</v>
      </c>
      <c r="E25" s="522">
        <v>0</v>
      </c>
      <c r="F25" s="1596">
        <v>-1</v>
      </c>
      <c r="G25" s="1595">
        <v>-3.5714285714285716</v>
      </c>
      <c r="H25" s="898">
        <v>1</v>
      </c>
      <c r="I25" s="1594">
        <v>33.333333333333336</v>
      </c>
      <c r="J25" s="1613">
        <v>25.5</v>
      </c>
      <c r="K25" s="1552"/>
      <c r="L25" s="918">
        <v>29</v>
      </c>
      <c r="M25" s="1551"/>
      <c r="N25" s="918">
        <v>22</v>
      </c>
      <c r="O25" s="1551"/>
      <c r="P25" s="918">
        <v>7</v>
      </c>
      <c r="Q25" s="1551"/>
      <c r="R25" s="1644">
        <v>25</v>
      </c>
      <c r="S25" s="1655">
        <v>84.7457627118644</v>
      </c>
      <c r="T25" s="1657">
        <v>29</v>
      </c>
      <c r="U25" s="1647">
        <v>93.54838709677419</v>
      </c>
      <c r="V25" s="1307">
        <v>21</v>
      </c>
      <c r="W25" s="519">
        <v>75</v>
      </c>
      <c r="X25" s="1657">
        <v>8</v>
      </c>
      <c r="Y25" s="1647">
        <v>266.6666666666667</v>
      </c>
    </row>
    <row r="26" spans="1:25" ht="12.75">
      <c r="A26" s="1252" t="s">
        <v>56</v>
      </c>
      <c r="B26" s="1585"/>
      <c r="C26" s="1585"/>
      <c r="D26" s="1303"/>
      <c r="E26" s="1303"/>
      <c r="F26" s="1303"/>
      <c r="G26" s="1303"/>
      <c r="H26" s="1303"/>
      <c r="I26" s="1303"/>
      <c r="J26" s="1303"/>
      <c r="K26" s="1303"/>
      <c r="L26" s="1303"/>
      <c r="M26" s="1303"/>
      <c r="N26" s="1303"/>
      <c r="O26" s="1303"/>
      <c r="P26" s="1303"/>
      <c r="Q26" s="1303"/>
      <c r="R26" s="1303"/>
      <c r="S26" s="1303"/>
      <c r="T26" s="1303"/>
      <c r="U26" s="1303"/>
      <c r="V26" s="1303"/>
      <c r="W26" s="1303"/>
      <c r="X26" s="1303"/>
      <c r="Y26" s="1303"/>
    </row>
    <row r="27" spans="1:25" ht="12.75">
      <c r="A27" s="1237" t="s">
        <v>160</v>
      </c>
      <c r="B27" s="1237"/>
      <c r="C27" s="1237"/>
      <c r="D27" s="1237"/>
      <c r="E27" s="1237"/>
      <c r="F27" s="1237"/>
      <c r="G27" s="1237"/>
      <c r="H27" s="1237"/>
      <c r="I27" s="1237"/>
      <c r="J27" s="1237"/>
      <c r="K27" s="1237"/>
      <c r="L27" s="1237"/>
      <c r="M27" s="1237"/>
      <c r="N27" s="1237"/>
      <c r="O27" s="1237"/>
      <c r="P27" s="1238"/>
      <c r="Q27" s="1238"/>
      <c r="R27" s="1238"/>
      <c r="S27" s="1238"/>
      <c r="T27" s="1238"/>
      <c r="U27" s="1238"/>
      <c r="V27" s="1638"/>
      <c r="W27" s="1638"/>
      <c r="X27" s="1638"/>
      <c r="Y27" s="1638"/>
    </row>
    <row r="28" spans="1:25" ht="12.75">
      <c r="A28" s="1238" t="s">
        <v>161</v>
      </c>
      <c r="B28" s="1238"/>
      <c r="C28" s="1238"/>
      <c r="D28" s="1238"/>
      <c r="E28" s="1238"/>
      <c r="F28" s="1238"/>
      <c r="G28" s="1238"/>
      <c r="H28" s="1238"/>
      <c r="I28" s="1238"/>
      <c r="J28" s="1238"/>
      <c r="K28" s="1238"/>
      <c r="L28" s="1238"/>
      <c r="M28" s="1238"/>
      <c r="N28" s="1238"/>
      <c r="O28" s="1238"/>
      <c r="P28" s="1238"/>
      <c r="Q28" s="1238"/>
      <c r="R28" s="1238"/>
      <c r="S28" s="1238"/>
      <c r="T28" s="1238"/>
      <c r="U28" s="1238"/>
      <c r="V28" s="1238"/>
      <c r="W28" s="1238"/>
      <c r="X28" s="1238"/>
      <c r="Y28" s="1238"/>
    </row>
    <row r="29" spans="1:25" ht="12.75">
      <c r="A29" s="1238" t="s">
        <v>162</v>
      </c>
      <c r="B29" s="1238"/>
      <c r="C29" s="1238"/>
      <c r="D29" s="1238"/>
      <c r="E29" s="1238"/>
      <c r="F29" s="1238"/>
      <c r="G29" s="1238"/>
      <c r="H29" s="1238"/>
      <c r="I29" s="1238"/>
      <c r="J29" s="1238"/>
      <c r="K29" s="1238"/>
      <c r="L29" s="1238"/>
      <c r="M29" s="1238"/>
      <c r="N29" s="1238"/>
      <c r="O29" s="1238"/>
      <c r="P29" s="1238"/>
      <c r="Q29" s="1238"/>
      <c r="R29" s="1238"/>
      <c r="S29" s="1238"/>
      <c r="T29" s="1238"/>
      <c r="U29" s="1238"/>
      <c r="V29" s="1238"/>
      <c r="W29" s="1238"/>
      <c r="X29" s="1238"/>
      <c r="Y29" s="1238"/>
    </row>
    <row r="30" spans="1:25" ht="12.75">
      <c r="A30" s="1248" t="s">
        <v>150</v>
      </c>
      <c r="B30" s="1248"/>
      <c r="C30" s="1248"/>
      <c r="D30" s="1248"/>
      <c r="E30" s="1248"/>
      <c r="F30" s="1249"/>
      <c r="G30" s="1249"/>
      <c r="H30" s="1249"/>
      <c r="I30" s="1249"/>
      <c r="J30" s="1249"/>
      <c r="K30" s="1249"/>
      <c r="L30" s="1249"/>
      <c r="M30" s="1249"/>
      <c r="N30" s="1249"/>
      <c r="O30" s="1249"/>
      <c r="P30" s="1249"/>
      <c r="Q30" s="1249"/>
      <c r="R30" s="1249"/>
      <c r="S30" s="1249"/>
      <c r="T30" s="1249"/>
      <c r="U30" s="1249"/>
      <c r="V30" s="1249"/>
      <c r="W30" s="1249"/>
      <c r="X30" s="1249"/>
      <c r="Y30" s="1249"/>
    </row>
    <row r="31" spans="1:25" ht="12.75">
      <c r="A31" s="1242" t="s">
        <v>152</v>
      </c>
      <c r="B31" s="1242"/>
      <c r="C31" s="1242"/>
      <c r="D31" s="1241"/>
      <c r="E31" s="1241"/>
      <c r="F31" s="1241"/>
      <c r="G31" s="1241"/>
      <c r="H31" s="1241"/>
      <c r="I31" s="1241"/>
      <c r="J31" s="1241"/>
      <c r="K31" s="1241"/>
      <c r="L31" s="1241"/>
      <c r="M31" s="1241"/>
      <c r="N31" s="1241"/>
      <c r="O31" s="1241"/>
      <c r="P31" s="1241"/>
      <c r="Q31" s="1241"/>
      <c r="R31" s="1241"/>
      <c r="S31" s="1241"/>
      <c r="T31" s="1241"/>
      <c r="U31" s="1241"/>
      <c r="V31" s="1241"/>
      <c r="W31" s="1241"/>
      <c r="X31" s="1241"/>
      <c r="Y31" s="1241"/>
    </row>
    <row r="33" spans="1:25" s="156" customFormat="1" ht="15">
      <c r="A33" s="1253" t="s">
        <v>264</v>
      </c>
      <c r="B33" s="1253"/>
      <c r="C33" s="1253"/>
      <c r="D33" s="1254"/>
      <c r="E33" s="1254"/>
      <c r="F33" s="1253"/>
      <c r="G33" s="1253"/>
      <c r="H33" s="1253"/>
      <c r="I33" s="1253"/>
      <c r="J33" s="1253"/>
      <c r="K33" s="1253"/>
      <c r="L33" s="1255"/>
      <c r="M33" s="1255"/>
      <c r="N33" s="1255"/>
      <c r="O33" s="1255"/>
      <c r="P33" s="1255"/>
      <c r="Q33" s="1255"/>
      <c r="R33" s="1255"/>
      <c r="S33" s="1255"/>
      <c r="T33" s="1243"/>
      <c r="U33" s="1243"/>
      <c r="V33" s="1243"/>
      <c r="W33" s="1243"/>
      <c r="X33" s="1244"/>
      <c r="Y33" s="1244"/>
    </row>
    <row r="34" spans="1:25" ht="15.75" thickBot="1">
      <c r="A34" s="1253" t="s">
        <v>253</v>
      </c>
      <c r="B34" s="1253"/>
      <c r="C34" s="1253"/>
      <c r="D34" s="1256"/>
      <c r="E34" s="1256"/>
      <c r="F34" s="1253"/>
      <c r="G34" s="1253"/>
      <c r="H34" s="1253"/>
      <c r="I34" s="1253"/>
      <c r="J34" s="1253"/>
      <c r="K34" s="1253"/>
      <c r="L34" s="1255"/>
      <c r="M34" s="1255"/>
      <c r="N34" s="1255"/>
      <c r="O34" s="1255"/>
      <c r="P34" s="1255"/>
      <c r="Q34" s="1255"/>
      <c r="R34" s="1255"/>
      <c r="S34" s="1255"/>
      <c r="T34" s="51"/>
      <c r="U34" s="51"/>
      <c r="V34" s="51"/>
      <c r="W34" s="51"/>
      <c r="X34" s="51"/>
      <c r="Y34" s="51"/>
    </row>
    <row r="35" spans="1:25" ht="13.5" thickBot="1">
      <c r="A35" s="3007" t="s">
        <v>119</v>
      </c>
      <c r="B35" s="3009" t="s">
        <v>304</v>
      </c>
      <c r="C35" s="3010"/>
      <c r="D35" s="3016"/>
      <c r="E35" s="3016"/>
      <c r="F35" s="3016"/>
      <c r="G35" s="3016"/>
      <c r="H35" s="3016"/>
      <c r="I35" s="3028"/>
      <c r="J35" s="3023" t="s">
        <v>305</v>
      </c>
      <c r="K35" s="3019"/>
      <c r="L35" s="3019"/>
      <c r="M35" s="3019"/>
      <c r="N35" s="3019"/>
      <c r="O35" s="3019"/>
      <c r="P35" s="3019"/>
      <c r="Q35" s="3024"/>
      <c r="R35" s="3020" t="s">
        <v>306</v>
      </c>
      <c r="S35" s="3021"/>
      <c r="T35" s="3021"/>
      <c r="U35" s="3021"/>
      <c r="V35" s="3021"/>
      <c r="W35" s="3021"/>
      <c r="X35" s="3026"/>
      <c r="Y35" s="3027"/>
    </row>
    <row r="36" spans="1:25" ht="23.25" thickBot="1">
      <c r="A36" s="3008"/>
      <c r="B36" s="1586" t="s">
        <v>303</v>
      </c>
      <c r="C36" s="1658" t="s">
        <v>216</v>
      </c>
      <c r="D36" s="1258" t="s">
        <v>100</v>
      </c>
      <c r="E36" s="1317" t="s">
        <v>216</v>
      </c>
      <c r="F36" s="1257" t="s">
        <v>101</v>
      </c>
      <c r="G36" s="1317" t="s">
        <v>216</v>
      </c>
      <c r="H36" s="1257" t="s">
        <v>64</v>
      </c>
      <c r="I36" s="1317" t="s">
        <v>216</v>
      </c>
      <c r="J36" s="1615" t="s">
        <v>274</v>
      </c>
      <c r="K36" s="1627" t="s">
        <v>216</v>
      </c>
      <c r="L36" s="1318" t="s">
        <v>68</v>
      </c>
      <c r="M36" s="1340" t="s">
        <v>216</v>
      </c>
      <c r="N36" s="1318" t="s">
        <v>101</v>
      </c>
      <c r="O36" s="1515" t="s">
        <v>216</v>
      </c>
      <c r="P36" s="1318" t="s">
        <v>64</v>
      </c>
      <c r="Q36" s="1340" t="s">
        <v>216</v>
      </c>
      <c r="R36" s="1630" t="s">
        <v>274</v>
      </c>
      <c r="S36" s="1632" t="s">
        <v>216</v>
      </c>
      <c r="T36" s="1631" t="s">
        <v>68</v>
      </c>
      <c r="U36" s="1632" t="s">
        <v>216</v>
      </c>
      <c r="V36" s="1639" t="s">
        <v>101</v>
      </c>
      <c r="W36" s="1633" t="s">
        <v>216</v>
      </c>
      <c r="X36" s="1631" t="s">
        <v>64</v>
      </c>
      <c r="Y36" s="1632" t="s">
        <v>216</v>
      </c>
    </row>
    <row r="37" spans="1:25" s="6" customFormat="1" ht="15">
      <c r="A37" s="1300" t="s">
        <v>6</v>
      </c>
      <c r="B37" s="1587">
        <v>-937.5</v>
      </c>
      <c r="C37" s="1409">
        <v>-11.344385285575992</v>
      </c>
      <c r="D37" s="1309">
        <v>-1226</v>
      </c>
      <c r="E37" s="2336">
        <v>-11.47617710380979</v>
      </c>
      <c r="F37" s="1309">
        <v>-682</v>
      </c>
      <c r="G37" s="2337">
        <v>-9.413388543823327</v>
      </c>
      <c r="H37" s="1310">
        <v>-511</v>
      </c>
      <c r="I37" s="2336">
        <v>-25.07360157016683</v>
      </c>
      <c r="J37" s="1623">
        <v>-257.5</v>
      </c>
      <c r="K37" s="1626">
        <v>-47.50922509225092</v>
      </c>
      <c r="L37" s="1311">
        <v>-393</v>
      </c>
      <c r="M37" s="1608">
        <v>-41.36842105263158</v>
      </c>
      <c r="N37" s="1620">
        <v>-131</v>
      </c>
      <c r="O37" s="1621">
        <v>-53.2520325203252</v>
      </c>
      <c r="P37" s="1311">
        <v>-253</v>
      </c>
      <c r="Q37" s="1614">
        <v>-42.736486486486484</v>
      </c>
      <c r="R37" s="1642">
        <v>-1195</v>
      </c>
      <c r="S37" s="1654">
        <v>-13.570292982057689</v>
      </c>
      <c r="T37" s="1648">
        <v>-1619</v>
      </c>
      <c r="U37" s="1649">
        <v>-15.996443039225372</v>
      </c>
      <c r="V37" s="1304">
        <v>-813</v>
      </c>
      <c r="W37" s="1654">
        <v>-10.853023628354025</v>
      </c>
      <c r="X37" s="1648">
        <v>-764</v>
      </c>
      <c r="Y37" s="1645">
        <v>-29.049429657794676</v>
      </c>
    </row>
    <row r="38" spans="1:25" s="156" customFormat="1" ht="12.75">
      <c r="A38" s="1299" t="s">
        <v>31</v>
      </c>
      <c r="B38" s="1587">
        <v>-8</v>
      </c>
      <c r="C38" s="1409">
        <v>-0.4</v>
      </c>
      <c r="D38" s="1308">
        <v>-8</v>
      </c>
      <c r="E38" s="1668">
        <v>-0.4</v>
      </c>
      <c r="F38" s="1308">
        <v>-8</v>
      </c>
      <c r="G38" s="2338">
        <v>-0.4</v>
      </c>
      <c r="H38" s="895">
        <v>0</v>
      </c>
      <c r="I38" s="2339">
        <v>0</v>
      </c>
      <c r="J38" s="1624">
        <v>0</v>
      </c>
      <c r="K38" s="1548"/>
      <c r="L38" s="1293">
        <v>0</v>
      </c>
      <c r="M38" s="1609"/>
      <c r="N38" s="1547">
        <v>0</v>
      </c>
      <c r="O38" s="1150"/>
      <c r="P38" s="1293">
        <v>0</v>
      </c>
      <c r="Q38" s="655"/>
      <c r="R38" s="1643">
        <v>-8</v>
      </c>
      <c r="S38" s="397">
        <v>-0.4</v>
      </c>
      <c r="T38" s="1650">
        <v>-8</v>
      </c>
      <c r="U38" s="1651">
        <v>-0.4</v>
      </c>
      <c r="V38" s="1312">
        <v>-8</v>
      </c>
      <c r="W38" s="397">
        <v>-0.4</v>
      </c>
      <c r="X38" s="1650">
        <v>0</v>
      </c>
      <c r="Y38" s="1646"/>
    </row>
    <row r="39" spans="1:25" s="156" customFormat="1" ht="12.75">
      <c r="A39" s="1299" t="s">
        <v>16</v>
      </c>
      <c r="B39" s="1587">
        <v>-15.5</v>
      </c>
      <c r="C39" s="1409">
        <v>-4.1278295605858855</v>
      </c>
      <c r="D39" s="1305">
        <v>7</v>
      </c>
      <c r="E39" s="2339">
        <v>1.5151515151515151</v>
      </c>
      <c r="F39" s="1308">
        <v>-38</v>
      </c>
      <c r="G39" s="2338">
        <v>-13.14878892733564</v>
      </c>
      <c r="H39" s="895">
        <v>45</v>
      </c>
      <c r="I39" s="2339">
        <v>26.01156069364162</v>
      </c>
      <c r="J39" s="1624">
        <v>-15</v>
      </c>
      <c r="K39" s="1548">
        <v>-18.75</v>
      </c>
      <c r="L39" s="1315">
        <v>-29</v>
      </c>
      <c r="M39" s="1609">
        <v>-18.954248366013072</v>
      </c>
      <c r="N39" s="1618">
        <v>-1</v>
      </c>
      <c r="O39" s="1150">
        <v>-14.285714285714286</v>
      </c>
      <c r="P39" s="1315">
        <v>-28</v>
      </c>
      <c r="Q39" s="655">
        <v>-19.17808219178082</v>
      </c>
      <c r="R39" s="1643">
        <v>-30.5</v>
      </c>
      <c r="S39" s="397">
        <v>-6.695938529088913</v>
      </c>
      <c r="T39" s="1650">
        <v>-22</v>
      </c>
      <c r="U39" s="1651">
        <v>-3.5772357723577235</v>
      </c>
      <c r="V39" s="1312">
        <v>-39</v>
      </c>
      <c r="W39" s="397">
        <v>-13.175675675675675</v>
      </c>
      <c r="X39" s="1650">
        <v>17</v>
      </c>
      <c r="Y39" s="1646">
        <v>5.329153605015674</v>
      </c>
    </row>
    <row r="40" spans="1:25" s="156" customFormat="1" ht="12.75">
      <c r="A40" s="1299" t="s">
        <v>247</v>
      </c>
      <c r="B40" s="1587">
        <v>-9.5</v>
      </c>
      <c r="C40" s="1409">
        <v>-6.690140845070423</v>
      </c>
      <c r="D40" s="1308">
        <v>-7</v>
      </c>
      <c r="E40" s="1668">
        <v>-4.635761589403973</v>
      </c>
      <c r="F40" s="1308">
        <v>-12</v>
      </c>
      <c r="G40" s="2338">
        <v>-9.022556390977444</v>
      </c>
      <c r="H40" s="895">
        <v>5</v>
      </c>
      <c r="I40" s="2339">
        <v>27.77777777777778</v>
      </c>
      <c r="J40" s="1612">
        <v>0</v>
      </c>
      <c r="K40" s="1548"/>
      <c r="L40" s="1293">
        <v>0</v>
      </c>
      <c r="M40" s="1609"/>
      <c r="N40" s="1547">
        <v>0</v>
      </c>
      <c r="O40" s="1150"/>
      <c r="P40" s="1293">
        <v>0</v>
      </c>
      <c r="Q40" s="655"/>
      <c r="R40" s="1643">
        <v>-9.5</v>
      </c>
      <c r="S40" s="397">
        <v>-6.690140845070423</v>
      </c>
      <c r="T40" s="1650">
        <v>-7</v>
      </c>
      <c r="U40" s="1651">
        <v>-4.635761589403973</v>
      </c>
      <c r="V40" s="1312">
        <v>-12</v>
      </c>
      <c r="W40" s="397">
        <v>-9.022556390977444</v>
      </c>
      <c r="X40" s="1650">
        <v>5</v>
      </c>
      <c r="Y40" s="1646">
        <v>27.77777777777778</v>
      </c>
    </row>
    <row r="41" spans="1:25" s="156" customFormat="1" ht="12.75">
      <c r="A41" s="1299" t="s">
        <v>210</v>
      </c>
      <c r="B41" s="1587">
        <v>-8.5</v>
      </c>
      <c r="C41" s="1409">
        <v>-3.281853281853282</v>
      </c>
      <c r="D41" s="1308">
        <v>-2</v>
      </c>
      <c r="E41" s="1668">
        <v>-0.7518796992481203</v>
      </c>
      <c r="F41" s="1308">
        <v>-15</v>
      </c>
      <c r="G41" s="2338">
        <v>-5.9523809523809526</v>
      </c>
      <c r="H41" s="895">
        <v>13</v>
      </c>
      <c r="I41" s="2339">
        <v>92.85714285714286</v>
      </c>
      <c r="J41" s="1612">
        <v>0</v>
      </c>
      <c r="K41" s="1548"/>
      <c r="L41" s="1293">
        <v>0</v>
      </c>
      <c r="M41" s="1609"/>
      <c r="N41" s="1547">
        <v>0</v>
      </c>
      <c r="O41" s="1150"/>
      <c r="P41" s="1293">
        <v>0</v>
      </c>
      <c r="Q41" s="655"/>
      <c r="R41" s="1643">
        <v>-8.5</v>
      </c>
      <c r="S41" s="397">
        <v>-3.281853281853282</v>
      </c>
      <c r="T41" s="1650">
        <v>-2</v>
      </c>
      <c r="U41" s="1651">
        <v>-0.7518796992481203</v>
      </c>
      <c r="V41" s="1312">
        <v>-15</v>
      </c>
      <c r="W41" s="397">
        <v>-5.9523809523809526</v>
      </c>
      <c r="X41" s="1650">
        <v>13</v>
      </c>
      <c r="Y41" s="1646">
        <v>92.85714285714286</v>
      </c>
    </row>
    <row r="42" spans="1:25" s="156" customFormat="1" ht="12.75">
      <c r="A42" s="1299" t="s">
        <v>84</v>
      </c>
      <c r="B42" s="1587">
        <v>-16</v>
      </c>
      <c r="C42" s="1409">
        <v>-6.852248394004283</v>
      </c>
      <c r="D42" s="1308">
        <v>-14</v>
      </c>
      <c r="E42" s="1668">
        <v>-5.9071729957805905</v>
      </c>
      <c r="F42" s="1308">
        <v>-18</v>
      </c>
      <c r="G42" s="2338">
        <v>-7.826086956521739</v>
      </c>
      <c r="H42" s="895">
        <v>4</v>
      </c>
      <c r="I42" s="2339">
        <v>57.142857142857146</v>
      </c>
      <c r="J42" s="1612">
        <v>0</v>
      </c>
      <c r="K42" s="1548"/>
      <c r="L42" s="1293">
        <v>0</v>
      </c>
      <c r="M42" s="1609"/>
      <c r="N42" s="1547">
        <v>0</v>
      </c>
      <c r="O42" s="1150"/>
      <c r="P42" s="1293">
        <v>0</v>
      </c>
      <c r="Q42" s="655"/>
      <c r="R42" s="1643">
        <v>-16</v>
      </c>
      <c r="S42" s="397">
        <v>-6.852248394004283</v>
      </c>
      <c r="T42" s="1650">
        <v>-14</v>
      </c>
      <c r="U42" s="1651">
        <v>-5.9071729957805905</v>
      </c>
      <c r="V42" s="1312">
        <v>-18</v>
      </c>
      <c r="W42" s="397">
        <v>-7.826086956521739</v>
      </c>
      <c r="X42" s="1650">
        <v>4</v>
      </c>
      <c r="Y42" s="1646">
        <v>57.142857142857146</v>
      </c>
    </row>
    <row r="43" spans="1:25" s="156" customFormat="1" ht="12.75">
      <c r="A43" s="1299" t="s">
        <v>20</v>
      </c>
      <c r="B43" s="1587">
        <v>4.5</v>
      </c>
      <c r="C43" s="1409">
        <v>3.8297872340425534</v>
      </c>
      <c r="D43" s="1308">
        <v>-11</v>
      </c>
      <c r="E43" s="1668">
        <v>-8.270676691729323</v>
      </c>
      <c r="F43" s="1305">
        <v>20</v>
      </c>
      <c r="G43" s="2340">
        <v>19.607843137254903</v>
      </c>
      <c r="H43" s="1046">
        <v>-31</v>
      </c>
      <c r="I43" s="1668">
        <v>-100</v>
      </c>
      <c r="J43" s="1612">
        <v>0</v>
      </c>
      <c r="K43" s="1548"/>
      <c r="L43" s="1293">
        <v>0</v>
      </c>
      <c r="M43" s="1609"/>
      <c r="N43" s="1547">
        <v>0</v>
      </c>
      <c r="O43" s="1150"/>
      <c r="P43" s="1293">
        <v>0</v>
      </c>
      <c r="Q43" s="655"/>
      <c r="R43" s="1643">
        <v>4.5</v>
      </c>
      <c r="S43" s="397">
        <v>3.8297872340425534</v>
      </c>
      <c r="T43" s="1650">
        <v>-11</v>
      </c>
      <c r="U43" s="1651">
        <v>-8.270676691729323</v>
      </c>
      <c r="V43" s="1312">
        <v>20</v>
      </c>
      <c r="W43" s="397">
        <v>19.607843137254903</v>
      </c>
      <c r="X43" s="1650">
        <v>-31</v>
      </c>
      <c r="Y43" s="1646">
        <v>-100</v>
      </c>
    </row>
    <row r="44" spans="1:25" s="6" customFormat="1" ht="15">
      <c r="A44" s="1301" t="s">
        <v>0</v>
      </c>
      <c r="B44" s="1587">
        <v>-180.5</v>
      </c>
      <c r="C44" s="1409">
        <v>-25.859598853868196</v>
      </c>
      <c r="D44" s="1169">
        <v>-284</v>
      </c>
      <c r="E44" s="1668">
        <v>-34.093637454981994</v>
      </c>
      <c r="F44" s="1169">
        <v>-77</v>
      </c>
      <c r="G44" s="2338">
        <v>-13.676731793960924</v>
      </c>
      <c r="H44" s="510">
        <v>-207</v>
      </c>
      <c r="I44" s="1668">
        <v>-76.66666666666667</v>
      </c>
      <c r="J44" s="1624">
        <v>-170.5</v>
      </c>
      <c r="K44" s="1548">
        <v>-63.148148148148145</v>
      </c>
      <c r="L44" s="654">
        <v>-261</v>
      </c>
      <c r="M44" s="1609">
        <v>-64.60396039603961</v>
      </c>
      <c r="N44" s="1118">
        <v>-80</v>
      </c>
      <c r="O44" s="1150">
        <v>-58.8235294117647</v>
      </c>
      <c r="P44" s="654">
        <v>-181</v>
      </c>
      <c r="Q44" s="655">
        <v>-67.53731343283582</v>
      </c>
      <c r="R44" s="1643">
        <v>-351</v>
      </c>
      <c r="S44" s="397">
        <v>-36.260330578512395</v>
      </c>
      <c r="T44" s="484">
        <v>-545</v>
      </c>
      <c r="U44" s="1651">
        <v>-44.058205335489085</v>
      </c>
      <c r="V44" s="485">
        <v>-157</v>
      </c>
      <c r="W44" s="397">
        <v>-22.46065808297568</v>
      </c>
      <c r="X44" s="484">
        <v>-388</v>
      </c>
      <c r="Y44" s="1646">
        <v>-72.11895910780669</v>
      </c>
    </row>
    <row r="45" spans="1:25" s="156" customFormat="1" ht="12.75">
      <c r="A45" s="1299" t="s">
        <v>21</v>
      </c>
      <c r="B45" s="1587">
        <v>-649</v>
      </c>
      <c r="C45" s="1409">
        <v>-87.11409395973155</v>
      </c>
      <c r="D45" s="1308">
        <v>-892</v>
      </c>
      <c r="E45" s="1668">
        <v>-89.2</v>
      </c>
      <c r="F45" s="1308">
        <v>-406</v>
      </c>
      <c r="G45" s="2338">
        <v>-82.85714285714286</v>
      </c>
      <c r="H45" s="1046">
        <v>-486</v>
      </c>
      <c r="I45" s="1668">
        <v>-95.29411764705883</v>
      </c>
      <c r="J45" s="1624">
        <v>-1.5</v>
      </c>
      <c r="K45" s="1548">
        <v>-100</v>
      </c>
      <c r="L45" s="1315">
        <v>-3</v>
      </c>
      <c r="M45" s="1609">
        <v>-100</v>
      </c>
      <c r="N45" s="1547">
        <v>0</v>
      </c>
      <c r="O45" s="1150"/>
      <c r="P45" s="1293">
        <v>-3</v>
      </c>
      <c r="Q45" s="655">
        <v>-100</v>
      </c>
      <c r="R45" s="1643">
        <v>-650.5</v>
      </c>
      <c r="S45" s="397">
        <v>-87.13998660415271</v>
      </c>
      <c r="T45" s="1650">
        <v>-895</v>
      </c>
      <c r="U45" s="1651">
        <v>-89.23230309072781</v>
      </c>
      <c r="V45" s="1312">
        <v>-406</v>
      </c>
      <c r="W45" s="397">
        <v>-82.85714285714286</v>
      </c>
      <c r="X45" s="1650">
        <v>-489</v>
      </c>
      <c r="Y45" s="1646">
        <v>-95.32163742690058</v>
      </c>
    </row>
    <row r="46" spans="1:25" s="156" customFormat="1" ht="12.75">
      <c r="A46" s="1299" t="s">
        <v>77</v>
      </c>
      <c r="B46" s="1587">
        <v>0</v>
      </c>
      <c r="C46" s="1409"/>
      <c r="D46" s="1308">
        <v>-33</v>
      </c>
      <c r="E46" s="1668">
        <v>-2.357142857142857</v>
      </c>
      <c r="F46" s="1305"/>
      <c r="G46" s="2338"/>
      <c r="H46" s="895"/>
      <c r="I46" s="1668"/>
      <c r="J46" s="1612">
        <v>0</v>
      </c>
      <c r="K46" s="1548"/>
      <c r="L46" s="1315">
        <v>-9</v>
      </c>
      <c r="M46" s="1609">
        <v>-8.035714285714286</v>
      </c>
      <c r="N46" s="1547"/>
      <c r="O46" s="1150"/>
      <c r="P46" s="1293"/>
      <c r="Q46" s="655"/>
      <c r="R46" s="1643">
        <v>0</v>
      </c>
      <c r="S46" s="397"/>
      <c r="T46" s="1650">
        <v>-42</v>
      </c>
      <c r="U46" s="1651">
        <v>-2.7777777777777777</v>
      </c>
      <c r="V46" s="1312"/>
      <c r="W46" s="397"/>
      <c r="X46" s="1650"/>
      <c r="Y46" s="1646"/>
    </row>
    <row r="47" spans="1:25" s="156" customFormat="1" ht="12.75">
      <c r="A47" s="1299" t="s">
        <v>70</v>
      </c>
      <c r="B47" s="1587">
        <v>-88.5</v>
      </c>
      <c r="C47" s="1409">
        <v>-7.465204555040067</v>
      </c>
      <c r="D47" s="1308">
        <v>-51</v>
      </c>
      <c r="E47" s="1668">
        <v>-3.9020657995409334</v>
      </c>
      <c r="F47" s="1308">
        <v>-126</v>
      </c>
      <c r="G47" s="2338">
        <v>-11.842105263157896</v>
      </c>
      <c r="H47" s="895">
        <v>75</v>
      </c>
      <c r="I47" s="2339">
        <v>30.864197530864196</v>
      </c>
      <c r="J47" s="1624">
        <v>-0.5</v>
      </c>
      <c r="K47" s="1548">
        <v>-1.8181818181818181</v>
      </c>
      <c r="L47" s="1315">
        <v>9</v>
      </c>
      <c r="M47" s="1609">
        <v>32.142857142857146</v>
      </c>
      <c r="N47" s="1618">
        <v>-10</v>
      </c>
      <c r="O47" s="1150">
        <v>-37.03703703703704</v>
      </c>
      <c r="P47" s="1293">
        <v>19</v>
      </c>
      <c r="Q47" s="655">
        <v>1900</v>
      </c>
      <c r="R47" s="1643">
        <v>-89</v>
      </c>
      <c r="S47" s="397">
        <v>-7.337180544105523</v>
      </c>
      <c r="T47" s="1650">
        <v>-42</v>
      </c>
      <c r="U47" s="1651">
        <v>-3.146067415730337</v>
      </c>
      <c r="V47" s="1312">
        <v>-136</v>
      </c>
      <c r="W47" s="397">
        <v>-12.465627864344638</v>
      </c>
      <c r="X47" s="1650">
        <v>94</v>
      </c>
      <c r="Y47" s="1646">
        <v>38.52459016393443</v>
      </c>
    </row>
    <row r="48" spans="1:25" s="156" customFormat="1" ht="12.75">
      <c r="A48" s="1299" t="s">
        <v>24</v>
      </c>
      <c r="B48" s="1587">
        <v>221.5</v>
      </c>
      <c r="C48" s="1409">
        <v>86.5234375</v>
      </c>
      <c r="D48" s="1305">
        <v>273</v>
      </c>
      <c r="E48" s="2339">
        <v>72.41379310344827</v>
      </c>
      <c r="F48" s="1305">
        <v>170</v>
      </c>
      <c r="G48" s="2340">
        <v>125.92592592592592</v>
      </c>
      <c r="H48" s="895">
        <v>103</v>
      </c>
      <c r="I48" s="2339">
        <v>42.56198347107438</v>
      </c>
      <c r="J48" s="1624">
        <v>-2.5</v>
      </c>
      <c r="K48" s="1548">
        <v>-17.857142857142858</v>
      </c>
      <c r="L48" s="1315">
        <v>-1</v>
      </c>
      <c r="M48" s="1609">
        <v>-6.25</v>
      </c>
      <c r="N48" s="1618">
        <v>-4</v>
      </c>
      <c r="O48" s="1150">
        <v>-33.333333333333336</v>
      </c>
      <c r="P48" s="1293">
        <v>3</v>
      </c>
      <c r="Q48" s="655">
        <v>75</v>
      </c>
      <c r="R48" s="1643">
        <v>219</v>
      </c>
      <c r="S48" s="397">
        <v>81.11111111111111</v>
      </c>
      <c r="T48" s="1650">
        <v>272</v>
      </c>
      <c r="U48" s="1651">
        <v>69.21119592875318</v>
      </c>
      <c r="V48" s="1312">
        <v>166</v>
      </c>
      <c r="W48" s="397">
        <v>112.92517006802721</v>
      </c>
      <c r="X48" s="1650">
        <v>106</v>
      </c>
      <c r="Y48" s="1646">
        <v>43.08943089430894</v>
      </c>
    </row>
    <row r="49" spans="1:25" s="156" customFormat="1" ht="12.75">
      <c r="A49" s="1299" t="s">
        <v>102</v>
      </c>
      <c r="B49" s="1587">
        <v>-12</v>
      </c>
      <c r="C49" s="1409">
        <v>-48</v>
      </c>
      <c r="D49" s="1308">
        <v>-12</v>
      </c>
      <c r="E49" s="1668">
        <v>-48</v>
      </c>
      <c r="F49" s="1308">
        <v>-12</v>
      </c>
      <c r="G49" s="2338">
        <v>-48</v>
      </c>
      <c r="H49" s="895">
        <v>0</v>
      </c>
      <c r="I49" s="2339">
        <v>0</v>
      </c>
      <c r="J49" s="1624">
        <v>3</v>
      </c>
      <c r="K49" s="1548">
        <v>37.5</v>
      </c>
      <c r="L49" s="1293">
        <v>4</v>
      </c>
      <c r="M49" s="1344">
        <v>50</v>
      </c>
      <c r="N49" s="1547">
        <v>2</v>
      </c>
      <c r="O49" s="1150">
        <v>25</v>
      </c>
      <c r="P49" s="1293">
        <v>2</v>
      </c>
      <c r="Q49" s="655"/>
      <c r="R49" s="1643">
        <v>-9</v>
      </c>
      <c r="S49" s="397">
        <v>-27.272727272727273</v>
      </c>
      <c r="T49" s="1650">
        <v>-8</v>
      </c>
      <c r="U49" s="1651">
        <v>-24.242424242424242</v>
      </c>
      <c r="V49" s="1312">
        <v>-10</v>
      </c>
      <c r="W49" s="397">
        <v>-30.303030303030305</v>
      </c>
      <c r="X49" s="1650">
        <v>2</v>
      </c>
      <c r="Y49" s="1646"/>
    </row>
    <row r="50" spans="1:25" s="156" customFormat="1" ht="12.75">
      <c r="A50" s="1299" t="s">
        <v>248</v>
      </c>
      <c r="B50" s="1587">
        <v>-138</v>
      </c>
      <c r="C50" s="1409">
        <v>-12.939521800281295</v>
      </c>
      <c r="D50" s="1308">
        <v>-148</v>
      </c>
      <c r="E50" s="1668">
        <v>-11.626080125687352</v>
      </c>
      <c r="F50" s="1308">
        <v>-128</v>
      </c>
      <c r="G50" s="2338">
        <v>-14.883720930232558</v>
      </c>
      <c r="H50" s="1046">
        <v>-20</v>
      </c>
      <c r="I50" s="1668">
        <v>-4.842615012106537</v>
      </c>
      <c r="J50" s="1624">
        <v>-34.5</v>
      </c>
      <c r="K50" s="1548">
        <v>-40.588235294117645</v>
      </c>
      <c r="L50" s="1315">
        <v>-63</v>
      </c>
      <c r="M50" s="1609">
        <v>-39.87341772151899</v>
      </c>
      <c r="N50" s="1618">
        <v>-6</v>
      </c>
      <c r="O50" s="1150">
        <v>-50</v>
      </c>
      <c r="P50" s="1293">
        <v>-57</v>
      </c>
      <c r="Q50" s="655">
        <v>-39.04109589041096</v>
      </c>
      <c r="R50" s="1643">
        <v>-172.5</v>
      </c>
      <c r="S50" s="397">
        <v>-14.980460269214069</v>
      </c>
      <c r="T50" s="1650">
        <v>-211</v>
      </c>
      <c r="U50" s="1651">
        <v>-14.74493361285814</v>
      </c>
      <c r="V50" s="1312">
        <v>-134</v>
      </c>
      <c r="W50" s="397">
        <v>-15.36697247706422</v>
      </c>
      <c r="X50" s="1650">
        <v>-77</v>
      </c>
      <c r="Y50" s="1646">
        <v>-13.774597495527727</v>
      </c>
    </row>
    <row r="51" spans="1:25" s="156" customFormat="1" ht="12.75">
      <c r="A51" s="1299" t="s">
        <v>249</v>
      </c>
      <c r="B51" s="1587">
        <v>18</v>
      </c>
      <c r="C51" s="1409">
        <v>6.4631956912028725</v>
      </c>
      <c r="D51" s="1305">
        <v>14</v>
      </c>
      <c r="E51" s="2339">
        <v>4.605263157894737</v>
      </c>
      <c r="F51" s="1305">
        <v>22</v>
      </c>
      <c r="G51" s="2340">
        <v>8.695652173913043</v>
      </c>
      <c r="H51" s="1046">
        <v>-8</v>
      </c>
      <c r="I51" s="1668">
        <v>-15.686274509803921</v>
      </c>
      <c r="J51" s="1612">
        <v>0</v>
      </c>
      <c r="K51" s="1548"/>
      <c r="L51" s="1293">
        <v>0</v>
      </c>
      <c r="M51" s="1609"/>
      <c r="N51" s="1547">
        <v>0</v>
      </c>
      <c r="O51" s="1150"/>
      <c r="P51" s="1293">
        <v>0</v>
      </c>
      <c r="Q51" s="655"/>
      <c r="R51" s="1643">
        <v>18</v>
      </c>
      <c r="S51" s="397">
        <v>6.4631956912028725</v>
      </c>
      <c r="T51" s="1650">
        <v>14</v>
      </c>
      <c r="U51" s="1651">
        <v>4.605263157894737</v>
      </c>
      <c r="V51" s="1312">
        <v>22</v>
      </c>
      <c r="W51" s="397">
        <v>8.695652173913043</v>
      </c>
      <c r="X51" s="1650">
        <v>-8</v>
      </c>
      <c r="Y51" s="1646">
        <v>-15.686274509803921</v>
      </c>
    </row>
    <row r="52" spans="1:25" s="156" customFormat="1" ht="12.75">
      <c r="A52" s="1299" t="s">
        <v>251</v>
      </c>
      <c r="B52" s="1587">
        <v>-7</v>
      </c>
      <c r="C52" s="1409">
        <v>-8.75</v>
      </c>
      <c r="D52" s="1308">
        <v>-7</v>
      </c>
      <c r="E52" s="1668">
        <v>-8.433734939759036</v>
      </c>
      <c r="F52" s="1308">
        <v>-7</v>
      </c>
      <c r="G52" s="2338">
        <v>-9.090909090909092</v>
      </c>
      <c r="H52" s="895">
        <v>0</v>
      </c>
      <c r="I52" s="2339">
        <v>0</v>
      </c>
      <c r="J52" s="1612">
        <v>0</v>
      </c>
      <c r="K52" s="1548"/>
      <c r="L52" s="1293">
        <v>0</v>
      </c>
      <c r="M52" s="1609"/>
      <c r="N52" s="1547">
        <v>0</v>
      </c>
      <c r="O52" s="1150"/>
      <c r="P52" s="1293">
        <v>0</v>
      </c>
      <c r="Q52" s="655"/>
      <c r="R52" s="1643">
        <v>-7</v>
      </c>
      <c r="S52" s="397">
        <v>-8.75</v>
      </c>
      <c r="T52" s="1650">
        <v>-7</v>
      </c>
      <c r="U52" s="1651">
        <v>-8.433734939759036</v>
      </c>
      <c r="V52" s="1312">
        <v>-7</v>
      </c>
      <c r="W52" s="397">
        <v>-9.090909090909092</v>
      </c>
      <c r="X52" s="1650">
        <v>0</v>
      </c>
      <c r="Y52" s="1646">
        <v>0</v>
      </c>
    </row>
    <row r="53" spans="1:25" s="156" customFormat="1" ht="12.75">
      <c r="A53" s="1299" t="s">
        <v>67</v>
      </c>
      <c r="B53" s="1587">
        <v>-25</v>
      </c>
      <c r="C53" s="1409">
        <v>-3.793626707132018</v>
      </c>
      <c r="D53" s="1308">
        <v>-26</v>
      </c>
      <c r="E53" s="1668">
        <v>-3.829160530191458</v>
      </c>
      <c r="F53" s="1308">
        <v>-24</v>
      </c>
      <c r="G53" s="2338">
        <v>-3.755868544600939</v>
      </c>
      <c r="H53" s="1046">
        <v>-2</v>
      </c>
      <c r="I53" s="1668">
        <v>-5</v>
      </c>
      <c r="J53" s="1624">
        <v>-0.5</v>
      </c>
      <c r="K53" s="1548">
        <v>-20</v>
      </c>
      <c r="L53" s="1293">
        <v>0</v>
      </c>
      <c r="M53" s="1344">
        <v>0</v>
      </c>
      <c r="N53" s="1618">
        <v>-1</v>
      </c>
      <c r="O53" s="1150">
        <v>-100</v>
      </c>
      <c r="P53" s="1293">
        <v>1</v>
      </c>
      <c r="Q53" s="655">
        <v>33.333333333333336</v>
      </c>
      <c r="R53" s="1643">
        <v>-25.5</v>
      </c>
      <c r="S53" s="397">
        <v>-3.854875283446712</v>
      </c>
      <c r="T53" s="1650">
        <v>-26</v>
      </c>
      <c r="U53" s="1651">
        <v>-3.8067349926793557</v>
      </c>
      <c r="V53" s="1312">
        <v>-25</v>
      </c>
      <c r="W53" s="397">
        <v>-3.90625</v>
      </c>
      <c r="X53" s="1650">
        <v>-1</v>
      </c>
      <c r="Y53" s="1646">
        <v>-2.3255813953488373</v>
      </c>
    </row>
    <row r="54" spans="1:25" s="156" customFormat="1" ht="12.75">
      <c r="A54" s="1299" t="s">
        <v>27</v>
      </c>
      <c r="B54" s="1587">
        <v>0.5</v>
      </c>
      <c r="C54" s="1409">
        <v>0.7194244604316546</v>
      </c>
      <c r="D54" s="1305">
        <v>1</v>
      </c>
      <c r="E54" s="2339">
        <v>1.2987012987012987</v>
      </c>
      <c r="F54" s="1305">
        <v>0</v>
      </c>
      <c r="G54" s="2340">
        <v>0</v>
      </c>
      <c r="H54" s="895">
        <v>1</v>
      </c>
      <c r="I54" s="2339">
        <v>6.666666666666667</v>
      </c>
      <c r="J54" s="1624">
        <v>-0.5</v>
      </c>
      <c r="K54" s="1548">
        <v>-2.7027027027027026</v>
      </c>
      <c r="L54" s="1315">
        <v>-1</v>
      </c>
      <c r="M54" s="1609">
        <v>-4</v>
      </c>
      <c r="N54" s="1547">
        <v>0</v>
      </c>
      <c r="O54" s="1150">
        <v>0</v>
      </c>
      <c r="P54" s="1293">
        <v>-1</v>
      </c>
      <c r="Q54" s="655">
        <v>-7.6923076923076925</v>
      </c>
      <c r="R54" s="1643">
        <v>0</v>
      </c>
      <c r="S54" s="397">
        <v>0</v>
      </c>
      <c r="T54" s="1650">
        <v>0</v>
      </c>
      <c r="U54" s="1651">
        <v>0</v>
      </c>
      <c r="V54" s="1312">
        <v>0</v>
      </c>
      <c r="W54" s="397">
        <v>0</v>
      </c>
      <c r="X54" s="1650">
        <v>0</v>
      </c>
      <c r="Y54" s="1646">
        <v>0</v>
      </c>
    </row>
    <row r="55" spans="1:25" s="156" customFormat="1" ht="12.75">
      <c r="A55" s="1299" t="s">
        <v>28</v>
      </c>
      <c r="B55" s="1587">
        <v>-23.5</v>
      </c>
      <c r="C55" s="1409">
        <v>-52.80898876404494</v>
      </c>
      <c r="D55" s="1308">
        <v>-24</v>
      </c>
      <c r="E55" s="1668">
        <v>-53.333333333333336</v>
      </c>
      <c r="F55" s="1308">
        <v>-23</v>
      </c>
      <c r="G55" s="2338">
        <v>-52.27272727272727</v>
      </c>
      <c r="H55" s="1046">
        <v>-1</v>
      </c>
      <c r="I55" s="1668">
        <v>-100</v>
      </c>
      <c r="J55" s="1624">
        <v>-9.5</v>
      </c>
      <c r="K55" s="1548">
        <v>-100</v>
      </c>
      <c r="L55" s="1315">
        <v>-10</v>
      </c>
      <c r="M55" s="1609">
        <v>-100</v>
      </c>
      <c r="N55" s="1547">
        <v>-9</v>
      </c>
      <c r="O55" s="1150">
        <v>-100</v>
      </c>
      <c r="P55" s="1293">
        <v>-1</v>
      </c>
      <c r="Q55" s="655">
        <v>-100</v>
      </c>
      <c r="R55" s="1643">
        <v>-33</v>
      </c>
      <c r="S55" s="397">
        <v>-61.111111111111114</v>
      </c>
      <c r="T55" s="1650">
        <v>-34</v>
      </c>
      <c r="U55" s="1651">
        <v>-61.81818181818182</v>
      </c>
      <c r="V55" s="1312">
        <v>-32</v>
      </c>
      <c r="W55" s="397">
        <v>-60.37735849056604</v>
      </c>
      <c r="X55" s="1650">
        <v>-2</v>
      </c>
      <c r="Y55" s="1646">
        <v>-100</v>
      </c>
    </row>
    <row r="56" spans="1:25" s="156" customFormat="1" ht="13.5" thickBot="1">
      <c r="A56" s="1302" t="s">
        <v>29</v>
      </c>
      <c r="B56" s="1588">
        <v>-1</v>
      </c>
      <c r="C56" s="1412">
        <v>-3.4482758620689653</v>
      </c>
      <c r="D56" s="1596">
        <v>-2</v>
      </c>
      <c r="E56" s="1889">
        <v>-6.451612903225806</v>
      </c>
      <c r="F56" s="1306">
        <v>0</v>
      </c>
      <c r="G56" s="2341">
        <v>0</v>
      </c>
      <c r="H56" s="1101">
        <v>-2</v>
      </c>
      <c r="I56" s="1889">
        <v>-50</v>
      </c>
      <c r="J56" s="1625">
        <v>-25.5</v>
      </c>
      <c r="K56" s="1552">
        <v>-100</v>
      </c>
      <c r="L56" s="1316">
        <v>-29</v>
      </c>
      <c r="M56" s="1610">
        <v>-100</v>
      </c>
      <c r="N56" s="1619">
        <v>-22</v>
      </c>
      <c r="O56" s="1622">
        <v>-100</v>
      </c>
      <c r="P56" s="1294">
        <v>-7</v>
      </c>
      <c r="Q56" s="1607">
        <v>-100</v>
      </c>
      <c r="R56" s="1644">
        <v>-26.5</v>
      </c>
      <c r="S56" s="1655">
        <v>-48.62385321100918</v>
      </c>
      <c r="T56" s="1652">
        <v>-31</v>
      </c>
      <c r="U56" s="1653">
        <v>-51.666666666666664</v>
      </c>
      <c r="V56" s="1637">
        <v>-22</v>
      </c>
      <c r="W56" s="1655">
        <v>-44.89795918367347</v>
      </c>
      <c r="X56" s="1652">
        <v>-9</v>
      </c>
      <c r="Y56" s="1647">
        <v>-81.81818181818181</v>
      </c>
    </row>
    <row r="57" spans="1:25" s="52" customFormat="1" ht="12.75">
      <c r="A57" s="1252" t="s">
        <v>56</v>
      </c>
      <c r="B57" s="1585"/>
      <c r="C57" s="1585"/>
      <c r="D57" s="2335"/>
      <c r="E57" s="1303"/>
      <c r="F57" s="1303"/>
      <c r="G57" s="1303"/>
      <c r="H57" s="1303"/>
      <c r="I57" s="1303"/>
      <c r="J57" s="1303"/>
      <c r="K57" s="1303"/>
      <c r="L57" s="1303"/>
      <c r="M57" s="1303"/>
      <c r="N57" s="1303"/>
      <c r="O57" s="1303"/>
      <c r="P57" s="1303"/>
      <c r="Q57" s="1303"/>
      <c r="R57" s="1303"/>
      <c r="S57" s="1303"/>
      <c r="T57" s="1303"/>
      <c r="U57" s="1303"/>
      <c r="V57" s="1303"/>
      <c r="W57" s="1303"/>
      <c r="X57" s="1303"/>
      <c r="Y57" s="1303"/>
    </row>
    <row r="58" spans="1:25" s="52" customFormat="1" ht="12.75">
      <c r="A58" s="1237" t="s">
        <v>160</v>
      </c>
      <c r="B58" s="1237"/>
      <c r="C58" s="1237"/>
      <c r="D58" s="1237"/>
      <c r="E58" s="1237"/>
      <c r="F58" s="1237"/>
      <c r="G58" s="1237"/>
      <c r="H58" s="1237"/>
      <c r="I58" s="1237"/>
      <c r="J58" s="1237"/>
      <c r="K58" s="1237"/>
      <c r="L58" s="1237"/>
      <c r="M58" s="1237"/>
      <c r="N58" s="1237"/>
      <c r="O58" s="1237"/>
      <c r="P58" s="1238"/>
      <c r="Q58" s="1238"/>
      <c r="R58" s="1238"/>
      <c r="S58" s="1238"/>
      <c r="T58" s="1238"/>
      <c r="U58" s="1238"/>
      <c r="V58" s="1638"/>
      <c r="W58" s="1638"/>
      <c r="X58" s="1638"/>
      <c r="Y58" s="1638"/>
    </row>
    <row r="59" spans="1:25" s="52" customFormat="1" ht="12.75">
      <c r="A59" s="1238" t="s">
        <v>161</v>
      </c>
      <c r="B59" s="1238"/>
      <c r="C59" s="1238"/>
      <c r="D59" s="1238"/>
      <c r="E59" s="1238"/>
      <c r="F59" s="1238"/>
      <c r="G59" s="1238"/>
      <c r="H59" s="1238"/>
      <c r="I59" s="1238"/>
      <c r="J59" s="1238"/>
      <c r="K59" s="1238"/>
      <c r="L59" s="1238"/>
      <c r="M59" s="1238"/>
      <c r="N59" s="1238"/>
      <c r="O59" s="1238"/>
      <c r="P59" s="1238"/>
      <c r="Q59" s="1238"/>
      <c r="R59" s="1238"/>
      <c r="S59" s="1238"/>
      <c r="T59" s="1238"/>
      <c r="U59" s="1238"/>
      <c r="V59" s="1238"/>
      <c r="W59" s="1238"/>
      <c r="X59" s="1238"/>
      <c r="Y59" s="1238"/>
    </row>
    <row r="60" spans="1:25" ht="12.75">
      <c r="A60" s="1238" t="s">
        <v>162</v>
      </c>
      <c r="B60" s="1238"/>
      <c r="C60" s="1238"/>
      <c r="D60" s="1238"/>
      <c r="E60" s="1238"/>
      <c r="F60" s="1238"/>
      <c r="G60" s="1238"/>
      <c r="H60" s="1238"/>
      <c r="I60" s="1238"/>
      <c r="J60" s="1238"/>
      <c r="K60" s="1238"/>
      <c r="L60" s="1238"/>
      <c r="M60" s="1238"/>
      <c r="N60" s="1238"/>
      <c r="O60" s="1238"/>
      <c r="P60" s="1238"/>
      <c r="Q60" s="1238"/>
      <c r="R60" s="1238"/>
      <c r="S60" s="1238"/>
      <c r="T60" s="1238"/>
      <c r="U60" s="1238"/>
      <c r="V60" s="1238"/>
      <c r="W60" s="1238"/>
      <c r="X60" s="1238"/>
      <c r="Y60" s="1238"/>
    </row>
    <row r="61" spans="1:25" s="9" customFormat="1" ht="9">
      <c r="A61" s="1248" t="s">
        <v>150</v>
      </c>
      <c r="B61" s="1248"/>
      <c r="C61" s="1248"/>
      <c r="D61" s="1248"/>
      <c r="E61" s="1248"/>
      <c r="F61" s="1249"/>
      <c r="G61" s="1249"/>
      <c r="H61" s="1249"/>
      <c r="I61" s="1249"/>
      <c r="J61" s="1249"/>
      <c r="K61" s="1249"/>
      <c r="L61" s="1249"/>
      <c r="M61" s="1249"/>
      <c r="N61" s="1249"/>
      <c r="O61" s="1249"/>
      <c r="P61" s="1249"/>
      <c r="Q61" s="1249"/>
      <c r="R61" s="1249"/>
      <c r="S61" s="1249"/>
      <c r="T61" s="1249"/>
      <c r="U61" s="1249"/>
      <c r="V61" s="1249"/>
      <c r="W61" s="1249"/>
      <c r="X61" s="1249"/>
      <c r="Y61" s="1249"/>
    </row>
    <row r="62" spans="1:25" ht="12.75">
      <c r="A62" s="1242" t="s">
        <v>152</v>
      </c>
      <c r="B62" s="1242"/>
      <c r="C62" s="1242"/>
      <c r="D62" s="1241"/>
      <c r="E62" s="1241"/>
      <c r="F62" s="1241"/>
      <c r="G62" s="1241"/>
      <c r="H62" s="1241"/>
      <c r="I62" s="1241"/>
      <c r="J62" s="1241"/>
      <c r="K62" s="1241"/>
      <c r="L62" s="1241"/>
      <c r="M62" s="1241"/>
      <c r="N62" s="1241"/>
      <c r="O62" s="1241"/>
      <c r="P62" s="1241"/>
      <c r="Q62" s="1241"/>
      <c r="R62" s="1241"/>
      <c r="S62" s="1241"/>
      <c r="T62" s="1241"/>
      <c r="U62" s="1241"/>
      <c r="V62" s="1241"/>
      <c r="W62" s="1241"/>
      <c r="X62" s="1241"/>
      <c r="Y62" s="1241"/>
    </row>
    <row r="65" spans="1:25" s="156" customFormat="1" ht="15">
      <c r="A65" s="1253" t="s">
        <v>252</v>
      </c>
      <c r="B65" s="1253"/>
      <c r="C65" s="1253"/>
      <c r="D65" s="1254"/>
      <c r="E65" s="1254"/>
      <c r="F65" s="1253"/>
      <c r="G65" s="1253"/>
      <c r="H65" s="1253"/>
      <c r="I65" s="1253"/>
      <c r="J65" s="1253"/>
      <c r="K65" s="1253"/>
      <c r="L65" s="1255"/>
      <c r="M65" s="1255"/>
      <c r="N65" s="1255"/>
      <c r="O65" s="1255"/>
      <c r="P65" s="1255"/>
      <c r="Q65" s="1255"/>
      <c r="R65" s="1255"/>
      <c r="S65" s="1255"/>
      <c r="T65" s="1243"/>
      <c r="U65" s="1243"/>
      <c r="V65" s="1243"/>
      <c r="W65" s="1243"/>
      <c r="X65" s="1244"/>
      <c r="Y65" s="1244"/>
    </row>
    <row r="66" spans="1:25" ht="15.75" thickBot="1">
      <c r="A66" s="1253" t="s">
        <v>253</v>
      </c>
      <c r="B66" s="1253"/>
      <c r="C66" s="1253"/>
      <c r="D66" s="1256"/>
      <c r="E66" s="1256"/>
      <c r="F66" s="1253"/>
      <c r="G66" s="1253"/>
      <c r="H66" s="1253"/>
      <c r="I66" s="1253"/>
      <c r="J66" s="1253"/>
      <c r="K66" s="1253"/>
      <c r="L66" s="1255"/>
      <c r="M66" s="1255"/>
      <c r="N66" s="1255"/>
      <c r="O66" s="1255"/>
      <c r="P66" s="1255"/>
      <c r="Q66" s="1255"/>
      <c r="R66" s="1255"/>
      <c r="S66" s="1255"/>
      <c r="T66" s="51"/>
      <c r="U66" s="51"/>
      <c r="V66" s="51"/>
      <c r="W66" s="51"/>
      <c r="X66" s="51"/>
      <c r="Y66" s="51"/>
    </row>
    <row r="67" spans="1:25" ht="13.5" thickBot="1">
      <c r="A67" s="3007" t="s">
        <v>119</v>
      </c>
      <c r="B67" s="3009" t="s">
        <v>304</v>
      </c>
      <c r="C67" s="3010"/>
      <c r="D67" s="3016"/>
      <c r="E67" s="3016"/>
      <c r="F67" s="3016"/>
      <c r="G67" s="3016"/>
      <c r="H67" s="3016"/>
      <c r="I67" s="3028"/>
      <c r="J67" s="3023" t="s">
        <v>305</v>
      </c>
      <c r="K67" s="3019"/>
      <c r="L67" s="3019"/>
      <c r="M67" s="3019"/>
      <c r="N67" s="3019"/>
      <c r="O67" s="3019"/>
      <c r="P67" s="3019"/>
      <c r="Q67" s="3024"/>
      <c r="R67" s="3020" t="s">
        <v>306</v>
      </c>
      <c r="S67" s="3021"/>
      <c r="T67" s="3021"/>
      <c r="U67" s="3021"/>
      <c r="V67" s="3021"/>
      <c r="W67" s="3021"/>
      <c r="X67" s="3026"/>
      <c r="Y67" s="3027"/>
    </row>
    <row r="68" spans="1:25" ht="23.25" thickBot="1">
      <c r="A68" s="3008"/>
      <c r="B68" s="1586" t="s">
        <v>303</v>
      </c>
      <c r="C68" s="1658" t="s">
        <v>216</v>
      </c>
      <c r="D68" s="1258" t="s">
        <v>100</v>
      </c>
      <c r="E68" s="1317" t="s">
        <v>216</v>
      </c>
      <c r="F68" s="1257" t="s">
        <v>101</v>
      </c>
      <c r="G68" s="1317" t="s">
        <v>216</v>
      </c>
      <c r="H68" s="1257" t="s">
        <v>64</v>
      </c>
      <c r="I68" s="1317" t="s">
        <v>216</v>
      </c>
      <c r="J68" s="1611" t="s">
        <v>274</v>
      </c>
      <c r="K68" s="1628" t="s">
        <v>216</v>
      </c>
      <c r="L68" s="1514" t="s">
        <v>68</v>
      </c>
      <c r="M68" s="1340" t="s">
        <v>216</v>
      </c>
      <c r="N68" s="1318" t="s">
        <v>101</v>
      </c>
      <c r="O68" s="1515" t="s">
        <v>216</v>
      </c>
      <c r="P68" s="1318" t="s">
        <v>64</v>
      </c>
      <c r="Q68" s="1340" t="s">
        <v>216</v>
      </c>
      <c r="R68" s="1630" t="s">
        <v>274</v>
      </c>
      <c r="S68" s="1632" t="s">
        <v>216</v>
      </c>
      <c r="T68" s="1631" t="s">
        <v>68</v>
      </c>
      <c r="U68" s="1632" t="s">
        <v>216</v>
      </c>
      <c r="V68" s="1639" t="s">
        <v>101</v>
      </c>
      <c r="W68" s="1633" t="s">
        <v>216</v>
      </c>
      <c r="X68" s="1631" t="s">
        <v>64</v>
      </c>
      <c r="Y68" s="1632" t="s">
        <v>216</v>
      </c>
    </row>
    <row r="69" spans="1:25" s="58" customFormat="1" ht="15">
      <c r="A69" s="1300" t="s">
        <v>6</v>
      </c>
      <c r="B69" s="1509">
        <v>-1571</v>
      </c>
      <c r="C69" s="1597">
        <v>-17.656645125035123</v>
      </c>
      <c r="D69" s="1169">
        <v>-2238</v>
      </c>
      <c r="E69" s="1598">
        <v>-19.136383069687902</v>
      </c>
      <c r="F69" s="1169">
        <v>-881</v>
      </c>
      <c r="G69" s="1598">
        <v>-11.835034927458356</v>
      </c>
      <c r="H69" s="1169">
        <v>-1380</v>
      </c>
      <c r="I69" s="402">
        <v>-47.47162022703819</v>
      </c>
      <c r="J69" s="1612">
        <v>-314.5</v>
      </c>
      <c r="K69" s="707">
        <v>-52.504173622704506</v>
      </c>
      <c r="L69" s="1292">
        <v>-653</v>
      </c>
      <c r="M69" s="1545">
        <v>-53.96694214876033</v>
      </c>
      <c r="N69" s="1544">
        <v>-148</v>
      </c>
      <c r="O69" s="1546">
        <v>-56.27376425855513</v>
      </c>
      <c r="P69" s="1292">
        <v>-333</v>
      </c>
      <c r="Q69" s="1545">
        <v>-49.55357142857143</v>
      </c>
      <c r="R69" s="1642">
        <v>-1885.5</v>
      </c>
      <c r="S69" s="1645">
        <v>-19.854683304375296</v>
      </c>
      <c r="T69" s="1648">
        <v>-2891</v>
      </c>
      <c r="U69" s="1645">
        <v>-22.402169701666022</v>
      </c>
      <c r="V69" s="1648">
        <v>-1029</v>
      </c>
      <c r="W69" s="1649">
        <v>-13.35149863760218</v>
      </c>
      <c r="X69" s="1304">
        <v>-1713</v>
      </c>
      <c r="Y69" s="1645">
        <v>-47.862531433361276</v>
      </c>
    </row>
    <row r="70" spans="1:25" ht="12.75">
      <c r="A70" s="1299" t="s">
        <v>31</v>
      </c>
      <c r="B70" s="1448">
        <v>23</v>
      </c>
      <c r="C70" s="1555">
        <v>1.1681056373793803</v>
      </c>
      <c r="D70" s="1305">
        <v>23</v>
      </c>
      <c r="E70" s="1599">
        <v>1.1681056373793803</v>
      </c>
      <c r="F70" s="1232">
        <v>23</v>
      </c>
      <c r="G70" s="1599">
        <v>1.1681056373793803</v>
      </c>
      <c r="H70" s="1232">
        <v>0</v>
      </c>
      <c r="I70" s="147"/>
      <c r="J70" s="1612">
        <v>0</v>
      </c>
      <c r="K70" s="707"/>
      <c r="L70" s="1293">
        <v>0</v>
      </c>
      <c r="M70" s="646"/>
      <c r="N70" s="1547">
        <v>0</v>
      </c>
      <c r="O70" s="653"/>
      <c r="P70" s="1293">
        <v>0</v>
      </c>
      <c r="Q70" s="646"/>
      <c r="R70" s="1643">
        <v>23</v>
      </c>
      <c r="S70" s="1646">
        <v>1.1681056373793803</v>
      </c>
      <c r="T70" s="1650">
        <v>23</v>
      </c>
      <c r="U70" s="1646">
        <v>1.1681056373793803</v>
      </c>
      <c r="V70" s="1650">
        <v>23</v>
      </c>
      <c r="W70" s="1651">
        <v>1.1681056373793803</v>
      </c>
      <c r="X70" s="1312">
        <v>0</v>
      </c>
      <c r="Y70" s="1646"/>
    </row>
    <row r="71" spans="1:25" ht="12.75">
      <c r="A71" s="1299" t="s">
        <v>16</v>
      </c>
      <c r="B71" s="1509">
        <v>-67.5</v>
      </c>
      <c r="C71" s="1597">
        <v>-15.789473684210526</v>
      </c>
      <c r="D71" s="1308">
        <v>-91</v>
      </c>
      <c r="E71" s="1598">
        <v>-16.25</v>
      </c>
      <c r="F71" s="1313">
        <v>-44</v>
      </c>
      <c r="G71" s="1598">
        <v>-14.915254237288135</v>
      </c>
      <c r="H71" s="1313">
        <v>-47</v>
      </c>
      <c r="I71" s="402">
        <v>-17.735849056603772</v>
      </c>
      <c r="J71" s="1612">
        <v>-1.5</v>
      </c>
      <c r="K71" s="707">
        <v>-2.255639097744361</v>
      </c>
      <c r="L71" s="1293">
        <v>-3</v>
      </c>
      <c r="M71" s="646">
        <v>-2.3622047244094486</v>
      </c>
      <c r="N71" s="1547">
        <v>0</v>
      </c>
      <c r="O71" s="653">
        <v>0</v>
      </c>
      <c r="P71" s="1293">
        <v>-3</v>
      </c>
      <c r="Q71" s="646">
        <v>-2.479338842975207</v>
      </c>
      <c r="R71" s="1643">
        <v>-69</v>
      </c>
      <c r="S71" s="1646">
        <v>-13.96761133603239</v>
      </c>
      <c r="T71" s="1650">
        <v>-94</v>
      </c>
      <c r="U71" s="1646">
        <v>-13.682678311499272</v>
      </c>
      <c r="V71" s="1650">
        <v>-44</v>
      </c>
      <c r="W71" s="1651">
        <v>-14.617940199335548</v>
      </c>
      <c r="X71" s="1312">
        <v>-50</v>
      </c>
      <c r="Y71" s="1646">
        <v>-12.953367875647668</v>
      </c>
    </row>
    <row r="72" spans="1:25" ht="12.75">
      <c r="A72" s="1299" t="s">
        <v>247</v>
      </c>
      <c r="B72" s="1509">
        <v>-66.5</v>
      </c>
      <c r="C72" s="1597">
        <v>-33.41708542713568</v>
      </c>
      <c r="D72" s="1308">
        <v>-89</v>
      </c>
      <c r="E72" s="1598">
        <v>-38.197424892703864</v>
      </c>
      <c r="F72" s="1313">
        <v>-44</v>
      </c>
      <c r="G72" s="1598">
        <v>-26.666666666666668</v>
      </c>
      <c r="H72" s="1313">
        <v>-45</v>
      </c>
      <c r="I72" s="402">
        <v>-66.17647058823529</v>
      </c>
      <c r="J72" s="1612">
        <v>-51.5</v>
      </c>
      <c r="K72" s="707">
        <v>-100</v>
      </c>
      <c r="L72" s="1293">
        <v>-80</v>
      </c>
      <c r="M72" s="646">
        <v>-100</v>
      </c>
      <c r="N72" s="1547">
        <v>-23</v>
      </c>
      <c r="O72" s="653">
        <v>-100</v>
      </c>
      <c r="P72" s="1293">
        <v>-57</v>
      </c>
      <c r="Q72" s="646">
        <v>-100</v>
      </c>
      <c r="R72" s="1643">
        <v>-118</v>
      </c>
      <c r="S72" s="1646">
        <v>-47.10578842315369</v>
      </c>
      <c r="T72" s="1650">
        <v>-169</v>
      </c>
      <c r="U72" s="1646">
        <v>-53.99361022364217</v>
      </c>
      <c r="V72" s="1650">
        <v>-67</v>
      </c>
      <c r="W72" s="1651">
        <v>-35.638297872340424</v>
      </c>
      <c r="X72" s="1312">
        <v>-102</v>
      </c>
      <c r="Y72" s="1646">
        <v>-81.6</v>
      </c>
    </row>
    <row r="73" spans="1:25" ht="12.75">
      <c r="A73" s="1299" t="s">
        <v>210</v>
      </c>
      <c r="B73" s="1448">
        <v>78</v>
      </c>
      <c r="C73" s="1555">
        <v>45.21739130434783</v>
      </c>
      <c r="D73" s="1305">
        <v>85</v>
      </c>
      <c r="E73" s="1599">
        <v>47.486033519553075</v>
      </c>
      <c r="F73" s="1232">
        <v>71</v>
      </c>
      <c r="G73" s="1599">
        <v>42.7710843373494</v>
      </c>
      <c r="H73" s="1232">
        <v>14</v>
      </c>
      <c r="I73" s="147">
        <v>107.6923076923077</v>
      </c>
      <c r="J73" s="1612">
        <v>-9</v>
      </c>
      <c r="K73" s="707">
        <v>-100</v>
      </c>
      <c r="L73" s="1293">
        <v>-14</v>
      </c>
      <c r="M73" s="646">
        <v>-100</v>
      </c>
      <c r="N73" s="1547">
        <v>-4</v>
      </c>
      <c r="O73" s="653">
        <v>-100</v>
      </c>
      <c r="P73" s="1293">
        <v>-10</v>
      </c>
      <c r="Q73" s="646">
        <v>-100</v>
      </c>
      <c r="R73" s="1643">
        <v>69</v>
      </c>
      <c r="S73" s="1646">
        <v>38.01652892561984</v>
      </c>
      <c r="T73" s="1650">
        <v>71</v>
      </c>
      <c r="U73" s="1646">
        <v>36.78756476683938</v>
      </c>
      <c r="V73" s="1650">
        <v>67</v>
      </c>
      <c r="W73" s="1651">
        <v>39.411764705882355</v>
      </c>
      <c r="X73" s="1312">
        <v>4</v>
      </c>
      <c r="Y73" s="1646">
        <v>17.391304347826086</v>
      </c>
    </row>
    <row r="74" spans="1:25" ht="12.75">
      <c r="A74" s="1299" t="s">
        <v>84</v>
      </c>
      <c r="B74" s="1509">
        <v>-29.5</v>
      </c>
      <c r="C74" s="1597">
        <v>-11.94331983805668</v>
      </c>
      <c r="D74" s="1308">
        <v>-24</v>
      </c>
      <c r="E74" s="1598">
        <v>-9.7165991902834</v>
      </c>
      <c r="F74" s="1313">
        <v>-35</v>
      </c>
      <c r="G74" s="1598">
        <v>-14.17004048582996</v>
      </c>
      <c r="H74" s="1232">
        <v>11</v>
      </c>
      <c r="I74" s="147"/>
      <c r="J74" s="1612">
        <v>0</v>
      </c>
      <c r="K74" s="707"/>
      <c r="L74" s="1293">
        <v>0</v>
      </c>
      <c r="M74" s="646"/>
      <c r="N74" s="1547">
        <v>0</v>
      </c>
      <c r="O74" s="653"/>
      <c r="P74" s="1293">
        <v>0</v>
      </c>
      <c r="Q74" s="646"/>
      <c r="R74" s="1643">
        <v>-29.5</v>
      </c>
      <c r="S74" s="1646">
        <v>-11.94331983805668</v>
      </c>
      <c r="T74" s="1650">
        <v>-24</v>
      </c>
      <c r="U74" s="1646">
        <v>-9.7165991902834</v>
      </c>
      <c r="V74" s="1650">
        <v>-35</v>
      </c>
      <c r="W74" s="1651">
        <v>-14.17004048582996</v>
      </c>
      <c r="X74" s="1312">
        <v>11</v>
      </c>
      <c r="Y74" s="1646"/>
    </row>
    <row r="75" spans="1:25" ht="12.75">
      <c r="A75" s="1299" t="s">
        <v>20</v>
      </c>
      <c r="B75" s="1448">
        <v>12.5</v>
      </c>
      <c r="C75" s="1555">
        <v>11.415525114155251</v>
      </c>
      <c r="D75" s="1305">
        <v>-4</v>
      </c>
      <c r="E75" s="1599">
        <v>-3.1746031746031744</v>
      </c>
      <c r="F75" s="1232">
        <v>29</v>
      </c>
      <c r="G75" s="1599">
        <v>31.182795698924732</v>
      </c>
      <c r="H75" s="1232">
        <v>-33</v>
      </c>
      <c r="I75" s="147">
        <v>-100</v>
      </c>
      <c r="J75" s="1612">
        <v>0</v>
      </c>
      <c r="K75" s="707"/>
      <c r="L75" s="1293">
        <v>0</v>
      </c>
      <c r="M75" s="646"/>
      <c r="N75" s="1547">
        <v>0</v>
      </c>
      <c r="O75" s="653"/>
      <c r="P75" s="1293">
        <v>0</v>
      </c>
      <c r="Q75" s="646"/>
      <c r="R75" s="1643">
        <v>12.5</v>
      </c>
      <c r="S75" s="1646">
        <v>11.415525114155251</v>
      </c>
      <c r="T75" s="1650">
        <v>-4</v>
      </c>
      <c r="U75" s="1646">
        <v>-3.1746031746031744</v>
      </c>
      <c r="V75" s="1650">
        <v>29</v>
      </c>
      <c r="W75" s="1651">
        <v>31.182795698924732</v>
      </c>
      <c r="X75" s="1312">
        <v>-33</v>
      </c>
      <c r="Y75" s="1646">
        <v>-100</v>
      </c>
    </row>
    <row r="76" spans="1:25" s="58" customFormat="1" ht="15">
      <c r="A76" s="1301" t="s">
        <v>0</v>
      </c>
      <c r="B76" s="1509">
        <v>-214.5</v>
      </c>
      <c r="C76" s="1597">
        <v>-29.30327868852459</v>
      </c>
      <c r="D76" s="1169">
        <v>-322</v>
      </c>
      <c r="E76" s="1598">
        <v>-36.969001148105626</v>
      </c>
      <c r="F76" s="1169">
        <v>-107</v>
      </c>
      <c r="G76" s="1598">
        <v>-18.043844856661046</v>
      </c>
      <c r="H76" s="1169">
        <v>-215</v>
      </c>
      <c r="I76" s="402">
        <v>-77.33812949640287</v>
      </c>
      <c r="J76" s="1612">
        <v>-202.5</v>
      </c>
      <c r="K76" s="707">
        <v>-67.05298013245033</v>
      </c>
      <c r="L76" s="644">
        <v>-310</v>
      </c>
      <c r="M76" s="646">
        <v>-68.43267108167771</v>
      </c>
      <c r="N76" s="1549">
        <v>-95</v>
      </c>
      <c r="O76" s="653">
        <v>-62.913907284768214</v>
      </c>
      <c r="P76" s="644">
        <v>-215</v>
      </c>
      <c r="Q76" s="646">
        <v>-71.19205298013244</v>
      </c>
      <c r="R76" s="1643">
        <v>-417</v>
      </c>
      <c r="S76" s="1646">
        <v>-40.32882011605416</v>
      </c>
      <c r="T76" s="484">
        <v>-632</v>
      </c>
      <c r="U76" s="1646">
        <v>-47.73413897280967</v>
      </c>
      <c r="V76" s="484">
        <v>-202</v>
      </c>
      <c r="W76" s="1651">
        <v>-27.150537634408604</v>
      </c>
      <c r="X76" s="485">
        <v>-430</v>
      </c>
      <c r="Y76" s="1646">
        <v>-74.13793103448276</v>
      </c>
    </row>
    <row r="77" spans="1:25" ht="12.75">
      <c r="A77" s="1299" t="s">
        <v>21</v>
      </c>
      <c r="B77" s="1509">
        <v>-742.5</v>
      </c>
      <c r="C77" s="1597">
        <v>-88.5509838998211</v>
      </c>
      <c r="D77" s="1308">
        <v>-953</v>
      </c>
      <c r="E77" s="1598">
        <v>-89.82092365692743</v>
      </c>
      <c r="F77" s="1313">
        <v>-532</v>
      </c>
      <c r="G77" s="1598">
        <v>-86.36363636363636</v>
      </c>
      <c r="H77" s="1313">
        <v>-421</v>
      </c>
      <c r="I77" s="402">
        <v>-94.6067415730337</v>
      </c>
      <c r="J77" s="1612">
        <v>-15</v>
      </c>
      <c r="K77" s="707">
        <v>-100</v>
      </c>
      <c r="L77" s="1293">
        <v>-21</v>
      </c>
      <c r="M77" s="646">
        <v>-100</v>
      </c>
      <c r="N77" s="1547">
        <v>-9</v>
      </c>
      <c r="O77" s="653">
        <v>-100</v>
      </c>
      <c r="P77" s="1293">
        <v>-12</v>
      </c>
      <c r="Q77" s="646">
        <v>-100</v>
      </c>
      <c r="R77" s="1643">
        <v>-757.5</v>
      </c>
      <c r="S77" s="1646">
        <v>-88.75219683655536</v>
      </c>
      <c r="T77" s="1650">
        <v>-974</v>
      </c>
      <c r="U77" s="1646">
        <v>-90.0184842883549</v>
      </c>
      <c r="V77" s="1650">
        <v>-541</v>
      </c>
      <c r="W77" s="1651">
        <v>-86.56</v>
      </c>
      <c r="X77" s="1312">
        <v>-433</v>
      </c>
      <c r="Y77" s="1646">
        <v>-94.74835886214441</v>
      </c>
    </row>
    <row r="78" spans="1:25" ht="12.75">
      <c r="A78" s="1299" t="s">
        <v>77</v>
      </c>
      <c r="B78" s="1448">
        <v>0</v>
      </c>
      <c r="C78" s="1555"/>
      <c r="D78" s="1305">
        <v>23</v>
      </c>
      <c r="E78" s="1599">
        <v>1.7113095238095237</v>
      </c>
      <c r="F78" s="1232"/>
      <c r="G78" s="1599"/>
      <c r="H78" s="1232"/>
      <c r="I78" s="147"/>
      <c r="J78" s="1612">
        <v>0</v>
      </c>
      <c r="K78" s="707"/>
      <c r="L78" s="1293">
        <v>-172</v>
      </c>
      <c r="M78" s="646">
        <v>-62.54545454545455</v>
      </c>
      <c r="N78" s="1547"/>
      <c r="O78" s="653"/>
      <c r="P78" s="1293"/>
      <c r="Q78" s="646"/>
      <c r="R78" s="1643">
        <v>0</v>
      </c>
      <c r="S78" s="1646"/>
      <c r="T78" s="1650">
        <v>-149</v>
      </c>
      <c r="U78" s="1646">
        <v>-9.20321185917233</v>
      </c>
      <c r="V78" s="1650"/>
      <c r="W78" s="1651"/>
      <c r="X78" s="1312"/>
      <c r="Y78" s="1646"/>
    </row>
    <row r="79" spans="1:25" ht="12.75">
      <c r="A79" s="1299" t="s">
        <v>70</v>
      </c>
      <c r="B79" s="1509">
        <v>-306.5</v>
      </c>
      <c r="C79" s="1597">
        <v>-21.838261489134307</v>
      </c>
      <c r="D79" s="1308">
        <v>-596</v>
      </c>
      <c r="E79" s="1598">
        <v>-32.18142548596112</v>
      </c>
      <c r="F79" s="1313">
        <v>-17</v>
      </c>
      <c r="G79" s="1598">
        <v>-1.780104712041885</v>
      </c>
      <c r="H79" s="1313">
        <v>-579</v>
      </c>
      <c r="I79" s="402">
        <v>-64.54849498327759</v>
      </c>
      <c r="J79" s="1612">
        <v>11</v>
      </c>
      <c r="K79" s="707">
        <v>68.75</v>
      </c>
      <c r="L79" s="1293">
        <v>16</v>
      </c>
      <c r="M79" s="646">
        <v>76.19047619047619</v>
      </c>
      <c r="N79" s="1547">
        <v>6</v>
      </c>
      <c r="O79" s="653">
        <v>54.54545454545455</v>
      </c>
      <c r="P79" s="1293">
        <v>10</v>
      </c>
      <c r="Q79" s="646">
        <v>100</v>
      </c>
      <c r="R79" s="1643">
        <v>-295.5</v>
      </c>
      <c r="S79" s="1646">
        <v>-20.817189151109545</v>
      </c>
      <c r="T79" s="1650">
        <v>-580</v>
      </c>
      <c r="U79" s="1646">
        <v>-30.966364121729846</v>
      </c>
      <c r="V79" s="1650">
        <v>-11</v>
      </c>
      <c r="W79" s="1651">
        <v>-1.1387163561076605</v>
      </c>
      <c r="X79" s="1312">
        <v>-569</v>
      </c>
      <c r="Y79" s="1646">
        <v>-62.73428886438809</v>
      </c>
    </row>
    <row r="80" spans="1:25" ht="12.75">
      <c r="A80" s="1299" t="s">
        <v>24</v>
      </c>
      <c r="B80" s="1448">
        <v>47</v>
      </c>
      <c r="C80" s="1555">
        <v>10.917537746806039</v>
      </c>
      <c r="D80" s="1305">
        <v>57</v>
      </c>
      <c r="E80" s="1599">
        <v>9.612141652613827</v>
      </c>
      <c r="F80" s="1232">
        <v>37</v>
      </c>
      <c r="G80" s="1599">
        <v>13.805970149253731</v>
      </c>
      <c r="H80" s="1232">
        <v>20</v>
      </c>
      <c r="I80" s="147">
        <v>6.153846153846154</v>
      </c>
      <c r="J80" s="1612">
        <v>-16.5</v>
      </c>
      <c r="K80" s="707">
        <v>-58.92857142857143</v>
      </c>
      <c r="L80" s="1293">
        <v>-17</v>
      </c>
      <c r="M80" s="646">
        <v>-53.125</v>
      </c>
      <c r="N80" s="1547">
        <v>-16</v>
      </c>
      <c r="O80" s="653">
        <v>-66.66666666666667</v>
      </c>
      <c r="P80" s="1293">
        <v>-1</v>
      </c>
      <c r="Q80" s="646">
        <v>-12.5</v>
      </c>
      <c r="R80" s="1643">
        <v>30.5</v>
      </c>
      <c r="S80" s="1646">
        <v>6.652126499454743</v>
      </c>
      <c r="T80" s="1650">
        <v>40</v>
      </c>
      <c r="U80" s="1646">
        <v>6.4</v>
      </c>
      <c r="V80" s="1650">
        <v>21</v>
      </c>
      <c r="W80" s="1651">
        <v>7.191780821917808</v>
      </c>
      <c r="X80" s="1312">
        <v>19</v>
      </c>
      <c r="Y80" s="1646">
        <v>5.7057057057057055</v>
      </c>
    </row>
    <row r="81" spans="1:25" ht="12.75">
      <c r="A81" s="1299" t="s">
        <v>102</v>
      </c>
      <c r="B81" s="1448">
        <v>-22</v>
      </c>
      <c r="C81" s="1555">
        <v>-62.857142857142854</v>
      </c>
      <c r="D81" s="1305">
        <v>-22</v>
      </c>
      <c r="E81" s="1599">
        <v>-62.857142857142854</v>
      </c>
      <c r="F81" s="1232">
        <v>-22</v>
      </c>
      <c r="G81" s="1599">
        <v>-62.857142857142854</v>
      </c>
      <c r="H81" s="1232">
        <v>0</v>
      </c>
      <c r="I81" s="147"/>
      <c r="J81" s="1612">
        <v>-8</v>
      </c>
      <c r="K81" s="707">
        <v>-42.10526315789474</v>
      </c>
      <c r="L81" s="1293">
        <v>-9</v>
      </c>
      <c r="M81" s="646">
        <v>-42.857142857142854</v>
      </c>
      <c r="N81" s="1547">
        <v>-7</v>
      </c>
      <c r="O81" s="653">
        <v>-41.1764705882353</v>
      </c>
      <c r="P81" s="1293">
        <v>-2</v>
      </c>
      <c r="Q81" s="646">
        <v>-50</v>
      </c>
      <c r="R81" s="1643">
        <v>-30</v>
      </c>
      <c r="S81" s="1646">
        <v>-55.55555555555556</v>
      </c>
      <c r="T81" s="1650">
        <v>-31</v>
      </c>
      <c r="U81" s="1646">
        <v>-55.357142857142854</v>
      </c>
      <c r="V81" s="1650">
        <v>-29</v>
      </c>
      <c r="W81" s="1651">
        <v>-55.76923076923077</v>
      </c>
      <c r="X81" s="1312">
        <v>-2</v>
      </c>
      <c r="Y81" s="1646">
        <v>-50</v>
      </c>
    </row>
    <row r="82" spans="1:25" ht="12.75">
      <c r="A82" s="1299" t="s">
        <v>248</v>
      </c>
      <c r="B82" s="1448">
        <v>-128.5</v>
      </c>
      <c r="C82" s="1555">
        <v>-12.157048249763482</v>
      </c>
      <c r="D82" s="1305">
        <v>-180</v>
      </c>
      <c r="E82" s="1599">
        <v>-13.793103448275861</v>
      </c>
      <c r="F82" s="1232">
        <v>-77</v>
      </c>
      <c r="G82" s="1599">
        <v>-9.517923362175525</v>
      </c>
      <c r="H82" s="1232">
        <v>-103</v>
      </c>
      <c r="I82" s="147">
        <v>-20.766129032258064</v>
      </c>
      <c r="J82" s="1612">
        <v>-23</v>
      </c>
      <c r="K82" s="707">
        <v>-31.292517006802722</v>
      </c>
      <c r="L82" s="1293">
        <v>-42</v>
      </c>
      <c r="M82" s="646">
        <v>-30.656934306569344</v>
      </c>
      <c r="N82" s="1547">
        <v>-4</v>
      </c>
      <c r="O82" s="653">
        <v>-40</v>
      </c>
      <c r="P82" s="1293">
        <v>-38</v>
      </c>
      <c r="Q82" s="646">
        <v>-29.921259842519685</v>
      </c>
      <c r="R82" s="1643">
        <v>-151.5</v>
      </c>
      <c r="S82" s="1646">
        <v>-13.401149933657674</v>
      </c>
      <c r="T82" s="1650">
        <v>-222</v>
      </c>
      <c r="U82" s="1646">
        <v>-15.395284327323163</v>
      </c>
      <c r="V82" s="1650">
        <v>-81</v>
      </c>
      <c r="W82" s="1651">
        <v>-9.89010989010989</v>
      </c>
      <c r="X82" s="1312">
        <v>-141</v>
      </c>
      <c r="Y82" s="1646">
        <v>-22.63242375601926</v>
      </c>
    </row>
    <row r="83" spans="1:25" ht="12.75">
      <c r="A83" s="1299" t="s">
        <v>249</v>
      </c>
      <c r="B83" s="1448">
        <v>-49</v>
      </c>
      <c r="C83" s="1555">
        <v>-14.182344428364688</v>
      </c>
      <c r="D83" s="1305">
        <v>-42</v>
      </c>
      <c r="E83" s="1599">
        <v>-11.666666666666666</v>
      </c>
      <c r="F83" s="1232">
        <v>-56</v>
      </c>
      <c r="G83" s="1599">
        <v>-16.91842900302115</v>
      </c>
      <c r="H83" s="1232">
        <v>14</v>
      </c>
      <c r="I83" s="147">
        <v>48.275862068965516</v>
      </c>
      <c r="J83" s="1612">
        <v>0</v>
      </c>
      <c r="K83" s="707"/>
      <c r="L83" s="1293">
        <v>0</v>
      </c>
      <c r="M83" s="646"/>
      <c r="N83" s="1547">
        <v>0</v>
      </c>
      <c r="O83" s="653"/>
      <c r="P83" s="1293">
        <v>0</v>
      </c>
      <c r="Q83" s="646"/>
      <c r="R83" s="1643">
        <v>-49</v>
      </c>
      <c r="S83" s="1646">
        <v>-14.182344428364688</v>
      </c>
      <c r="T83" s="1650">
        <v>-42</v>
      </c>
      <c r="U83" s="1646">
        <v>-11.666666666666666</v>
      </c>
      <c r="V83" s="1650">
        <v>-56</v>
      </c>
      <c r="W83" s="1651">
        <v>-16.91842900302115</v>
      </c>
      <c r="X83" s="1312">
        <v>14</v>
      </c>
      <c r="Y83" s="1646">
        <v>48.275862068965516</v>
      </c>
    </row>
    <row r="84" spans="1:25" ht="12.75">
      <c r="A84" s="1299" t="s">
        <v>251</v>
      </c>
      <c r="B84" s="1448">
        <v>-11.5</v>
      </c>
      <c r="C84" s="1555">
        <v>-13.609467455621301</v>
      </c>
      <c r="D84" s="1305">
        <v>-11</v>
      </c>
      <c r="E84" s="1599">
        <v>-12.64367816091954</v>
      </c>
      <c r="F84" s="1232">
        <v>-12</v>
      </c>
      <c r="G84" s="1599">
        <v>-14.634146341463415</v>
      </c>
      <c r="H84" s="1232">
        <v>1</v>
      </c>
      <c r="I84" s="147">
        <v>20</v>
      </c>
      <c r="J84" s="1612">
        <v>0</v>
      </c>
      <c r="K84" s="707"/>
      <c r="L84" s="1293">
        <v>0</v>
      </c>
      <c r="M84" s="646"/>
      <c r="N84" s="1547">
        <v>0</v>
      </c>
      <c r="O84" s="653"/>
      <c r="P84" s="1293">
        <v>0</v>
      </c>
      <c r="Q84" s="646"/>
      <c r="R84" s="1643">
        <v>-11.5</v>
      </c>
      <c r="S84" s="1646">
        <v>-13.609467455621301</v>
      </c>
      <c r="T84" s="1650">
        <v>-11</v>
      </c>
      <c r="U84" s="1646">
        <v>-12.64367816091954</v>
      </c>
      <c r="V84" s="1650">
        <v>-12</v>
      </c>
      <c r="W84" s="1651">
        <v>-14.634146341463415</v>
      </c>
      <c r="X84" s="1312">
        <v>1</v>
      </c>
      <c r="Y84" s="1646">
        <v>20</v>
      </c>
    </row>
    <row r="85" spans="1:25" ht="12.75">
      <c r="A85" s="1299" t="s">
        <v>67</v>
      </c>
      <c r="B85" s="1448">
        <v>-69</v>
      </c>
      <c r="C85" s="1555">
        <v>-9.815078236130867</v>
      </c>
      <c r="D85" s="1305">
        <v>-66</v>
      </c>
      <c r="E85" s="1599">
        <v>-9.179415855354659</v>
      </c>
      <c r="F85" s="1232">
        <v>-72</v>
      </c>
      <c r="G85" s="1599">
        <v>-10.480349344978166</v>
      </c>
      <c r="H85" s="1232">
        <v>6</v>
      </c>
      <c r="I85" s="147">
        <v>18.75</v>
      </c>
      <c r="J85" s="1612">
        <v>-0.5</v>
      </c>
      <c r="K85" s="707">
        <v>-20</v>
      </c>
      <c r="L85" s="1293">
        <v>-1</v>
      </c>
      <c r="M85" s="646">
        <v>-20</v>
      </c>
      <c r="N85" s="1547">
        <v>0</v>
      </c>
      <c r="O85" s="653"/>
      <c r="P85" s="1293">
        <v>-1</v>
      </c>
      <c r="Q85" s="646">
        <v>-20</v>
      </c>
      <c r="R85" s="1643">
        <v>-69.5</v>
      </c>
      <c r="S85" s="1646">
        <v>-9.851169383416018</v>
      </c>
      <c r="T85" s="1650">
        <v>-67</v>
      </c>
      <c r="U85" s="1646">
        <v>-9.25414364640884</v>
      </c>
      <c r="V85" s="1650">
        <v>-72</v>
      </c>
      <c r="W85" s="1651">
        <v>-10.480349344978166</v>
      </c>
      <c r="X85" s="1312">
        <v>5</v>
      </c>
      <c r="Y85" s="1646">
        <v>13.513513513513514</v>
      </c>
    </row>
    <row r="86" spans="1:25" ht="12.75">
      <c r="A86" s="1299" t="s">
        <v>27</v>
      </c>
      <c r="B86" s="1448">
        <v>3.5</v>
      </c>
      <c r="C86" s="1555">
        <v>5.2631578947368425</v>
      </c>
      <c r="D86" s="1305">
        <v>3</v>
      </c>
      <c r="E86" s="1599">
        <v>4</v>
      </c>
      <c r="F86" s="1232">
        <v>4</v>
      </c>
      <c r="G86" s="1599">
        <v>6.896551724137931</v>
      </c>
      <c r="H86" s="1232">
        <v>-1</v>
      </c>
      <c r="I86" s="147">
        <v>-5.882352941176471</v>
      </c>
      <c r="J86" s="1612">
        <v>6.5</v>
      </c>
      <c r="K86" s="707">
        <v>56.52173913043478</v>
      </c>
      <c r="L86" s="1293">
        <v>6</v>
      </c>
      <c r="M86" s="646">
        <v>33.333333333333336</v>
      </c>
      <c r="N86" s="1547">
        <v>7</v>
      </c>
      <c r="O86" s="653">
        <v>140</v>
      </c>
      <c r="P86" s="1293">
        <v>-1</v>
      </c>
      <c r="Q86" s="646">
        <v>-7.6923076923076925</v>
      </c>
      <c r="R86" s="1643">
        <v>10</v>
      </c>
      <c r="S86" s="1646">
        <v>12.820512820512821</v>
      </c>
      <c r="T86" s="1650">
        <v>9</v>
      </c>
      <c r="U86" s="1646">
        <v>9.67741935483871</v>
      </c>
      <c r="V86" s="1650">
        <v>11</v>
      </c>
      <c r="W86" s="1651">
        <v>17.46031746031746</v>
      </c>
      <c r="X86" s="1312">
        <v>-2</v>
      </c>
      <c r="Y86" s="1646">
        <v>-6.666666666666667</v>
      </c>
    </row>
    <row r="87" spans="1:25" ht="12.75">
      <c r="A87" s="1299" t="s">
        <v>28</v>
      </c>
      <c r="B87" s="1448">
        <v>-26.5</v>
      </c>
      <c r="C87" s="1555">
        <v>-55.78947368421053</v>
      </c>
      <c r="D87" s="1305">
        <v>-27</v>
      </c>
      <c r="E87" s="1599">
        <v>-56.25</v>
      </c>
      <c r="F87" s="1232">
        <v>-26</v>
      </c>
      <c r="G87" s="1599">
        <v>-55.319148936170215</v>
      </c>
      <c r="H87" s="1232">
        <v>-1</v>
      </c>
      <c r="I87" s="147">
        <v>-100</v>
      </c>
      <c r="J87" s="1612">
        <v>-4.5</v>
      </c>
      <c r="K87" s="707">
        <v>-100</v>
      </c>
      <c r="L87" s="1293">
        <v>-6</v>
      </c>
      <c r="M87" s="646">
        <v>-100</v>
      </c>
      <c r="N87" s="1547">
        <v>-3</v>
      </c>
      <c r="O87" s="653">
        <v>-100</v>
      </c>
      <c r="P87" s="1293">
        <v>-3</v>
      </c>
      <c r="Q87" s="646">
        <v>-100</v>
      </c>
      <c r="R87" s="1643">
        <v>-31</v>
      </c>
      <c r="S87" s="1646">
        <v>-59.61538461538461</v>
      </c>
      <c r="T87" s="1650">
        <v>-33</v>
      </c>
      <c r="U87" s="1646">
        <v>-61.111111111111114</v>
      </c>
      <c r="V87" s="1650">
        <v>-29</v>
      </c>
      <c r="W87" s="1651">
        <v>-58</v>
      </c>
      <c r="X87" s="1312">
        <v>-4</v>
      </c>
      <c r="Y87" s="1646">
        <v>-100</v>
      </c>
    </row>
    <row r="88" spans="1:25" ht="13.5" thickBot="1">
      <c r="A88" s="1302" t="s">
        <v>29</v>
      </c>
      <c r="B88" s="1450">
        <v>-1.5</v>
      </c>
      <c r="C88" s="1556">
        <v>-5.084745762711864</v>
      </c>
      <c r="D88" s="1306">
        <v>-2</v>
      </c>
      <c r="E88" s="1600">
        <v>-6.451612903225806</v>
      </c>
      <c r="F88" s="1235">
        <v>-1</v>
      </c>
      <c r="G88" s="1600">
        <v>-3.5714285714285716</v>
      </c>
      <c r="H88" s="1235">
        <v>-1</v>
      </c>
      <c r="I88" s="1617">
        <v>-33.333333333333336</v>
      </c>
      <c r="J88" s="1613">
        <v>0</v>
      </c>
      <c r="K88" s="715"/>
      <c r="L88" s="1294">
        <v>0</v>
      </c>
      <c r="M88" s="662"/>
      <c r="N88" s="1550">
        <v>0</v>
      </c>
      <c r="O88" s="663"/>
      <c r="P88" s="1294">
        <v>0</v>
      </c>
      <c r="Q88" s="662"/>
      <c r="R88" s="1644">
        <v>-1.5</v>
      </c>
      <c r="S88" s="1647">
        <v>-5.084745762711864</v>
      </c>
      <c r="T88" s="1652">
        <v>-2</v>
      </c>
      <c r="U88" s="1647">
        <v>-6.451612903225806</v>
      </c>
      <c r="V88" s="1652">
        <v>-1</v>
      </c>
      <c r="W88" s="1653">
        <v>-3.5714285714285716</v>
      </c>
      <c r="X88" s="1637">
        <v>-1</v>
      </c>
      <c r="Y88" s="1647">
        <v>-33.333333333333336</v>
      </c>
    </row>
    <row r="89" spans="1:25" s="52" customFormat="1" ht="12.75">
      <c r="A89" s="1252" t="s">
        <v>56</v>
      </c>
      <c r="B89" s="1585"/>
      <c r="C89" s="1585"/>
      <c r="D89" s="1303"/>
      <c r="E89" s="1303"/>
      <c r="F89" s="1303"/>
      <c r="G89" s="1303"/>
      <c r="H89" s="1303"/>
      <c r="I89" s="1303"/>
      <c r="J89" s="1303"/>
      <c r="K89" s="1303"/>
      <c r="L89" s="1303"/>
      <c r="M89" s="1303"/>
      <c r="N89" s="1303"/>
      <c r="O89" s="1303"/>
      <c r="P89" s="1303"/>
      <c r="Q89" s="1303"/>
      <c r="R89" s="1303"/>
      <c r="S89" s="1303"/>
      <c r="T89" s="1303"/>
      <c r="U89" s="1303"/>
      <c r="V89" s="1303"/>
      <c r="W89" s="1303"/>
      <c r="X89" s="1303"/>
      <c r="Y89" s="1303"/>
    </row>
    <row r="90" spans="1:25" s="52" customFormat="1" ht="12.75">
      <c r="A90" s="1237" t="s">
        <v>160</v>
      </c>
      <c r="B90" s="1237"/>
      <c r="C90" s="1237"/>
      <c r="D90" s="1237"/>
      <c r="E90" s="1237"/>
      <c r="F90" s="1237"/>
      <c r="G90" s="1237"/>
      <c r="H90" s="1237"/>
      <c r="I90" s="1237"/>
      <c r="J90" s="1237"/>
      <c r="K90" s="1237"/>
      <c r="L90" s="1237"/>
      <c r="M90" s="1237"/>
      <c r="N90" s="1237"/>
      <c r="O90" s="1237"/>
      <c r="P90" s="1238"/>
      <c r="Q90" s="1238"/>
      <c r="R90" s="1238"/>
      <c r="S90" s="1238"/>
      <c r="T90" s="1238"/>
      <c r="U90" s="1238"/>
      <c r="V90" s="1638"/>
      <c r="W90" s="1638"/>
      <c r="X90" s="1638"/>
      <c r="Y90" s="1638"/>
    </row>
    <row r="91" spans="1:25" s="52" customFormat="1" ht="12.75">
      <c r="A91" s="1238" t="s">
        <v>161</v>
      </c>
      <c r="B91" s="1238"/>
      <c r="C91" s="1238"/>
      <c r="D91" s="1238"/>
      <c r="E91" s="1238"/>
      <c r="F91" s="1238"/>
      <c r="G91" s="1238"/>
      <c r="H91" s="1238"/>
      <c r="I91" s="1238"/>
      <c r="J91" s="1238"/>
      <c r="K91" s="1238"/>
      <c r="L91" s="1238"/>
      <c r="M91" s="1238"/>
      <c r="N91" s="1238"/>
      <c r="O91" s="1238"/>
      <c r="P91" s="1238"/>
      <c r="Q91" s="1238"/>
      <c r="R91" s="1238"/>
      <c r="S91" s="1238"/>
      <c r="T91" s="1238"/>
      <c r="U91" s="1238"/>
      <c r="V91" s="1238"/>
      <c r="W91" s="1238"/>
      <c r="X91" s="1238"/>
      <c r="Y91" s="1238"/>
    </row>
    <row r="92" spans="1:25" ht="12.75">
      <c r="A92" s="1238" t="s">
        <v>162</v>
      </c>
      <c r="B92" s="1238"/>
      <c r="C92" s="1238"/>
      <c r="D92" s="1238"/>
      <c r="E92" s="1238"/>
      <c r="F92" s="1238"/>
      <c r="G92" s="1238"/>
      <c r="H92" s="1238"/>
      <c r="I92" s="1238"/>
      <c r="J92" s="1238"/>
      <c r="K92" s="1238"/>
      <c r="L92" s="1238"/>
      <c r="M92" s="1238"/>
      <c r="N92" s="1238"/>
      <c r="O92" s="1238"/>
      <c r="P92" s="1238"/>
      <c r="Q92" s="1238"/>
      <c r="R92" s="1238"/>
      <c r="S92" s="1238"/>
      <c r="T92" s="1238"/>
      <c r="U92" s="1238"/>
      <c r="V92" s="1238"/>
      <c r="W92" s="1238"/>
      <c r="X92" s="1238"/>
      <c r="Y92" s="1238"/>
    </row>
    <row r="93" spans="1:25" s="9" customFormat="1" ht="9">
      <c r="A93" s="1248" t="s">
        <v>150</v>
      </c>
      <c r="B93" s="1248"/>
      <c r="C93" s="1248"/>
      <c r="D93" s="1248"/>
      <c r="E93" s="1248"/>
      <c r="F93" s="1249"/>
      <c r="G93" s="1249"/>
      <c r="H93" s="1249"/>
      <c r="I93" s="1249"/>
      <c r="J93" s="1249"/>
      <c r="K93" s="1249"/>
      <c r="L93" s="1249"/>
      <c r="M93" s="1249"/>
      <c r="N93" s="1249"/>
      <c r="O93" s="1249"/>
      <c r="P93" s="1249"/>
      <c r="Q93" s="1249"/>
      <c r="R93" s="1249"/>
      <c r="S93" s="1249"/>
      <c r="T93" s="1249"/>
      <c r="U93" s="1249"/>
      <c r="V93" s="1249"/>
      <c r="W93" s="1249"/>
      <c r="X93" s="1249"/>
      <c r="Y93" s="1249"/>
    </row>
    <row r="94" spans="1:25" ht="12.75">
      <c r="A94" s="1242" t="s">
        <v>152</v>
      </c>
      <c r="B94" s="1242"/>
      <c r="C94" s="1242"/>
      <c r="D94" s="1241"/>
      <c r="E94" s="1241"/>
      <c r="F94" s="1241"/>
      <c r="G94" s="1241"/>
      <c r="H94" s="1241"/>
      <c r="I94" s="1241"/>
      <c r="J94" s="1241"/>
      <c r="K94" s="1241"/>
      <c r="L94" s="1241"/>
      <c r="M94" s="1241"/>
      <c r="N94" s="1241"/>
      <c r="O94" s="1241"/>
      <c r="P94" s="1241"/>
      <c r="Q94" s="1241"/>
      <c r="R94" s="1241"/>
      <c r="S94" s="1241"/>
      <c r="T94" s="1241"/>
      <c r="U94" s="1241"/>
      <c r="V94" s="1241"/>
      <c r="W94" s="1241"/>
      <c r="X94" s="1241"/>
      <c r="Y94" s="1241"/>
    </row>
    <row r="97" spans="1:17" ht="15">
      <c r="A97" s="1253" t="s">
        <v>361</v>
      </c>
      <c r="B97" s="1253"/>
      <c r="C97" s="1253"/>
      <c r="D97" s="1254"/>
      <c r="E97" s="1254"/>
      <c r="F97" s="1253"/>
      <c r="G97" s="1253"/>
      <c r="H97" s="1253"/>
      <c r="I97" s="1253"/>
      <c r="J97" s="1253"/>
      <c r="K97" s="1253"/>
      <c r="L97" s="1255"/>
      <c r="M97" s="1255"/>
      <c r="N97" s="1255"/>
      <c r="O97" s="1255"/>
      <c r="P97" s="1255"/>
      <c r="Q97" s="1255"/>
    </row>
    <row r="98" spans="1:17" ht="15.75" thickBot="1">
      <c r="A98" s="1253" t="s">
        <v>253</v>
      </c>
      <c r="B98" s="1253"/>
      <c r="C98" s="1253"/>
      <c r="D98" s="1256"/>
      <c r="E98" s="1256"/>
      <c r="F98" s="1253"/>
      <c r="G98" s="1253"/>
      <c r="H98" s="1253"/>
      <c r="I98" s="1253"/>
      <c r="J98" s="1253"/>
      <c r="K98" s="1253"/>
      <c r="L98" s="1255"/>
      <c r="M98" s="1255"/>
      <c r="N98" s="1255"/>
      <c r="O98" s="1255"/>
      <c r="P98" s="1255"/>
      <c r="Q98" s="1255"/>
    </row>
    <row r="99" spans="1:17" ht="13.5" thickBot="1">
      <c r="A99" s="3007" t="s">
        <v>119</v>
      </c>
      <c r="B99" s="3009" t="s">
        <v>304</v>
      </c>
      <c r="C99" s="3010"/>
      <c r="D99" s="3016"/>
      <c r="E99" s="3016"/>
      <c r="F99" s="3016"/>
      <c r="G99" s="3016"/>
      <c r="H99" s="3016"/>
      <c r="I99" s="3028"/>
      <c r="J99" s="3023" t="s">
        <v>305</v>
      </c>
      <c r="K99" s="3019"/>
      <c r="L99" s="3019"/>
      <c r="M99" s="3019"/>
      <c r="N99" s="3019"/>
      <c r="O99" s="3019"/>
      <c r="P99" s="3019"/>
      <c r="Q99" s="3024"/>
    </row>
    <row r="100" spans="1:17" ht="23.25" thickBot="1">
      <c r="A100" s="3008"/>
      <c r="B100" s="1586" t="s">
        <v>303</v>
      </c>
      <c r="C100" s="1658" t="s">
        <v>216</v>
      </c>
      <c r="D100" s="1258" t="s">
        <v>100</v>
      </c>
      <c r="E100" s="1317" t="s">
        <v>216</v>
      </c>
      <c r="F100" s="1257" t="s">
        <v>101</v>
      </c>
      <c r="G100" s="1317" t="s">
        <v>216</v>
      </c>
      <c r="H100" s="1257" t="s">
        <v>64</v>
      </c>
      <c r="I100" s="1317" t="s">
        <v>216</v>
      </c>
      <c r="J100" s="1615" t="s">
        <v>274</v>
      </c>
      <c r="K100" s="1627" t="s">
        <v>216</v>
      </c>
      <c r="L100" s="1318" t="s">
        <v>68</v>
      </c>
      <c r="M100" s="1340" t="s">
        <v>216</v>
      </c>
      <c r="N100" s="1318" t="s">
        <v>101</v>
      </c>
      <c r="O100" s="1515" t="s">
        <v>216</v>
      </c>
      <c r="P100" s="1318" t="s">
        <v>64</v>
      </c>
      <c r="Q100" s="1340" t="s">
        <v>216</v>
      </c>
    </row>
    <row r="101" spans="1:17" ht="15">
      <c r="A101" s="1300" t="s">
        <v>6</v>
      </c>
      <c r="B101" s="1587"/>
      <c r="C101" s="1555"/>
      <c r="D101" s="1937">
        <v>288</v>
      </c>
      <c r="E101" s="1938">
        <v>3.045363223009411</v>
      </c>
      <c r="F101" s="1309"/>
      <c r="G101" s="1604"/>
      <c r="H101" s="1310"/>
      <c r="I101" s="1601"/>
      <c r="J101" s="1623"/>
      <c r="K101" s="1626"/>
      <c r="L101" s="1943">
        <v>239</v>
      </c>
      <c r="M101" s="1944">
        <v>42.908438061041295</v>
      </c>
      <c r="N101" s="1620"/>
      <c r="O101" s="1621"/>
      <c r="P101" s="1311"/>
      <c r="Q101" s="1956"/>
    </row>
    <row r="102" spans="1:17" ht="12.75">
      <c r="A102" s="1299" t="s">
        <v>31</v>
      </c>
      <c r="B102" s="1587"/>
      <c r="C102" s="1555"/>
      <c r="D102" s="1939">
        <v>5</v>
      </c>
      <c r="E102" s="121">
        <v>0.25100401606425704</v>
      </c>
      <c r="F102" s="1313"/>
      <c r="G102" s="1605"/>
      <c r="H102" s="1233"/>
      <c r="I102" s="1602"/>
      <c r="J102" s="1624"/>
      <c r="K102" s="1548"/>
      <c r="L102" s="1945">
        <v>0</v>
      </c>
      <c r="M102" s="1946"/>
      <c r="N102" s="1547"/>
      <c r="O102" s="1150"/>
      <c r="P102" s="1293"/>
      <c r="Q102" s="647"/>
    </row>
    <row r="103" spans="1:17" ht="12.75">
      <c r="A103" s="1299" t="s">
        <v>16</v>
      </c>
      <c r="B103" s="1587"/>
      <c r="C103" s="1555"/>
      <c r="D103" s="1939">
        <v>24</v>
      </c>
      <c r="E103" s="121">
        <v>5.11727078891258</v>
      </c>
      <c r="F103" s="1313"/>
      <c r="G103" s="1605"/>
      <c r="H103" s="1233"/>
      <c r="I103" s="1602"/>
      <c r="J103" s="1624"/>
      <c r="K103" s="1548"/>
      <c r="L103" s="1949">
        <v>-11</v>
      </c>
      <c r="M103" s="1950">
        <v>-8.870967741935484</v>
      </c>
      <c r="N103" s="1618"/>
      <c r="O103" s="1150"/>
      <c r="P103" s="1315"/>
      <c r="Q103" s="647"/>
    </row>
    <row r="104" spans="1:17" ht="12.75">
      <c r="A104" s="1299" t="s">
        <v>247</v>
      </c>
      <c r="B104" s="1587"/>
      <c r="C104" s="1555"/>
      <c r="D104" s="1939">
        <v>7</v>
      </c>
      <c r="E104" s="121">
        <v>4.861111111111111</v>
      </c>
      <c r="F104" s="1313"/>
      <c r="G104" s="1605"/>
      <c r="H104" s="1233"/>
      <c r="I104" s="1602"/>
      <c r="J104" s="1612"/>
      <c r="K104" s="1548"/>
      <c r="L104" s="1951">
        <v>64</v>
      </c>
      <c r="M104" s="1950"/>
      <c r="N104" s="1547"/>
      <c r="O104" s="1150"/>
      <c r="P104" s="1293"/>
      <c r="Q104" s="647"/>
    </row>
    <row r="105" spans="1:17" ht="12.75">
      <c r="A105" s="1299" t="s">
        <v>210</v>
      </c>
      <c r="B105" s="1587"/>
      <c r="C105" s="1555"/>
      <c r="D105" s="1939">
        <v>85</v>
      </c>
      <c r="E105" s="121">
        <v>32.196969696969695</v>
      </c>
      <c r="F105" s="1313"/>
      <c r="G105" s="1605"/>
      <c r="H105" s="1233"/>
      <c r="I105" s="1602"/>
      <c r="J105" s="1612"/>
      <c r="K105" s="1548"/>
      <c r="L105" s="1945">
        <v>0</v>
      </c>
      <c r="M105" s="1946"/>
      <c r="N105" s="1547"/>
      <c r="O105" s="1150"/>
      <c r="P105" s="1293"/>
      <c r="Q105" s="647"/>
    </row>
    <row r="106" spans="1:17" ht="12.75">
      <c r="A106" s="1299" t="s">
        <v>84</v>
      </c>
      <c r="B106" s="1587"/>
      <c r="C106" s="1555"/>
      <c r="D106" s="1939">
        <v>0</v>
      </c>
      <c r="E106" s="121">
        <v>0</v>
      </c>
      <c r="F106" s="1313"/>
      <c r="G106" s="1605"/>
      <c r="H106" s="1233"/>
      <c r="I106" s="1602"/>
      <c r="J106" s="1612"/>
      <c r="K106" s="1548"/>
      <c r="L106" s="1945">
        <v>0</v>
      </c>
      <c r="M106" s="1946"/>
      <c r="N106" s="1547"/>
      <c r="O106" s="1150"/>
      <c r="P106" s="1293"/>
      <c r="Q106" s="647"/>
    </row>
    <row r="107" spans="1:17" ht="12.75">
      <c r="A107" s="1299" t="s">
        <v>20</v>
      </c>
      <c r="B107" s="1587"/>
      <c r="C107" s="1555"/>
      <c r="D107" s="1939">
        <v>97</v>
      </c>
      <c r="E107" s="121">
        <v>79.50819672131148</v>
      </c>
      <c r="F107" s="1232"/>
      <c r="G107" s="1605"/>
      <c r="H107" s="1233"/>
      <c r="I107" s="1602"/>
      <c r="J107" s="1612"/>
      <c r="K107" s="1548"/>
      <c r="L107" s="1945">
        <v>19</v>
      </c>
      <c r="M107" s="1946"/>
      <c r="N107" s="1547"/>
      <c r="O107" s="1150"/>
      <c r="P107" s="1293"/>
      <c r="Q107" s="647"/>
    </row>
    <row r="108" spans="1:17" ht="15">
      <c r="A108" s="1301" t="s">
        <v>0</v>
      </c>
      <c r="B108" s="1587"/>
      <c r="C108" s="1555"/>
      <c r="D108" s="1940">
        <v>-4</v>
      </c>
      <c r="E108" s="1941">
        <v>-0.7285974499089253</v>
      </c>
      <c r="F108" s="1169"/>
      <c r="G108" s="1605"/>
      <c r="H108" s="510"/>
      <c r="I108" s="1602"/>
      <c r="J108" s="1624"/>
      <c r="K108" s="1548"/>
      <c r="L108" s="1949">
        <v>-34</v>
      </c>
      <c r="M108" s="1950">
        <v>-23.776223776223777</v>
      </c>
      <c r="N108" s="1118"/>
      <c r="O108" s="1150"/>
      <c r="P108" s="654"/>
      <c r="Q108" s="647"/>
    </row>
    <row r="109" spans="1:17" ht="12.75">
      <c r="A109" s="1299" t="s">
        <v>21</v>
      </c>
      <c r="B109" s="1587"/>
      <c r="C109" s="1555"/>
      <c r="D109" s="1939">
        <v>3</v>
      </c>
      <c r="E109" s="121">
        <v>2.7777777777777777</v>
      </c>
      <c r="F109" s="1313"/>
      <c r="G109" s="1605"/>
      <c r="H109" s="1314"/>
      <c r="I109" s="1602"/>
      <c r="J109" s="1624"/>
      <c r="K109" s="1548"/>
      <c r="L109" s="1945">
        <v>0</v>
      </c>
      <c r="M109" s="1946"/>
      <c r="N109" s="1547"/>
      <c r="O109" s="1150"/>
      <c r="P109" s="1293"/>
      <c r="Q109" s="647"/>
    </row>
    <row r="110" spans="1:17" ht="12.75">
      <c r="A110" s="1299" t="s">
        <v>77</v>
      </c>
      <c r="B110" s="1587"/>
      <c r="C110" s="1555"/>
      <c r="D110" s="1939">
        <v>18</v>
      </c>
      <c r="E110" s="121">
        <v>1.3167520117044624</v>
      </c>
      <c r="F110" s="1232"/>
      <c r="G110" s="1605"/>
      <c r="H110" s="1233"/>
      <c r="I110" s="1602"/>
      <c r="J110" s="1612"/>
      <c r="K110" s="1548"/>
      <c r="L110" s="1945">
        <v>225</v>
      </c>
      <c r="M110" s="1946">
        <v>218.44660194174756</v>
      </c>
      <c r="N110" s="1547"/>
      <c r="O110" s="1150"/>
      <c r="P110" s="1293"/>
      <c r="Q110" s="647"/>
    </row>
    <row r="111" spans="1:17" ht="12.75">
      <c r="A111" s="1299" t="s">
        <v>70</v>
      </c>
      <c r="B111" s="1587"/>
      <c r="C111" s="1555"/>
      <c r="D111" s="1939">
        <v>55</v>
      </c>
      <c r="E111" s="121">
        <v>4.3789808917197455</v>
      </c>
      <c r="F111" s="1313"/>
      <c r="G111" s="1605"/>
      <c r="H111" s="1233"/>
      <c r="I111" s="1602"/>
      <c r="J111" s="1624"/>
      <c r="K111" s="1548"/>
      <c r="L111" s="1945">
        <v>2</v>
      </c>
      <c r="M111" s="1946">
        <v>5.405405405405405</v>
      </c>
      <c r="N111" s="1618"/>
      <c r="O111" s="1150"/>
      <c r="P111" s="1293"/>
      <c r="Q111" s="647"/>
    </row>
    <row r="112" spans="1:17" ht="12.75">
      <c r="A112" s="1299" t="s">
        <v>24</v>
      </c>
      <c r="B112" s="1587"/>
      <c r="C112" s="1555"/>
      <c r="D112" s="1940">
        <v>-119</v>
      </c>
      <c r="E112" s="1941">
        <v>-18.307692307692307</v>
      </c>
      <c r="F112" s="1232"/>
      <c r="G112" s="1605"/>
      <c r="H112" s="1233"/>
      <c r="I112" s="1602"/>
      <c r="J112" s="1624"/>
      <c r="K112" s="1548"/>
      <c r="L112" s="1949">
        <v>-6</v>
      </c>
      <c r="M112" s="1950">
        <v>-40</v>
      </c>
      <c r="N112" s="1618"/>
      <c r="O112" s="1150"/>
      <c r="P112" s="1293"/>
      <c r="Q112" s="647"/>
    </row>
    <row r="113" spans="1:17" ht="12.75">
      <c r="A113" s="1299" t="s">
        <v>102</v>
      </c>
      <c r="B113" s="1587"/>
      <c r="C113" s="1555"/>
      <c r="D113" s="1939">
        <v>183</v>
      </c>
      <c r="E113" s="121">
        <v>1407.6923076923076</v>
      </c>
      <c r="F113" s="1313"/>
      <c r="G113" s="1605"/>
      <c r="H113" s="1233"/>
      <c r="I113" s="1602"/>
      <c r="J113" s="1624"/>
      <c r="K113" s="1548"/>
      <c r="L113" s="1949">
        <v>-12</v>
      </c>
      <c r="M113" s="1950">
        <v>-100</v>
      </c>
      <c r="N113" s="1547"/>
      <c r="O113" s="1150"/>
      <c r="P113" s="1293"/>
      <c r="Q113" s="647"/>
    </row>
    <row r="114" spans="1:17" ht="12.75">
      <c r="A114" s="1299" t="s">
        <v>248</v>
      </c>
      <c r="B114" s="1587"/>
      <c r="C114" s="1555"/>
      <c r="D114" s="1940">
        <v>-110</v>
      </c>
      <c r="E114" s="1941">
        <v>-9.777777777777779</v>
      </c>
      <c r="F114" s="1313"/>
      <c r="G114" s="1605"/>
      <c r="H114" s="1233"/>
      <c r="I114" s="1602"/>
      <c r="J114" s="1624"/>
      <c r="K114" s="1548"/>
      <c r="L114" s="1949">
        <v>-11</v>
      </c>
      <c r="M114" s="1950">
        <v>-11.578947368421053</v>
      </c>
      <c r="N114" s="1618"/>
      <c r="O114" s="1150"/>
      <c r="P114" s="1293"/>
      <c r="Q114" s="647"/>
    </row>
    <row r="115" spans="1:17" ht="12.75">
      <c r="A115" s="1299" t="s">
        <v>249</v>
      </c>
      <c r="B115" s="1587"/>
      <c r="C115" s="1555"/>
      <c r="D115" s="1940">
        <v>-28</v>
      </c>
      <c r="E115" s="1941">
        <v>-8.80503144654088</v>
      </c>
      <c r="F115" s="1313"/>
      <c r="G115" s="1605"/>
      <c r="H115" s="1233"/>
      <c r="I115" s="1602"/>
      <c r="J115" s="1612"/>
      <c r="K115" s="1548"/>
      <c r="L115" s="1945">
        <v>0</v>
      </c>
      <c r="M115" s="1946"/>
      <c r="N115" s="1547"/>
      <c r="O115" s="1150"/>
      <c r="P115" s="1293"/>
      <c r="Q115" s="647"/>
    </row>
    <row r="116" spans="1:17" ht="12.75">
      <c r="A116" s="1299" t="s">
        <v>251</v>
      </c>
      <c r="B116" s="1587"/>
      <c r="C116" s="1555"/>
      <c r="D116" s="1940">
        <v>-3</v>
      </c>
      <c r="E116" s="1941">
        <v>-3.9473684210526314</v>
      </c>
      <c r="F116" s="1313"/>
      <c r="G116" s="1605"/>
      <c r="H116" s="1233"/>
      <c r="I116" s="1602"/>
      <c r="J116" s="1612"/>
      <c r="K116" s="1548"/>
      <c r="L116" s="1945">
        <v>0</v>
      </c>
      <c r="M116" s="1946"/>
      <c r="N116" s="1547"/>
      <c r="O116" s="1150"/>
      <c r="P116" s="1293"/>
      <c r="Q116" s="647"/>
    </row>
    <row r="117" spans="1:17" ht="12.75">
      <c r="A117" s="1299" t="s">
        <v>67</v>
      </c>
      <c r="B117" s="1587"/>
      <c r="C117" s="1555"/>
      <c r="D117" s="1939">
        <v>52</v>
      </c>
      <c r="E117" s="121">
        <v>7.9632465543644715</v>
      </c>
      <c r="F117" s="1313"/>
      <c r="G117" s="1605"/>
      <c r="H117" s="1233"/>
      <c r="I117" s="1602"/>
      <c r="J117" s="1624"/>
      <c r="K117" s="1548"/>
      <c r="L117" s="1945">
        <v>2</v>
      </c>
      <c r="M117" s="1946">
        <v>50</v>
      </c>
      <c r="N117" s="1618"/>
      <c r="O117" s="1150"/>
      <c r="P117" s="1293"/>
      <c r="Q117" s="647"/>
    </row>
    <row r="118" spans="1:17" ht="12.75">
      <c r="A118" s="1299" t="s">
        <v>27</v>
      </c>
      <c r="B118" s="1587"/>
      <c r="C118" s="1555"/>
      <c r="D118" s="1939">
        <v>3</v>
      </c>
      <c r="E118" s="121">
        <v>3.8461538461538463</v>
      </c>
      <c r="F118" s="1232"/>
      <c r="G118" s="1605"/>
      <c r="H118" s="1233"/>
      <c r="I118" s="1602"/>
      <c r="J118" s="1624"/>
      <c r="K118" s="1548"/>
      <c r="L118" s="1945">
        <v>1</v>
      </c>
      <c r="M118" s="1946">
        <v>4.166666666666667</v>
      </c>
      <c r="N118" s="1547"/>
      <c r="O118" s="1150"/>
      <c r="P118" s="1293"/>
      <c r="Q118" s="647"/>
    </row>
    <row r="119" spans="1:17" ht="12.75">
      <c r="A119" s="1299" t="s">
        <v>28</v>
      </c>
      <c r="B119" s="1587"/>
      <c r="C119" s="1555"/>
      <c r="D119" s="1939">
        <v>19</v>
      </c>
      <c r="E119" s="121">
        <v>90.47619047619048</v>
      </c>
      <c r="F119" s="1313"/>
      <c r="G119" s="1605"/>
      <c r="H119" s="1233"/>
      <c r="I119" s="1602"/>
      <c r="J119" s="1624"/>
      <c r="K119" s="1548"/>
      <c r="L119" s="1945">
        <v>0</v>
      </c>
      <c r="M119" s="1946"/>
      <c r="N119" s="1547"/>
      <c r="O119" s="1150"/>
      <c r="P119" s="1293"/>
      <c r="Q119" s="647"/>
    </row>
    <row r="120" spans="1:17" ht="13.5" thickBot="1">
      <c r="A120" s="1302" t="s">
        <v>29</v>
      </c>
      <c r="B120" s="1588"/>
      <c r="C120" s="1556"/>
      <c r="D120" s="1942">
        <v>1</v>
      </c>
      <c r="E120" s="128">
        <v>3.4482758620689653</v>
      </c>
      <c r="F120" s="1235"/>
      <c r="G120" s="1606"/>
      <c r="H120" s="1236"/>
      <c r="I120" s="1603"/>
      <c r="J120" s="1625"/>
      <c r="K120" s="1552"/>
      <c r="L120" s="1947">
        <v>0</v>
      </c>
      <c r="M120" s="1948"/>
      <c r="N120" s="1619"/>
      <c r="O120" s="1622"/>
      <c r="P120" s="1294"/>
      <c r="Q120" s="1957"/>
    </row>
    <row r="121" spans="1:17" ht="12.75">
      <c r="A121" s="1252" t="s">
        <v>56</v>
      </c>
      <c r="B121" s="1585"/>
      <c r="C121" s="1585"/>
      <c r="D121" s="1303"/>
      <c r="E121" s="1303"/>
      <c r="F121" s="1303"/>
      <c r="G121" s="1303"/>
      <c r="H121" s="1303"/>
      <c r="I121" s="1303"/>
      <c r="J121" s="1303"/>
      <c r="K121" s="1303"/>
      <c r="L121" s="1303"/>
      <c r="M121" s="1303"/>
      <c r="N121" s="1303"/>
      <c r="O121" s="1303"/>
      <c r="P121" s="1303"/>
      <c r="Q121" s="1303"/>
    </row>
    <row r="122" spans="1:17" ht="12.75">
      <c r="A122" s="1237" t="s">
        <v>160</v>
      </c>
      <c r="B122" s="1237"/>
      <c r="C122" s="1237"/>
      <c r="D122" s="1237"/>
      <c r="E122" s="1237"/>
      <c r="F122" s="1237"/>
      <c r="G122" s="1237"/>
      <c r="H122" s="1237"/>
      <c r="I122" s="1237"/>
      <c r="J122" s="1237"/>
      <c r="K122" s="1237"/>
      <c r="L122" s="1237"/>
      <c r="M122" s="1237"/>
      <c r="N122" s="1237"/>
      <c r="O122" s="1237"/>
      <c r="P122" s="1238"/>
      <c r="Q122" s="1238"/>
    </row>
    <row r="123" spans="1:17" ht="12.75">
      <c r="A123" s="1238" t="s">
        <v>161</v>
      </c>
      <c r="B123" s="1238"/>
      <c r="C123" s="1238"/>
      <c r="D123" s="1238"/>
      <c r="E123" s="1238"/>
      <c r="F123" s="1238"/>
      <c r="G123" s="1238"/>
      <c r="H123" s="1238"/>
      <c r="I123" s="1238"/>
      <c r="J123" s="1238"/>
      <c r="K123" s="1238"/>
      <c r="L123" s="1238"/>
      <c r="M123" s="1238"/>
      <c r="N123" s="1238"/>
      <c r="O123" s="1238"/>
      <c r="P123" s="1238"/>
      <c r="Q123" s="1238"/>
    </row>
    <row r="124" spans="1:17" ht="12.75">
      <c r="A124" s="1238" t="s">
        <v>162</v>
      </c>
      <c r="B124" s="1238"/>
      <c r="C124" s="1238"/>
      <c r="D124" s="1238"/>
      <c r="E124" s="1238"/>
      <c r="F124" s="1238"/>
      <c r="G124" s="1238"/>
      <c r="H124" s="1238"/>
      <c r="I124" s="1238"/>
      <c r="J124" s="1238"/>
      <c r="K124" s="1238"/>
      <c r="L124" s="1238"/>
      <c r="M124" s="1238"/>
      <c r="N124" s="1238"/>
      <c r="O124" s="1238"/>
      <c r="P124" s="1238"/>
      <c r="Q124" s="1238"/>
    </row>
    <row r="125" spans="1:17" ht="12.75">
      <c r="A125" s="1248" t="s">
        <v>150</v>
      </c>
      <c r="B125" s="1248"/>
      <c r="C125" s="1248"/>
      <c r="D125" s="1248"/>
      <c r="E125" s="1248"/>
      <c r="F125" s="1249"/>
      <c r="G125" s="1249"/>
      <c r="H125" s="1249"/>
      <c r="I125" s="1249"/>
      <c r="J125" s="1249"/>
      <c r="K125" s="1249"/>
      <c r="L125" s="1249"/>
      <c r="M125" s="1249"/>
      <c r="N125" s="1249"/>
      <c r="O125" s="1249"/>
      <c r="P125" s="1249"/>
      <c r="Q125" s="1249"/>
    </row>
    <row r="126" spans="1:17" ht="12.75">
      <c r="A126" s="1242" t="s">
        <v>152</v>
      </c>
      <c r="B126" s="1242"/>
      <c r="C126" s="1242"/>
      <c r="D126" s="1241"/>
      <c r="E126" s="1241"/>
      <c r="F126" s="1241"/>
      <c r="G126" s="1241"/>
      <c r="H126" s="1241"/>
      <c r="I126" s="1241"/>
      <c r="J126" s="1241"/>
      <c r="K126" s="1241"/>
      <c r="L126" s="1241"/>
      <c r="M126" s="1241"/>
      <c r="N126" s="1241"/>
      <c r="O126" s="1241"/>
      <c r="P126" s="1241"/>
      <c r="Q126" s="1241"/>
    </row>
  </sheetData>
  <sheetProtection/>
  <mergeCells count="15">
    <mergeCell ref="B67:I67"/>
    <mergeCell ref="R4:Y4"/>
    <mergeCell ref="J4:Q4"/>
    <mergeCell ref="B4:I4"/>
    <mergeCell ref="J35:Q35"/>
    <mergeCell ref="R35:Y35"/>
    <mergeCell ref="A99:A100"/>
    <mergeCell ref="B99:I99"/>
    <mergeCell ref="J99:Q99"/>
    <mergeCell ref="J67:Q67"/>
    <mergeCell ref="A4:A5"/>
    <mergeCell ref="B35:I35"/>
    <mergeCell ref="R67:Y67"/>
    <mergeCell ref="A67:A68"/>
    <mergeCell ref="A35:A36"/>
  </mergeCells>
  <printOptions/>
  <pageMargins left="0.7" right="0.7" top="0.75" bottom="0.75" header="0.3" footer="0.3"/>
  <pageSetup fitToHeight="0" fitToWidth="1" horizontalDpi="600" verticalDpi="600" orientation="landscape" paperSize="9" scale="45" r:id="rId1"/>
  <rowBreaks count="1" manualBreakCount="1">
    <brk id="63" max="255" man="1"/>
  </rowBreaks>
</worksheet>
</file>

<file path=xl/worksheets/sheet8.xml><?xml version="1.0" encoding="utf-8"?>
<worksheet xmlns="http://schemas.openxmlformats.org/spreadsheetml/2006/main" xmlns:r="http://schemas.openxmlformats.org/officeDocument/2006/relationships">
  <dimension ref="A1:X260"/>
  <sheetViews>
    <sheetView view="pageBreakPreview" zoomScale="50" zoomScaleNormal="75" zoomScaleSheetLayoutView="50" zoomScalePageLayoutView="0" workbookViewId="0" topLeftCell="L217">
      <selection activeCell="O256" sqref="O256"/>
    </sheetView>
  </sheetViews>
  <sheetFormatPr defaultColWidth="11.421875" defaultRowHeight="12.75"/>
  <cols>
    <col min="1" max="1" width="41.28125" style="0" customWidth="1"/>
    <col min="2" max="2" width="29.28125" style="0" customWidth="1"/>
    <col min="3" max="3" width="19.57421875" style="0" customWidth="1"/>
    <col min="4" max="4" width="15.28125" style="0" customWidth="1"/>
    <col min="5" max="5" width="16.8515625" style="0" customWidth="1"/>
    <col min="6" max="6" width="17.7109375" style="0" customWidth="1"/>
    <col min="7" max="7" width="14.140625" style="0" customWidth="1"/>
    <col min="8" max="8" width="12.7109375" style="0" customWidth="1"/>
    <col min="9" max="9" width="17.421875" style="0" customWidth="1"/>
    <col min="10" max="10" width="14.57421875" style="0" customWidth="1"/>
    <col min="11" max="11" width="18.28125" style="0" customWidth="1"/>
    <col min="12" max="12" width="46.00390625" style="0" customWidth="1"/>
    <col min="13" max="13" width="30.28125" style="0" customWidth="1"/>
    <col min="14" max="14" width="14.8515625" style="0" customWidth="1"/>
    <col min="15" max="16" width="15.7109375" style="0" customWidth="1"/>
    <col min="17" max="17" width="17.7109375" style="0" customWidth="1"/>
    <col min="18" max="18" width="17.8515625" style="0" customWidth="1"/>
    <col min="19" max="19" width="15.00390625" style="0" customWidth="1"/>
    <col min="20" max="20" width="20.140625" style="0" customWidth="1"/>
    <col min="21" max="21" width="15.8515625" style="0" customWidth="1"/>
    <col min="22" max="22" width="13.28125" style="0" customWidth="1"/>
    <col min="23" max="23" width="20.57421875" style="0" customWidth="1"/>
    <col min="24" max="24" width="20.8515625" style="0" customWidth="1"/>
  </cols>
  <sheetData>
    <row r="1" spans="1:24" s="2276" customFormat="1" ht="20.25">
      <c r="A1" s="2231" t="s">
        <v>422</v>
      </c>
      <c r="B1" s="2231"/>
      <c r="C1" s="2327"/>
      <c r="D1" s="2327"/>
      <c r="E1" s="2327"/>
      <c r="F1" s="2327"/>
      <c r="G1" s="2327"/>
      <c r="H1" s="2327"/>
      <c r="I1" s="2327"/>
      <c r="J1" s="2327"/>
      <c r="K1" s="2327"/>
      <c r="L1" s="2450" t="s">
        <v>448</v>
      </c>
      <c r="M1" s="2450"/>
      <c r="N1" s="2450"/>
      <c r="O1" s="2450"/>
      <c r="P1" s="2450"/>
      <c r="Q1" s="2450"/>
      <c r="R1" s="2450"/>
      <c r="S1" s="2450"/>
      <c r="T1" s="2450"/>
      <c r="U1" s="2450"/>
      <c r="V1"/>
      <c r="W1"/>
      <c r="X1"/>
    </row>
    <row r="2" spans="1:21" ht="13.5" thickBot="1">
      <c r="A2" s="2328" t="s">
        <v>408</v>
      </c>
      <c r="B2" s="2328"/>
      <c r="C2" s="2328"/>
      <c r="D2" s="2328"/>
      <c r="E2" s="2328"/>
      <c r="F2" s="2328"/>
      <c r="G2" s="2328"/>
      <c r="H2" s="2328"/>
      <c r="I2" s="2328"/>
      <c r="J2" s="2328"/>
      <c r="K2" s="2328"/>
      <c r="L2" s="2328" t="s">
        <v>408</v>
      </c>
      <c r="M2" s="2328"/>
      <c r="N2" s="2328"/>
      <c r="O2" s="2328"/>
      <c r="P2" s="2328"/>
      <c r="Q2" s="2328"/>
      <c r="R2" s="2328"/>
      <c r="S2" s="2328"/>
      <c r="T2" s="2328"/>
      <c r="U2" s="2328"/>
    </row>
    <row r="3" spans="1:21" s="3" customFormat="1" ht="24" customHeight="1" thickBot="1">
      <c r="A3" s="3034" t="s">
        <v>406</v>
      </c>
      <c r="B3" s="3035"/>
      <c r="C3" s="3035"/>
      <c r="D3" s="3035"/>
      <c r="E3" s="3035"/>
      <c r="F3" s="3035"/>
      <c r="G3" s="3035"/>
      <c r="H3" s="3035"/>
      <c r="I3" s="3035"/>
      <c r="J3" s="3035"/>
      <c r="K3" s="3036"/>
      <c r="L3" s="3035" t="s">
        <v>357</v>
      </c>
      <c r="M3" s="3035"/>
      <c r="N3" s="3081"/>
      <c r="O3" s="3081"/>
      <c r="P3" s="3081"/>
      <c r="Q3" s="3081"/>
      <c r="R3" s="3081"/>
      <c r="S3" s="3081"/>
      <c r="T3" s="3082"/>
      <c r="U3" s="2641"/>
    </row>
    <row r="4" spans="1:21" ht="27.75" customHeight="1" thickBot="1">
      <c r="A4" s="3076" t="s">
        <v>119</v>
      </c>
      <c r="B4" s="2518" t="s">
        <v>454</v>
      </c>
      <c r="C4" s="3048" t="s">
        <v>354</v>
      </c>
      <c r="D4" s="3049"/>
      <c r="E4" s="3048" t="s">
        <v>355</v>
      </c>
      <c r="F4" s="3049"/>
      <c r="G4" s="3048" t="s">
        <v>353</v>
      </c>
      <c r="H4" s="3049"/>
      <c r="I4" s="3041" t="s">
        <v>415</v>
      </c>
      <c r="J4" s="3050"/>
      <c r="K4" s="3050"/>
      <c r="M4" s="2518" t="s">
        <v>454</v>
      </c>
      <c r="N4" s="3043" t="s">
        <v>354</v>
      </c>
      <c r="O4" s="3044"/>
      <c r="P4" s="3043" t="s">
        <v>355</v>
      </c>
      <c r="Q4" s="3044"/>
      <c r="R4" s="3043" t="s">
        <v>353</v>
      </c>
      <c r="S4" s="3044"/>
      <c r="T4" s="3037" t="s">
        <v>415</v>
      </c>
      <c r="U4" s="3038"/>
    </row>
    <row r="5" spans="1:21" ht="20.25" customHeight="1" thickBot="1">
      <c r="A5" s="3065"/>
      <c r="B5" s="2519" t="s">
        <v>457</v>
      </c>
      <c r="C5" s="3066" t="s">
        <v>403</v>
      </c>
      <c r="D5" s="3067"/>
      <c r="E5" s="3029" t="s">
        <v>403</v>
      </c>
      <c r="F5" s="3030"/>
      <c r="G5" s="3066" t="s">
        <v>403</v>
      </c>
      <c r="H5" s="3075"/>
      <c r="I5" s="2421" t="s">
        <v>409</v>
      </c>
      <c r="J5" s="2422" t="s">
        <v>458</v>
      </c>
      <c r="K5" s="2422" t="s">
        <v>462</v>
      </c>
      <c r="L5" s="2535" t="s">
        <v>119</v>
      </c>
      <c r="M5" s="2557" t="s">
        <v>457</v>
      </c>
      <c r="N5" s="3062" t="s">
        <v>403</v>
      </c>
      <c r="O5" s="3063"/>
      <c r="P5" s="3062" t="s">
        <v>403</v>
      </c>
      <c r="Q5" s="3063"/>
      <c r="R5" s="3062" t="s">
        <v>403</v>
      </c>
      <c r="S5" s="3063"/>
      <c r="T5" s="2538" t="s">
        <v>409</v>
      </c>
      <c r="U5" s="2537" t="s">
        <v>458</v>
      </c>
    </row>
    <row r="6" spans="1:21" ht="26.25" customHeight="1">
      <c r="A6" s="1880" t="s">
        <v>201</v>
      </c>
      <c r="B6" s="2521">
        <v>467821</v>
      </c>
      <c r="C6" s="1891">
        <v>-6984</v>
      </c>
      <c r="D6" s="1885">
        <v>-0.3730059146553917</v>
      </c>
      <c r="E6" s="2326">
        <v>-23576</v>
      </c>
      <c r="F6" s="1070">
        <v>-5.006265072649096</v>
      </c>
      <c r="G6" s="1891">
        <v>-1514</v>
      </c>
      <c r="H6" s="1807">
        <v>1</v>
      </c>
      <c r="I6" s="2648">
        <v>-32074</v>
      </c>
      <c r="J6" s="2539">
        <v>-6.856041092640134</v>
      </c>
      <c r="K6" s="2703"/>
      <c r="L6" s="2532" t="s">
        <v>6</v>
      </c>
      <c r="M6" s="2582">
        <v>161929</v>
      </c>
      <c r="N6" s="1922">
        <v>-126</v>
      </c>
      <c r="O6" s="639">
        <v>3.2798325191905096</v>
      </c>
      <c r="P6" s="1916">
        <v>-265</v>
      </c>
      <c r="Q6" s="1146">
        <v>2.2679980865821574</v>
      </c>
      <c r="R6" s="1919">
        <v>-1901</v>
      </c>
      <c r="S6" s="1926">
        <v>0.4250042209323312</v>
      </c>
      <c r="T6" s="2648">
        <v>-2292</v>
      </c>
      <c r="U6" s="2539">
        <v>-1.41543515985401</v>
      </c>
    </row>
    <row r="7" spans="1:24" s="3" customFormat="1" ht="20.25" customHeight="1">
      <c r="A7" s="2356" t="s">
        <v>31</v>
      </c>
      <c r="B7" s="2522">
        <v>92688</v>
      </c>
      <c r="C7" s="2357"/>
      <c r="D7" s="2358"/>
      <c r="E7" s="2359">
        <v>-3632</v>
      </c>
      <c r="F7" s="1221">
        <v>-3.8568136687515264</v>
      </c>
      <c r="G7" s="2357"/>
      <c r="H7" s="2358"/>
      <c r="I7" s="2649">
        <v>-3632</v>
      </c>
      <c r="J7" s="2540">
        <v>-3.918522354565855</v>
      </c>
      <c r="K7" s="2704" t="s">
        <v>479</v>
      </c>
      <c r="L7" s="2533" t="s">
        <v>31</v>
      </c>
      <c r="M7" s="2583">
        <v>21305</v>
      </c>
      <c r="N7" s="1913"/>
      <c r="O7" s="653"/>
      <c r="P7" s="1917"/>
      <c r="Q7" s="653"/>
      <c r="R7" s="1914">
        <v>-187</v>
      </c>
      <c r="S7" s="1924">
        <v>-0.8145308824810523</v>
      </c>
      <c r="T7" s="2650">
        <v>-187</v>
      </c>
      <c r="U7" s="2540">
        <v>-0.8777282328091998</v>
      </c>
      <c r="V7"/>
      <c r="W7"/>
      <c r="X7"/>
    </row>
    <row r="8" spans="1:21" ht="19.5" customHeight="1">
      <c r="A8" s="2356" t="s">
        <v>16</v>
      </c>
      <c r="B8" s="2522">
        <v>13204</v>
      </c>
      <c r="C8" s="1892"/>
      <c r="D8" s="1072"/>
      <c r="E8" s="1895">
        <v>-730</v>
      </c>
      <c r="F8" s="1073">
        <v>-5.354261405310254</v>
      </c>
      <c r="G8" s="1892"/>
      <c r="H8" s="1072"/>
      <c r="I8" s="2650">
        <v>-730</v>
      </c>
      <c r="J8" s="2540">
        <v>-5.528627688579219</v>
      </c>
      <c r="K8" s="2704" t="s">
        <v>472</v>
      </c>
      <c r="L8" s="2533" t="s">
        <v>16</v>
      </c>
      <c r="M8" s="2583">
        <v>4533</v>
      </c>
      <c r="N8" s="1913"/>
      <c r="O8" s="1218"/>
      <c r="P8" s="1917"/>
      <c r="Q8" s="1149"/>
      <c r="R8" s="1913"/>
      <c r="S8" s="1928"/>
      <c r="T8" s="2650"/>
      <c r="U8" s="2540"/>
    </row>
    <row r="9" spans="1:21" ht="19.5">
      <c r="A9" s="2356" t="s">
        <v>247</v>
      </c>
      <c r="B9" s="2522">
        <v>10207</v>
      </c>
      <c r="C9" s="1893">
        <v>-242</v>
      </c>
      <c r="D9" s="1073">
        <v>-2.370921916331929</v>
      </c>
      <c r="E9" s="1895">
        <v>-271</v>
      </c>
      <c r="F9" s="1073">
        <v>-2.7195183140993477</v>
      </c>
      <c r="G9" s="1892"/>
      <c r="H9" s="1072"/>
      <c r="I9" s="2650">
        <v>-513</v>
      </c>
      <c r="J9" s="2540">
        <v>-5.025962574703635</v>
      </c>
      <c r="K9" s="2704" t="s">
        <v>474</v>
      </c>
      <c r="L9" s="2533" t="s">
        <v>247</v>
      </c>
      <c r="M9" s="2583">
        <v>2804</v>
      </c>
      <c r="N9" s="1913"/>
      <c r="O9" s="1218"/>
      <c r="P9" s="1917"/>
      <c r="Q9" s="1149"/>
      <c r="R9" s="1913"/>
      <c r="S9" s="1928"/>
      <c r="T9" s="2650"/>
      <c r="U9" s="2540"/>
    </row>
    <row r="10" spans="1:21" ht="19.5">
      <c r="A10" s="2356" t="s">
        <v>210</v>
      </c>
      <c r="B10" s="2522">
        <v>10623</v>
      </c>
      <c r="C10" s="1892"/>
      <c r="D10" s="1072"/>
      <c r="E10" s="1895">
        <v>-600</v>
      </c>
      <c r="F10" s="1073">
        <v>-5.574136008918618</v>
      </c>
      <c r="G10" s="1893">
        <v>-59</v>
      </c>
      <c r="H10" s="1073">
        <v>-0.5838693715982187</v>
      </c>
      <c r="I10" s="2650">
        <v>-659</v>
      </c>
      <c r="J10" s="2540">
        <v>-6.2035206627129815</v>
      </c>
      <c r="K10" s="2704" t="s">
        <v>469</v>
      </c>
      <c r="L10" s="2533" t="s">
        <v>210</v>
      </c>
      <c r="M10" s="2583">
        <v>4245</v>
      </c>
      <c r="N10" s="1913"/>
      <c r="O10" s="653"/>
      <c r="P10" s="1917"/>
      <c r="Q10" s="1149"/>
      <c r="R10" s="1914">
        <v>-381</v>
      </c>
      <c r="S10" s="1924">
        <v>-9.202898550724637</v>
      </c>
      <c r="T10" s="2650">
        <v>-381</v>
      </c>
      <c r="U10" s="2540">
        <v>-8.975265017667844</v>
      </c>
    </row>
    <row r="11" spans="1:21" ht="19.5">
      <c r="A11" s="2356" t="s">
        <v>84</v>
      </c>
      <c r="B11" s="2522">
        <v>22935</v>
      </c>
      <c r="C11" s="1893">
        <v>-1030</v>
      </c>
      <c r="D11" s="1073">
        <v>-4.4909526923915415</v>
      </c>
      <c r="E11" s="1895">
        <v>-307</v>
      </c>
      <c r="F11" s="1073">
        <v>-1.401506505364072</v>
      </c>
      <c r="G11" s="1892"/>
      <c r="H11" s="1072"/>
      <c r="I11" s="2650">
        <v>-1337</v>
      </c>
      <c r="J11" s="2540">
        <v>-5.829518203618923</v>
      </c>
      <c r="K11" s="2704" t="s">
        <v>470</v>
      </c>
      <c r="L11" s="2533" t="s">
        <v>84</v>
      </c>
      <c r="M11" s="2583">
        <v>4993</v>
      </c>
      <c r="N11" s="1914">
        <v>-1</v>
      </c>
      <c r="O11" s="1907">
        <v>-0.02002803925495694</v>
      </c>
      <c r="P11" s="1917"/>
      <c r="Q11" s="1149"/>
      <c r="R11" s="1913"/>
      <c r="S11" s="1928"/>
      <c r="T11" s="2650">
        <v>-1</v>
      </c>
      <c r="U11" s="2540">
        <v>-0.9799719607450431</v>
      </c>
    </row>
    <row r="12" spans="1:21" ht="19.5">
      <c r="A12" s="2356" t="s">
        <v>20</v>
      </c>
      <c r="B12" s="2522">
        <v>6248</v>
      </c>
      <c r="C12" s="1893">
        <v>-53</v>
      </c>
      <c r="D12" s="1073">
        <v>-0.8482714468629962</v>
      </c>
      <c r="E12" s="1896"/>
      <c r="F12" s="1072"/>
      <c r="G12" s="1893">
        <v>-131</v>
      </c>
      <c r="H12" s="1073">
        <v>-2.0770572379895356</v>
      </c>
      <c r="I12" s="2650">
        <v>-184</v>
      </c>
      <c r="J12" s="2540">
        <v>-2.9449423815621</v>
      </c>
      <c r="K12" s="2704" t="s">
        <v>484</v>
      </c>
      <c r="L12" s="2533" t="s">
        <v>20</v>
      </c>
      <c r="M12" s="2583">
        <v>2060</v>
      </c>
      <c r="N12" s="1913"/>
      <c r="O12" s="1218"/>
      <c r="P12" s="1917"/>
      <c r="Q12" s="653"/>
      <c r="R12" s="1914">
        <v>-17</v>
      </c>
      <c r="S12" s="1924">
        <v>-0.7962529274004684</v>
      </c>
      <c r="T12" s="2650">
        <v>-17</v>
      </c>
      <c r="U12" s="2540">
        <v>-0.8252427184466019</v>
      </c>
    </row>
    <row r="13" spans="1:24" s="937" customFormat="1" ht="19.5">
      <c r="A13" s="1267" t="s">
        <v>0</v>
      </c>
      <c r="B13" s="2523">
        <v>25877</v>
      </c>
      <c r="C13" s="1920"/>
      <c r="D13" s="1069"/>
      <c r="E13" s="1921">
        <v>-1381</v>
      </c>
      <c r="F13" s="1070">
        <v>-5.248156874667478</v>
      </c>
      <c r="G13" s="1921">
        <v>-22</v>
      </c>
      <c r="H13" s="1070">
        <v>-0.08831439926137048</v>
      </c>
      <c r="I13" s="2651">
        <v>-1403</v>
      </c>
      <c r="J13" s="2541">
        <v>-5.4218031456505775</v>
      </c>
      <c r="K13" s="2704" t="s">
        <v>473</v>
      </c>
      <c r="L13" s="2534" t="s">
        <v>0</v>
      </c>
      <c r="M13" s="2584">
        <v>8525</v>
      </c>
      <c r="N13" s="1915"/>
      <c r="O13" s="639"/>
      <c r="P13" s="1922">
        <v>-44</v>
      </c>
      <c r="Q13" s="1923">
        <v>-0.5115089514066496</v>
      </c>
      <c r="R13" s="2375">
        <v>-178</v>
      </c>
      <c r="S13" s="2028">
        <v>-2.124105011933174</v>
      </c>
      <c r="T13" s="2651">
        <v>-222</v>
      </c>
      <c r="U13" s="2541">
        <v>-2.6041055718475072</v>
      </c>
      <c r="V13"/>
      <c r="W13"/>
      <c r="X13"/>
    </row>
    <row r="14" spans="1:21" ht="19.5">
      <c r="A14" s="2356" t="s">
        <v>21</v>
      </c>
      <c r="B14" s="2522">
        <v>29085</v>
      </c>
      <c r="C14" s="1893">
        <v>-723</v>
      </c>
      <c r="D14" s="1073">
        <v>-2.485817431665807</v>
      </c>
      <c r="E14" s="1895">
        <v>-3405</v>
      </c>
      <c r="F14" s="1073">
        <v>-12.005500317326</v>
      </c>
      <c r="G14" s="1893">
        <v>-66</v>
      </c>
      <c r="H14" s="1073">
        <v>-0.26515608051102807</v>
      </c>
      <c r="I14" s="2650">
        <v>-4194</v>
      </c>
      <c r="J14" s="2540">
        <v>-14.419804022692109</v>
      </c>
      <c r="K14" s="2704" t="s">
        <v>464</v>
      </c>
      <c r="L14" s="2533" t="s">
        <v>21</v>
      </c>
      <c r="M14" s="2583">
        <v>4183</v>
      </c>
      <c r="N14" s="1914">
        <v>-20</v>
      </c>
      <c r="O14" s="1150">
        <v>-0.4781257470714798</v>
      </c>
      <c r="P14" s="1917"/>
      <c r="Q14" s="1145"/>
      <c r="R14" s="2376">
        <v>-26</v>
      </c>
      <c r="S14" s="1924">
        <v>-0.6283228612856452</v>
      </c>
      <c r="T14" s="2650">
        <v>-20</v>
      </c>
      <c r="U14" s="2540">
        <v>-0.4781257470714798</v>
      </c>
    </row>
    <row r="15" spans="1:21" ht="19.5">
      <c r="A15" s="2356" t="s">
        <v>77</v>
      </c>
      <c r="B15" s="2522">
        <v>65129</v>
      </c>
      <c r="C15" s="1892"/>
      <c r="D15" s="1072"/>
      <c r="E15" s="1895">
        <v>-2431</v>
      </c>
      <c r="F15" s="1073">
        <v>-3.6856787652748717</v>
      </c>
      <c r="G15" s="1892"/>
      <c r="H15" s="1072"/>
      <c r="I15" s="2650">
        <v>-2431</v>
      </c>
      <c r="J15" s="2540">
        <v>-3.7325922400159683</v>
      </c>
      <c r="K15" s="2704" t="s">
        <v>482</v>
      </c>
      <c r="L15" s="2533" t="s">
        <v>77</v>
      </c>
      <c r="M15" s="2583">
        <v>31573</v>
      </c>
      <c r="N15" s="1913"/>
      <c r="O15" s="1149"/>
      <c r="P15" s="1917"/>
      <c r="Q15" s="653"/>
      <c r="R15" s="1914">
        <v>-1011</v>
      </c>
      <c r="S15" s="1924">
        <v>-3.1640221575438927</v>
      </c>
      <c r="T15" s="2650">
        <v>-1011</v>
      </c>
      <c r="U15" s="2540">
        <v>-3.2021030627434834</v>
      </c>
    </row>
    <row r="16" spans="1:21" ht="19.5">
      <c r="A16" s="2356" t="s">
        <v>70</v>
      </c>
      <c r="B16" s="2522">
        <v>51638</v>
      </c>
      <c r="C16" s="1893">
        <v>-1044</v>
      </c>
      <c r="D16" s="1073">
        <v>-2.021766915837174</v>
      </c>
      <c r="E16" s="1895">
        <v>-6316</v>
      </c>
      <c r="F16" s="1073">
        <v>-12.483693718622762</v>
      </c>
      <c r="G16" s="1892"/>
      <c r="H16" s="1072"/>
      <c r="I16" s="2650">
        <v>-7360</v>
      </c>
      <c r="J16" s="2540">
        <v>-14.253069444982378</v>
      </c>
      <c r="K16" s="2704" t="s">
        <v>465</v>
      </c>
      <c r="L16" s="2533" t="s">
        <v>70</v>
      </c>
      <c r="M16" s="2583">
        <v>15193</v>
      </c>
      <c r="N16" s="1913"/>
      <c r="O16" s="653"/>
      <c r="P16" s="1917"/>
      <c r="Q16" s="653"/>
      <c r="R16" s="1913"/>
      <c r="S16" s="1928"/>
      <c r="T16" s="2650">
        <v>0</v>
      </c>
      <c r="U16" s="2540"/>
    </row>
    <row r="17" spans="1:21" ht="19.5">
      <c r="A17" s="2356" t="s">
        <v>24</v>
      </c>
      <c r="B17" s="2522">
        <v>14500</v>
      </c>
      <c r="C17" s="1893">
        <v>-351</v>
      </c>
      <c r="D17" s="1073">
        <v>-2.420689655172414</v>
      </c>
      <c r="E17" s="1895">
        <v>-645</v>
      </c>
      <c r="F17" s="1073">
        <v>-4.558626051311046</v>
      </c>
      <c r="G17" s="1892"/>
      <c r="H17" s="1072"/>
      <c r="I17" s="2650">
        <v>-996</v>
      </c>
      <c r="J17" s="2540">
        <v>-6.86896551724138</v>
      </c>
      <c r="K17" s="2704" t="s">
        <v>468</v>
      </c>
      <c r="L17" s="2533" t="s">
        <v>24</v>
      </c>
      <c r="M17" s="2583">
        <v>2460</v>
      </c>
      <c r="N17" s="1914">
        <v>-105</v>
      </c>
      <c r="O17" s="1150">
        <v>-4.2682926829268295</v>
      </c>
      <c r="P17" s="1917"/>
      <c r="Q17" s="1149"/>
      <c r="R17" s="1914">
        <v>-70</v>
      </c>
      <c r="S17" s="1924">
        <v>-3.0501089324618738</v>
      </c>
      <c r="T17" s="2650">
        <v>-175</v>
      </c>
      <c r="U17" s="2540">
        <v>-7.1138211382113825</v>
      </c>
    </row>
    <row r="18" spans="1:21" ht="19.5">
      <c r="A18" s="2356" t="s">
        <v>102</v>
      </c>
      <c r="B18" s="2522">
        <v>29380</v>
      </c>
      <c r="C18" s="1893">
        <v>-916</v>
      </c>
      <c r="D18" s="1073">
        <v>-3.117767188563649</v>
      </c>
      <c r="E18" s="1895">
        <v>-464</v>
      </c>
      <c r="F18" s="1073">
        <v>-1.6301292861157954</v>
      </c>
      <c r="G18" s="1893">
        <v>-222</v>
      </c>
      <c r="H18" s="1073">
        <v>-0.7991936064511483</v>
      </c>
      <c r="I18" s="2650">
        <v>-1602</v>
      </c>
      <c r="J18" s="2540">
        <v>-5.4526889040163375</v>
      </c>
      <c r="K18" s="2704" t="s">
        <v>471</v>
      </c>
      <c r="L18" s="2533" t="s">
        <v>102</v>
      </c>
      <c r="M18" s="2583">
        <v>7692</v>
      </c>
      <c r="N18" s="1913"/>
      <c r="O18" s="1149"/>
      <c r="P18" s="1918">
        <v>-2</v>
      </c>
      <c r="Q18" s="1150">
        <v>-0.02592352559948153</v>
      </c>
      <c r="R18" s="1914">
        <v>-83</v>
      </c>
      <c r="S18" s="1924">
        <v>-1.0878112712975099</v>
      </c>
      <c r="T18" s="2650">
        <v>-85</v>
      </c>
      <c r="U18" s="2540">
        <v>-1.1050442017680708</v>
      </c>
    </row>
    <row r="19" spans="1:21" ht="19.5">
      <c r="A19" s="2356" t="s">
        <v>248</v>
      </c>
      <c r="B19" s="2522">
        <v>46024</v>
      </c>
      <c r="C19" s="1893">
        <v>-2608</v>
      </c>
      <c r="D19" s="1073">
        <v>-5.666608725882148</v>
      </c>
      <c r="E19" s="1895">
        <v>-791</v>
      </c>
      <c r="F19" s="1073">
        <v>-1.8219089736502672</v>
      </c>
      <c r="G19" s="1893">
        <v>-316</v>
      </c>
      <c r="H19" s="1073">
        <v>-0.7468860053416531</v>
      </c>
      <c r="I19" s="2650">
        <v>-3715</v>
      </c>
      <c r="J19" s="2540">
        <v>-8.071875543194855</v>
      </c>
      <c r="K19" s="2704" t="s">
        <v>467</v>
      </c>
      <c r="L19" s="2533" t="s">
        <v>248</v>
      </c>
      <c r="M19" s="2583">
        <v>31328</v>
      </c>
      <c r="N19" s="1913"/>
      <c r="O19" s="653"/>
      <c r="P19" s="1917"/>
      <c r="Q19" s="1149"/>
      <c r="R19" s="1913"/>
      <c r="S19" s="1928"/>
      <c r="T19" s="2650">
        <v>0</v>
      </c>
      <c r="U19" s="2540">
        <v>0</v>
      </c>
    </row>
    <row r="20" spans="1:21" ht="19.5">
      <c r="A20" s="2356" t="s">
        <v>249</v>
      </c>
      <c r="B20" s="2522">
        <v>18537</v>
      </c>
      <c r="C20" s="1892"/>
      <c r="D20" s="1072"/>
      <c r="E20" s="1895">
        <v>-1807</v>
      </c>
      <c r="F20" s="1073">
        <v>-9.184243964421855</v>
      </c>
      <c r="G20" s="1893">
        <v>-244</v>
      </c>
      <c r="H20" s="1073">
        <v>-1.3844757149341806</v>
      </c>
      <c r="I20" s="2650">
        <v>-2051</v>
      </c>
      <c r="J20" s="2540">
        <v>-11.064357770944598</v>
      </c>
      <c r="K20" s="2704" t="s">
        <v>466</v>
      </c>
      <c r="L20" s="2533" t="s">
        <v>249</v>
      </c>
      <c r="M20" s="2583">
        <v>4612</v>
      </c>
      <c r="N20" s="1913"/>
      <c r="O20" s="653"/>
      <c r="P20" s="1918">
        <v>-129</v>
      </c>
      <c r="Q20" s="1150">
        <v>-2.4239007891770012</v>
      </c>
      <c r="R20" s="1913"/>
      <c r="S20" s="1928"/>
      <c r="T20" s="2650">
        <v>-129</v>
      </c>
      <c r="U20" s="2540">
        <v>-2.7970511708586296</v>
      </c>
    </row>
    <row r="21" spans="1:21" ht="19.5">
      <c r="A21" s="2356" t="s">
        <v>251</v>
      </c>
      <c r="B21" s="2522">
        <v>7196</v>
      </c>
      <c r="C21" s="1893">
        <v>-17</v>
      </c>
      <c r="D21" s="1073">
        <v>-0.23624235686492495</v>
      </c>
      <c r="E21" s="1895">
        <v>-273</v>
      </c>
      <c r="F21" s="1073">
        <v>-3.802758044295863</v>
      </c>
      <c r="G21" s="1892"/>
      <c r="H21" s="1072"/>
      <c r="I21" s="2650">
        <v>-290</v>
      </c>
      <c r="J21" s="2540">
        <v>-4.030016675931073</v>
      </c>
      <c r="K21" s="2704" t="s">
        <v>477</v>
      </c>
      <c r="L21" s="2533" t="s">
        <v>251</v>
      </c>
      <c r="M21" s="2583">
        <v>2765</v>
      </c>
      <c r="N21" s="1913"/>
      <c r="O21" s="1149"/>
      <c r="P21" s="1918">
        <v>-86</v>
      </c>
      <c r="Q21" s="1150">
        <v>-3.0714285714285716</v>
      </c>
      <c r="R21" s="1913"/>
      <c r="S21" s="1928"/>
      <c r="T21" s="2650">
        <v>-86</v>
      </c>
      <c r="U21" s="2540">
        <v>-3.1103074141048825</v>
      </c>
    </row>
    <row r="22" spans="1:21" ht="19.5">
      <c r="A22" s="2356" t="s">
        <v>67</v>
      </c>
      <c r="B22" s="2522">
        <v>19081</v>
      </c>
      <c r="C22" s="1892"/>
      <c r="D22" s="1072"/>
      <c r="E22" s="1895">
        <v>-298</v>
      </c>
      <c r="F22" s="1073">
        <v>-1.5096251266464031</v>
      </c>
      <c r="G22" s="1893">
        <v>-454</v>
      </c>
      <c r="H22" s="1073">
        <v>-2.3909837792289865</v>
      </c>
      <c r="I22" s="2650">
        <v>-752</v>
      </c>
      <c r="J22" s="2540">
        <v>-3.941093234107227</v>
      </c>
      <c r="K22" s="2704" t="s">
        <v>483</v>
      </c>
      <c r="L22" s="2533" t="s">
        <v>67</v>
      </c>
      <c r="M22" s="2583">
        <v>12191</v>
      </c>
      <c r="N22" s="1913"/>
      <c r="O22" s="1149"/>
      <c r="P22" s="1917"/>
      <c r="Q22" s="1149"/>
      <c r="R22" s="1913"/>
      <c r="S22" s="1928"/>
      <c r="T22" s="2650"/>
      <c r="U22" s="2540"/>
    </row>
    <row r="23" spans="1:21" ht="19.5">
      <c r="A23" s="2356" t="s">
        <v>27</v>
      </c>
      <c r="B23" s="2522">
        <v>3098</v>
      </c>
      <c r="C23" s="1892"/>
      <c r="D23" s="1072"/>
      <c r="E23" s="1895">
        <v>-129</v>
      </c>
      <c r="F23" s="1073">
        <v>-4.045155221072436</v>
      </c>
      <c r="G23" s="1892"/>
      <c r="H23" s="1072"/>
      <c r="I23" s="2650">
        <v>-129</v>
      </c>
      <c r="J23" s="2540">
        <v>-4.163976759199484</v>
      </c>
      <c r="K23" s="2704" t="s">
        <v>476</v>
      </c>
      <c r="L23" s="2533" t="s">
        <v>27</v>
      </c>
      <c r="M23" s="2583">
        <v>1059</v>
      </c>
      <c r="N23" s="1913"/>
      <c r="O23" s="653"/>
      <c r="P23" s="1917"/>
      <c r="Q23" s="653"/>
      <c r="R23" s="1913"/>
      <c r="S23" s="1928"/>
      <c r="T23" s="2650"/>
      <c r="U23" s="2540"/>
    </row>
    <row r="24" spans="1:21" ht="19.5">
      <c r="A24" s="2356" t="s">
        <v>28</v>
      </c>
      <c r="B24" s="2522">
        <v>1208</v>
      </c>
      <c r="C24" s="1892"/>
      <c r="D24" s="1072"/>
      <c r="E24" s="1895">
        <v>-49</v>
      </c>
      <c r="F24" s="1073">
        <v>-4.046242774566474</v>
      </c>
      <c r="G24" s="1892"/>
      <c r="H24" s="1072"/>
      <c r="I24" s="2650">
        <v>-49</v>
      </c>
      <c r="J24" s="2540">
        <v>-4.056291390728477</v>
      </c>
      <c r="K24" s="2704" t="s">
        <v>475</v>
      </c>
      <c r="L24" s="2533" t="s">
        <v>28</v>
      </c>
      <c r="M24" s="2583">
        <v>240</v>
      </c>
      <c r="N24" s="1913"/>
      <c r="O24" s="653"/>
      <c r="P24" s="1918">
        <v>-4</v>
      </c>
      <c r="Q24" s="1150">
        <v>-1.5444015444015444</v>
      </c>
      <c r="R24" s="1913"/>
      <c r="S24" s="1928"/>
      <c r="T24" s="2650">
        <v>-4</v>
      </c>
      <c r="U24" s="2540">
        <v>-1.6666666666666667</v>
      </c>
    </row>
    <row r="25" spans="1:21" ht="20.25" thickBot="1">
      <c r="A25" s="2446" t="s">
        <v>29</v>
      </c>
      <c r="B25" s="2524">
        <v>1163</v>
      </c>
      <c r="C25" s="1894"/>
      <c r="D25" s="1074"/>
      <c r="E25" s="1897">
        <v>-47</v>
      </c>
      <c r="F25" s="1223">
        <v>-3.9462636439966414</v>
      </c>
      <c r="G25" s="1894"/>
      <c r="H25" s="1074"/>
      <c r="I25" s="2652">
        <v>-47</v>
      </c>
      <c r="J25" s="2542">
        <v>-4.041272570937231</v>
      </c>
      <c r="K25" s="2704" t="s">
        <v>478</v>
      </c>
      <c r="L25" s="2533" t="s">
        <v>29</v>
      </c>
      <c r="M25" s="2585">
        <v>168</v>
      </c>
      <c r="N25" s="1913"/>
      <c r="O25" s="653"/>
      <c r="P25" s="1917"/>
      <c r="Q25" s="1149"/>
      <c r="R25" s="1914">
        <v>-1</v>
      </c>
      <c r="S25" s="1924">
        <v>-0.5747126436781609</v>
      </c>
      <c r="T25" s="2652">
        <v>-1</v>
      </c>
      <c r="U25" s="2542">
        <v>-0.5952380952380952</v>
      </c>
    </row>
    <row r="26" spans="1:24" s="52" customFormat="1" ht="18.75" thickBot="1">
      <c r="A26" s="2558" t="s">
        <v>455</v>
      </c>
      <c r="B26" s="2559"/>
      <c r="C26" s="2559"/>
      <c r="D26" s="2559"/>
      <c r="E26" s="2559"/>
      <c r="F26" s="2559"/>
      <c r="G26" s="2559"/>
      <c r="H26" s="2560"/>
      <c r="I26" s="1925"/>
      <c r="J26" s="1925"/>
      <c r="K26" s="1925"/>
      <c r="L26" s="2416" t="s">
        <v>455</v>
      </c>
      <c r="M26" s="2417"/>
      <c r="N26" s="2417"/>
      <c r="O26" s="2417"/>
      <c r="P26" s="2417"/>
      <c r="Q26" s="2417"/>
      <c r="R26" s="2417"/>
      <c r="S26" s="2608"/>
      <c r="T26" s="1925"/>
      <c r="U26" s="1925"/>
      <c r="V26"/>
      <c r="W26"/>
      <c r="X26"/>
    </row>
    <row r="27" spans="1:21" s="3" customFormat="1" ht="22.5" customHeight="1" thickBot="1">
      <c r="A27" s="3034" t="s">
        <v>407</v>
      </c>
      <c r="B27" s="3035"/>
      <c r="C27" s="3035"/>
      <c r="D27" s="3035"/>
      <c r="E27" s="3035"/>
      <c r="F27" s="3035"/>
      <c r="G27" s="3035"/>
      <c r="H27" s="3035"/>
      <c r="I27" s="3035"/>
      <c r="J27" s="2639"/>
      <c r="K27" s="2639"/>
      <c r="L27" s="3034" t="s">
        <v>358</v>
      </c>
      <c r="M27" s="3035"/>
      <c r="N27" s="3035"/>
      <c r="O27" s="3035"/>
      <c r="P27" s="3035"/>
      <c r="Q27" s="3035"/>
      <c r="R27" s="3035"/>
      <c r="S27" s="3035"/>
      <c r="T27" s="3035"/>
      <c r="U27" s="2640"/>
    </row>
    <row r="28" spans="1:21" ht="21" customHeight="1" thickBot="1">
      <c r="A28" s="2986" t="s">
        <v>119</v>
      </c>
      <c r="B28" s="2518" t="s">
        <v>454</v>
      </c>
      <c r="C28" s="2946" t="s">
        <v>354</v>
      </c>
      <c r="D28" s="2948"/>
      <c r="E28" s="2946" t="s">
        <v>355</v>
      </c>
      <c r="F28" s="2948"/>
      <c r="G28" s="2946" t="s">
        <v>353</v>
      </c>
      <c r="H28" s="2948"/>
      <c r="I28" s="2946" t="s">
        <v>415</v>
      </c>
      <c r="J28" s="2947"/>
      <c r="K28" s="2948"/>
      <c r="L28" s="242" t="s">
        <v>119</v>
      </c>
      <c r="M28" s="2518" t="s">
        <v>454</v>
      </c>
      <c r="N28" s="3071" t="s">
        <v>354</v>
      </c>
      <c r="O28" s="3072"/>
      <c r="P28" s="3071" t="s">
        <v>355</v>
      </c>
      <c r="Q28" s="3072"/>
      <c r="R28" s="3071" t="s">
        <v>353</v>
      </c>
      <c r="S28" s="3072"/>
      <c r="T28" s="3048" t="s">
        <v>415</v>
      </c>
      <c r="U28" s="3049"/>
    </row>
    <row r="29" spans="1:21" ht="18.75" customHeight="1" thickBot="1">
      <c r="A29" s="2988"/>
      <c r="B29" s="2519" t="s">
        <v>456</v>
      </c>
      <c r="C29" s="3029" t="s">
        <v>421</v>
      </c>
      <c r="D29" s="3030"/>
      <c r="E29" s="3029" t="s">
        <v>421</v>
      </c>
      <c r="F29" s="3030"/>
      <c r="G29" s="3029" t="s">
        <v>421</v>
      </c>
      <c r="H29" s="3030"/>
      <c r="I29" s="2538" t="s">
        <v>409</v>
      </c>
      <c r="J29" s="2537" t="s">
        <v>458</v>
      </c>
      <c r="K29" s="2422" t="s">
        <v>462</v>
      </c>
      <c r="L29" s="1732"/>
      <c r="M29" s="2557" t="s">
        <v>456</v>
      </c>
      <c r="N29" s="3062" t="s">
        <v>421</v>
      </c>
      <c r="O29" s="3063"/>
      <c r="P29" s="3062" t="s">
        <v>421</v>
      </c>
      <c r="Q29" s="3063"/>
      <c r="R29" s="3062" t="s">
        <v>421</v>
      </c>
      <c r="S29" s="3063"/>
      <c r="T29" s="2538" t="s">
        <v>409</v>
      </c>
      <c r="U29" s="2537" t="s">
        <v>458</v>
      </c>
    </row>
    <row r="30" spans="1:21" ht="21" customHeight="1">
      <c r="A30" s="1880" t="s">
        <v>201</v>
      </c>
      <c r="B30" s="2525">
        <v>30162</v>
      </c>
      <c r="C30" s="1921">
        <v>-285</v>
      </c>
      <c r="D30" s="1872">
        <v>4.4</v>
      </c>
      <c r="E30" s="2454">
        <v>-997</v>
      </c>
      <c r="F30" s="1874">
        <v>-3.2</v>
      </c>
      <c r="G30" s="1887">
        <v>-178</v>
      </c>
      <c r="H30" s="1886">
        <v>1.6</v>
      </c>
      <c r="I30" s="2648">
        <v>-1460</v>
      </c>
      <c r="J30" s="2539">
        <v>-4.8405278164577945</v>
      </c>
      <c r="K30" s="2703"/>
      <c r="L30" s="2532" t="s">
        <v>6</v>
      </c>
      <c r="M30" s="2599">
        <v>5488</v>
      </c>
      <c r="N30" s="1927">
        <v>-71</v>
      </c>
      <c r="O30" s="1926">
        <v>12.190233236151604</v>
      </c>
      <c r="P30" s="1927">
        <v>-187</v>
      </c>
      <c r="Q30" s="1930">
        <v>-1.754101023225597</v>
      </c>
      <c r="R30" s="2026">
        <v>-8</v>
      </c>
      <c r="S30" s="1926">
        <v>5.6</v>
      </c>
      <c r="T30" s="2648">
        <v>-266</v>
      </c>
      <c r="U30" s="2539">
        <v>-4.846938775510204</v>
      </c>
    </row>
    <row r="31" spans="1:21" ht="21.75" customHeight="1">
      <c r="A31" s="2356" t="s">
        <v>31</v>
      </c>
      <c r="B31" s="2526">
        <v>4615</v>
      </c>
      <c r="C31" s="1892"/>
      <c r="D31" s="1873">
        <v>10.6</v>
      </c>
      <c r="E31" s="2455">
        <v>-410</v>
      </c>
      <c r="F31" s="1879">
        <v>-8</v>
      </c>
      <c r="G31" s="1898"/>
      <c r="H31" s="1881"/>
      <c r="I31" s="2650">
        <v>-410</v>
      </c>
      <c r="J31" s="2540">
        <v>-8.884073672806068</v>
      </c>
      <c r="K31" s="2704" t="s">
        <v>467</v>
      </c>
      <c r="L31" s="2533" t="s">
        <v>31</v>
      </c>
      <c r="M31" s="2600">
        <v>320</v>
      </c>
      <c r="N31" s="1909"/>
      <c r="O31" s="1928"/>
      <c r="P31" s="1908"/>
      <c r="Q31" s="1145"/>
      <c r="R31" s="1125"/>
      <c r="S31" s="2035"/>
      <c r="T31" s="2650"/>
      <c r="U31" s="2540">
        <v>0</v>
      </c>
    </row>
    <row r="32" spans="1:21" ht="19.5">
      <c r="A32" s="2356" t="s">
        <v>16</v>
      </c>
      <c r="B32" s="2526">
        <v>1183</v>
      </c>
      <c r="C32" s="1893">
        <v>-30</v>
      </c>
      <c r="D32" s="1873">
        <v>-2.5</v>
      </c>
      <c r="E32" s="2455">
        <v>-41</v>
      </c>
      <c r="F32" s="1879">
        <v>-3.6</v>
      </c>
      <c r="G32" s="1888">
        <v>-2</v>
      </c>
      <c r="H32" s="1882">
        <v>-0.18018018018018017</v>
      </c>
      <c r="I32" s="2650">
        <v>-73</v>
      </c>
      <c r="J32" s="2540">
        <v>-6.170752324598478</v>
      </c>
      <c r="K32" s="2704" t="s">
        <v>471</v>
      </c>
      <c r="L32" s="2533" t="s">
        <v>16</v>
      </c>
      <c r="M32" s="2600">
        <v>254</v>
      </c>
      <c r="N32" s="1910">
        <v>-62</v>
      </c>
      <c r="O32" s="1924">
        <v>-24.409448818897637</v>
      </c>
      <c r="P32" s="1908"/>
      <c r="Q32" s="1145"/>
      <c r="R32" s="1125"/>
      <c r="S32" s="2035"/>
      <c r="T32" s="2650">
        <v>-62</v>
      </c>
      <c r="U32" s="2540">
        <v>-24.409448818897637</v>
      </c>
    </row>
    <row r="33" spans="1:21" ht="19.5">
      <c r="A33" s="2356" t="s">
        <v>247</v>
      </c>
      <c r="B33" s="2526">
        <v>587</v>
      </c>
      <c r="C33" s="1893">
        <v>-41</v>
      </c>
      <c r="D33" s="1873">
        <v>-7.5</v>
      </c>
      <c r="E33" s="2455">
        <v>-26</v>
      </c>
      <c r="F33" s="1879">
        <v>-4.8</v>
      </c>
      <c r="G33" s="1888">
        <v>-12</v>
      </c>
      <c r="H33" s="1882">
        <v>-2.3622047244094486</v>
      </c>
      <c r="I33" s="2650">
        <v>-79</v>
      </c>
      <c r="J33" s="2540">
        <v>-13.458262350936968</v>
      </c>
      <c r="K33" s="2704" t="s">
        <v>465</v>
      </c>
      <c r="L33" s="2533" t="s">
        <v>247</v>
      </c>
      <c r="M33" s="2600">
        <v>85</v>
      </c>
      <c r="N33" s="1057">
        <v>-3</v>
      </c>
      <c r="O33" s="1924">
        <v>-3.5294117647058822</v>
      </c>
      <c r="P33" s="1912">
        <v>-5</v>
      </c>
      <c r="Q33" s="1148">
        <v>-6.097560975609756</v>
      </c>
      <c r="R33" s="1125"/>
      <c r="S33" s="2035"/>
      <c r="T33" s="2650">
        <v>-5</v>
      </c>
      <c r="U33" s="2540">
        <v>-5.882352941176471</v>
      </c>
    </row>
    <row r="34" spans="1:21" ht="19.5">
      <c r="A34" s="2356" t="s">
        <v>210</v>
      </c>
      <c r="B34" s="2526">
        <v>616</v>
      </c>
      <c r="C34" s="1893">
        <v>-29</v>
      </c>
      <c r="D34" s="1873">
        <v>-4.7</v>
      </c>
      <c r="E34" s="2455">
        <v>-63</v>
      </c>
      <c r="F34" s="1879">
        <v>-10.7</v>
      </c>
      <c r="G34" s="1888">
        <v>-28</v>
      </c>
      <c r="H34" s="1882">
        <v>-5.645161290322581</v>
      </c>
      <c r="I34" s="2650">
        <v>-120</v>
      </c>
      <c r="J34" s="2540">
        <v>-19.48051948051948</v>
      </c>
      <c r="K34" s="2704" t="s">
        <v>463</v>
      </c>
      <c r="L34" s="2533" t="s">
        <v>210</v>
      </c>
      <c r="M34" s="2600">
        <v>18</v>
      </c>
      <c r="N34" s="1909"/>
      <c r="O34" s="1928"/>
      <c r="P34" s="1908"/>
      <c r="Q34" s="1145"/>
      <c r="R34" s="1125"/>
      <c r="S34" s="2035"/>
      <c r="T34" s="2650"/>
      <c r="U34" s="2540">
        <v>0</v>
      </c>
    </row>
    <row r="35" spans="1:21" ht="19.5">
      <c r="A35" s="2356" t="s">
        <v>84</v>
      </c>
      <c r="B35" s="2526">
        <v>1329</v>
      </c>
      <c r="C35" s="1893">
        <v>-37</v>
      </c>
      <c r="D35" s="1873">
        <v>-2.8</v>
      </c>
      <c r="E35" s="2455">
        <v>-69</v>
      </c>
      <c r="F35" s="1879">
        <v>-5.3</v>
      </c>
      <c r="G35" s="1899"/>
      <c r="H35" s="1881"/>
      <c r="I35" s="2650">
        <v>-106</v>
      </c>
      <c r="J35" s="2540">
        <v>-7.975921745673439</v>
      </c>
      <c r="K35" s="2704" t="s">
        <v>468</v>
      </c>
      <c r="L35" s="2533" t="s">
        <v>84</v>
      </c>
      <c r="M35" s="2600">
        <v>92</v>
      </c>
      <c r="N35" s="1909"/>
      <c r="O35" s="1928"/>
      <c r="P35" s="1908"/>
      <c r="Q35" s="1145"/>
      <c r="R35" s="1125"/>
      <c r="S35" s="2035"/>
      <c r="T35" s="2650"/>
      <c r="U35" s="2540">
        <v>0</v>
      </c>
    </row>
    <row r="36" spans="1:21" ht="19.5">
      <c r="A36" s="2356" t="s">
        <v>20</v>
      </c>
      <c r="B36" s="2526">
        <v>141</v>
      </c>
      <c r="C36" s="1892"/>
      <c r="D36" s="1873"/>
      <c r="E36" s="2455">
        <v>-18</v>
      </c>
      <c r="F36" s="1879">
        <v>-7.3</v>
      </c>
      <c r="G36" s="1899"/>
      <c r="H36" s="1881"/>
      <c r="I36" s="2650">
        <v>-18</v>
      </c>
      <c r="J36" s="2540">
        <v>-12.76595744680851</v>
      </c>
      <c r="K36" s="2704" t="s">
        <v>466</v>
      </c>
      <c r="L36" s="2533" t="s">
        <v>20</v>
      </c>
      <c r="M36" s="2600">
        <v>31</v>
      </c>
      <c r="N36" s="1910">
        <v>-6</v>
      </c>
      <c r="O36" s="1924">
        <v>-19.35483870967742</v>
      </c>
      <c r="P36" s="1912">
        <v>-8</v>
      </c>
      <c r="Q36" s="1148">
        <v>-32</v>
      </c>
      <c r="R36" s="1125"/>
      <c r="S36" s="2035"/>
      <c r="T36" s="2650">
        <v>-14</v>
      </c>
      <c r="U36" s="2540">
        <v>-45.16129032258065</v>
      </c>
    </row>
    <row r="37" spans="1:24" s="937" customFormat="1" ht="19.5">
      <c r="A37" s="1267" t="s">
        <v>0</v>
      </c>
      <c r="B37" s="2525">
        <v>2064</v>
      </c>
      <c r="C37" s="1920"/>
      <c r="D37" s="1874"/>
      <c r="E37" s="2456">
        <v>-94</v>
      </c>
      <c r="F37" s="1874">
        <v>-4.2</v>
      </c>
      <c r="G37" s="1884">
        <v>-5</v>
      </c>
      <c r="H37" s="1501">
        <v>-0.2358490566037736</v>
      </c>
      <c r="I37" s="2651">
        <v>-99</v>
      </c>
      <c r="J37" s="2540">
        <v>-4.796511627906977</v>
      </c>
      <c r="K37" s="2704" t="s">
        <v>472</v>
      </c>
      <c r="L37" s="2534" t="s">
        <v>0</v>
      </c>
      <c r="M37" s="2599">
        <v>218</v>
      </c>
      <c r="N37" s="1908"/>
      <c r="O37" s="1577"/>
      <c r="P37" s="1912">
        <v>-4</v>
      </c>
      <c r="Q37" s="1817">
        <v>-1.646090534979424</v>
      </c>
      <c r="R37" s="1816">
        <v>-7</v>
      </c>
      <c r="S37" s="2028">
        <v>-2.928870292887029</v>
      </c>
      <c r="T37" s="2651">
        <v>-11</v>
      </c>
      <c r="U37" s="2541">
        <v>-5.045871559633028</v>
      </c>
      <c r="V37"/>
      <c r="W37"/>
      <c r="X37"/>
    </row>
    <row r="38" spans="1:21" ht="19.5">
      <c r="A38" s="2356" t="s">
        <v>21</v>
      </c>
      <c r="B38" s="2526">
        <v>1467</v>
      </c>
      <c r="C38" s="1892"/>
      <c r="D38" s="1873"/>
      <c r="E38" s="2455">
        <v>-101</v>
      </c>
      <c r="F38" s="1879">
        <v>-6.6</v>
      </c>
      <c r="G38" s="1899"/>
      <c r="H38" s="1881"/>
      <c r="I38" s="2650">
        <v>-101</v>
      </c>
      <c r="J38" s="2541">
        <v>-6.8847989093387865</v>
      </c>
      <c r="K38" s="2704" t="s">
        <v>470</v>
      </c>
      <c r="L38" s="2533" t="s">
        <v>21</v>
      </c>
      <c r="M38" s="2600">
        <v>91</v>
      </c>
      <c r="N38" s="1908"/>
      <c r="O38" s="1928"/>
      <c r="P38" s="1908"/>
      <c r="Q38" s="1145"/>
      <c r="R38" s="1057"/>
      <c r="S38" s="2607"/>
      <c r="T38" s="2650"/>
      <c r="U38" s="2540">
        <v>0</v>
      </c>
    </row>
    <row r="39" spans="1:21" ht="19.5">
      <c r="A39" s="2356" t="s">
        <v>77</v>
      </c>
      <c r="B39" s="2526">
        <v>5438</v>
      </c>
      <c r="C39" s="1892"/>
      <c r="D39" s="1873"/>
      <c r="E39" s="2455">
        <v>-117</v>
      </c>
      <c r="F39" s="1879">
        <v>-2</v>
      </c>
      <c r="G39" s="1899"/>
      <c r="H39" s="1881"/>
      <c r="I39" s="2650">
        <v>-117</v>
      </c>
      <c r="J39" s="2540">
        <v>-2.151526296432512</v>
      </c>
      <c r="K39" s="2704" t="s">
        <v>477</v>
      </c>
      <c r="L39" s="2533" t="s">
        <v>77</v>
      </c>
      <c r="M39" s="2600">
        <v>1786</v>
      </c>
      <c r="N39" s="1908"/>
      <c r="O39" s="638"/>
      <c r="P39" s="1908"/>
      <c r="Q39" s="1145"/>
      <c r="R39" s="1057"/>
      <c r="S39" s="2607"/>
      <c r="T39" s="2650"/>
      <c r="U39" s="2540">
        <v>0</v>
      </c>
    </row>
    <row r="40" spans="1:21" ht="19.5">
      <c r="A40" s="2356" t="s">
        <v>70</v>
      </c>
      <c r="B40" s="2526">
        <v>2954</v>
      </c>
      <c r="C40" s="1892"/>
      <c r="D40" s="1873"/>
      <c r="E40" s="2455">
        <v>-92</v>
      </c>
      <c r="F40" s="1879">
        <v>-3</v>
      </c>
      <c r="G40" s="1899"/>
      <c r="H40" s="1881"/>
      <c r="I40" s="2650">
        <v>-92</v>
      </c>
      <c r="J40" s="2540">
        <v>-3.1144211238997968</v>
      </c>
      <c r="K40" s="2704" t="s">
        <v>476</v>
      </c>
      <c r="L40" s="2533" t="s">
        <v>70</v>
      </c>
      <c r="M40" s="2600">
        <v>684</v>
      </c>
      <c r="N40" s="1909"/>
      <c r="O40" s="1928"/>
      <c r="P40" s="1912">
        <v>-17</v>
      </c>
      <c r="Q40" s="1148">
        <v>-2.3545706371191137</v>
      </c>
      <c r="R40" s="1057"/>
      <c r="S40" s="2607"/>
      <c r="T40" s="2650">
        <v>-17</v>
      </c>
      <c r="U40" s="2540">
        <v>-2.4853801169590644</v>
      </c>
    </row>
    <row r="41" spans="1:21" ht="19.5">
      <c r="A41" s="2356" t="s">
        <v>24</v>
      </c>
      <c r="B41" s="2526">
        <v>427</v>
      </c>
      <c r="C41" s="1892"/>
      <c r="D41" s="1873"/>
      <c r="E41" s="2455">
        <v>-16</v>
      </c>
      <c r="F41" s="1879">
        <v>-3.5</v>
      </c>
      <c r="G41" s="1899"/>
      <c r="H41" s="1881"/>
      <c r="I41" s="2650">
        <v>-16</v>
      </c>
      <c r="J41" s="2540">
        <v>-3.747072599531616</v>
      </c>
      <c r="K41" s="2704" t="s">
        <v>473</v>
      </c>
      <c r="L41" s="2533" t="s">
        <v>24</v>
      </c>
      <c r="M41" s="2600">
        <v>8</v>
      </c>
      <c r="N41" s="1909"/>
      <c r="O41" s="1928"/>
      <c r="P41" s="1912">
        <v>-20</v>
      </c>
      <c r="Q41" s="1148">
        <v>-66.66666666666667</v>
      </c>
      <c r="R41" s="1057"/>
      <c r="S41" s="2607"/>
      <c r="T41" s="2650">
        <v>-20</v>
      </c>
      <c r="U41" s="2540">
        <v>-250</v>
      </c>
    </row>
    <row r="42" spans="1:21" ht="19.5">
      <c r="A42" s="2356" t="s">
        <v>102</v>
      </c>
      <c r="B42" s="2526">
        <v>1918</v>
      </c>
      <c r="C42" s="1892"/>
      <c r="D42" s="1875"/>
      <c r="E42" s="2457"/>
      <c r="F42" s="1879"/>
      <c r="G42" s="1899"/>
      <c r="H42" s="1881"/>
      <c r="I42" s="2650"/>
      <c r="J42" s="2540">
        <v>0</v>
      </c>
      <c r="K42" s="2704"/>
      <c r="L42" s="2533" t="s">
        <v>102</v>
      </c>
      <c r="M42" s="2600">
        <v>426</v>
      </c>
      <c r="N42" s="1909"/>
      <c r="O42" s="1928"/>
      <c r="P42" s="1912">
        <v>-20</v>
      </c>
      <c r="Q42" s="1148">
        <v>-4.310344827586207</v>
      </c>
      <c r="R42" s="1057"/>
      <c r="S42" s="2607"/>
      <c r="T42" s="2650">
        <v>-20</v>
      </c>
      <c r="U42" s="2540">
        <v>-4.694835680751174</v>
      </c>
    </row>
    <row r="43" spans="1:21" ht="19.5">
      <c r="A43" s="2356" t="s">
        <v>248</v>
      </c>
      <c r="B43" s="2526">
        <v>3732</v>
      </c>
      <c r="C43" s="1893">
        <v>-148</v>
      </c>
      <c r="D43" s="1873">
        <v>-4</v>
      </c>
      <c r="E43" s="2455">
        <v>-24</v>
      </c>
      <c r="F43" s="1879">
        <v>-0.7</v>
      </c>
      <c r="G43" s="1888">
        <v>-121</v>
      </c>
      <c r="H43" s="1882">
        <v>-3.5184646699621984</v>
      </c>
      <c r="I43" s="2650">
        <v>-293</v>
      </c>
      <c r="J43" s="2540">
        <v>-7.85101822079314</v>
      </c>
      <c r="K43" s="2704" t="s">
        <v>469</v>
      </c>
      <c r="L43" s="2533" t="s">
        <v>248</v>
      </c>
      <c r="M43" s="2600">
        <v>439</v>
      </c>
      <c r="N43" s="1909"/>
      <c r="O43" s="1928"/>
      <c r="P43" s="1912">
        <v>-37</v>
      </c>
      <c r="Q43" s="1148">
        <v>-6.218487394957983</v>
      </c>
      <c r="R43" s="1057"/>
      <c r="S43" s="2607"/>
      <c r="T43" s="2650">
        <v>-37</v>
      </c>
      <c r="U43" s="2540">
        <v>-8.428246013667426</v>
      </c>
    </row>
    <row r="44" spans="1:21" ht="19.5">
      <c r="A44" s="2356" t="s">
        <v>249</v>
      </c>
      <c r="B44" s="2526">
        <v>780</v>
      </c>
      <c r="C44" s="1892"/>
      <c r="D44" s="1873"/>
      <c r="E44" s="2455">
        <v>-11</v>
      </c>
      <c r="F44" s="1879">
        <v>-1.4</v>
      </c>
      <c r="G44" s="1899"/>
      <c r="H44" s="1881"/>
      <c r="I44" s="2650">
        <v>-11</v>
      </c>
      <c r="J44" s="2540">
        <v>-1.4102564102564104</v>
      </c>
      <c r="K44" s="2704" t="s">
        <v>478</v>
      </c>
      <c r="L44" s="2533" t="s">
        <v>249</v>
      </c>
      <c r="M44" s="2600">
        <v>91</v>
      </c>
      <c r="N44" s="1909"/>
      <c r="O44" s="1928"/>
      <c r="P44" s="1912">
        <v>-10</v>
      </c>
      <c r="Q44" s="1148">
        <v>-9.00900900900901</v>
      </c>
      <c r="R44" s="1057"/>
      <c r="S44" s="2607"/>
      <c r="T44" s="2650">
        <v>-10</v>
      </c>
      <c r="U44" s="2540">
        <v>-10.989010989010989</v>
      </c>
    </row>
    <row r="45" spans="1:21" ht="19.5">
      <c r="A45" s="2356" t="s">
        <v>251</v>
      </c>
      <c r="B45" s="2526">
        <v>947</v>
      </c>
      <c r="C45" s="1892"/>
      <c r="D45" s="1875"/>
      <c r="E45" s="2457"/>
      <c r="F45" s="1879"/>
      <c r="G45" s="1899"/>
      <c r="H45" s="1881"/>
      <c r="I45" s="2650"/>
      <c r="J45" s="2540">
        <v>0</v>
      </c>
      <c r="K45" s="2704"/>
      <c r="L45" s="2533" t="s">
        <v>251</v>
      </c>
      <c r="M45" s="2600">
        <v>56</v>
      </c>
      <c r="N45" s="1909"/>
      <c r="O45" s="1928"/>
      <c r="P45" s="1908"/>
      <c r="Q45" s="1145"/>
      <c r="R45" s="1057"/>
      <c r="S45" s="2607"/>
      <c r="T45" s="2650"/>
      <c r="U45" s="2540">
        <v>0</v>
      </c>
    </row>
    <row r="46" spans="1:21" ht="19.5">
      <c r="A46" s="2356" t="s">
        <v>67</v>
      </c>
      <c r="B46" s="2526">
        <v>1534</v>
      </c>
      <c r="C46" s="1892"/>
      <c r="D46" s="1875"/>
      <c r="E46" s="2457"/>
      <c r="F46" s="1879"/>
      <c r="G46" s="1899"/>
      <c r="H46" s="1881"/>
      <c r="I46" s="2650"/>
      <c r="J46" s="2540">
        <v>0</v>
      </c>
      <c r="K46" s="2704"/>
      <c r="L46" s="2533" t="s">
        <v>67</v>
      </c>
      <c r="M46" s="2600">
        <v>851</v>
      </c>
      <c r="N46" s="1909"/>
      <c r="O46" s="1928"/>
      <c r="P46" s="1912">
        <v>-55</v>
      </c>
      <c r="Q46" s="1148">
        <v>-5.511022044088176</v>
      </c>
      <c r="R46" s="1057"/>
      <c r="S46" s="2607"/>
      <c r="T46" s="2650">
        <v>-55</v>
      </c>
      <c r="U46" s="2540">
        <v>-6.462984723854289</v>
      </c>
    </row>
    <row r="47" spans="1:21" ht="19.5">
      <c r="A47" s="2356" t="s">
        <v>27</v>
      </c>
      <c r="B47" s="2526">
        <v>304</v>
      </c>
      <c r="C47" s="1892"/>
      <c r="D47" s="1873"/>
      <c r="E47" s="2455">
        <v>-3</v>
      </c>
      <c r="F47" s="1879">
        <v>-1</v>
      </c>
      <c r="G47" s="1888">
        <v>-8</v>
      </c>
      <c r="H47" s="1882">
        <v>-2.7210884353741496</v>
      </c>
      <c r="I47" s="2650">
        <v>-11</v>
      </c>
      <c r="J47" s="2540">
        <v>-3.6184210526315788</v>
      </c>
      <c r="K47" s="2704" t="s">
        <v>474</v>
      </c>
      <c r="L47" s="2533" t="s">
        <v>27</v>
      </c>
      <c r="M47" s="2600">
        <v>38</v>
      </c>
      <c r="N47" s="1909"/>
      <c r="O47" s="1928"/>
      <c r="P47" s="1912">
        <v>-7</v>
      </c>
      <c r="Q47" s="1148">
        <v>-14.285714285714286</v>
      </c>
      <c r="R47" s="1057">
        <v>-1</v>
      </c>
      <c r="S47" s="2607">
        <v>-2.380952380952381</v>
      </c>
      <c r="T47" s="2650">
        <v>-7</v>
      </c>
      <c r="U47" s="2540">
        <v>-18.42105263157895</v>
      </c>
    </row>
    <row r="48" spans="1:21" ht="19.5">
      <c r="A48" s="2356" t="s">
        <v>28</v>
      </c>
      <c r="B48" s="2526">
        <v>37</v>
      </c>
      <c r="C48" s="1892"/>
      <c r="D48" s="1875"/>
      <c r="E48" s="2457"/>
      <c r="F48" s="1877"/>
      <c r="G48" s="1888">
        <v>-1</v>
      </c>
      <c r="H48" s="1882">
        <v>-2.7027027027027026</v>
      </c>
      <c r="I48" s="2650">
        <v>-1</v>
      </c>
      <c r="J48" s="2540">
        <v>-2.7027027027027026</v>
      </c>
      <c r="K48" s="2704" t="s">
        <v>475</v>
      </c>
      <c r="L48" s="2533" t="s">
        <v>28</v>
      </c>
      <c r="M48" s="2600">
        <v>0</v>
      </c>
      <c r="N48" s="1909"/>
      <c r="O48" s="1928"/>
      <c r="P48" s="1908"/>
      <c r="Q48" s="639"/>
      <c r="R48" s="1057"/>
      <c r="S48" s="2607"/>
      <c r="T48" s="2650"/>
      <c r="U48" s="2540"/>
    </row>
    <row r="49" spans="1:21" ht="21" thickBot="1">
      <c r="A49" s="2356" t="s">
        <v>29</v>
      </c>
      <c r="B49" s="2526">
        <v>89</v>
      </c>
      <c r="C49" s="1892"/>
      <c r="D49" s="1875"/>
      <c r="E49" s="2642"/>
      <c r="F49" s="1877"/>
      <c r="G49" s="1888">
        <v>-1</v>
      </c>
      <c r="H49" s="1882">
        <v>-1.1235955056179776</v>
      </c>
      <c r="I49" s="2653">
        <v>-1</v>
      </c>
      <c r="J49" s="2540">
        <v>-1.1235955056179776</v>
      </c>
      <c r="K49" s="2704" t="s">
        <v>479</v>
      </c>
      <c r="L49" s="2533" t="s">
        <v>29</v>
      </c>
      <c r="M49" s="2600">
        <v>0</v>
      </c>
      <c r="N49" s="1909"/>
      <c r="O49" s="1928"/>
      <c r="P49" s="1912">
        <v>-4</v>
      </c>
      <c r="Q49" s="639"/>
      <c r="R49" s="1125"/>
      <c r="S49" s="2035"/>
      <c r="T49" s="2652">
        <v>-4</v>
      </c>
      <c r="U49" s="2542"/>
    </row>
    <row r="50" spans="1:21" s="3" customFormat="1" ht="16.5" thickBot="1">
      <c r="A50" s="3034" t="s">
        <v>428</v>
      </c>
      <c r="B50" s="3035"/>
      <c r="C50" s="3035"/>
      <c r="D50" s="3035"/>
      <c r="E50" s="3035"/>
      <c r="F50" s="3035"/>
      <c r="G50" s="3035"/>
      <c r="H50" s="3035"/>
      <c r="I50" s="3035"/>
      <c r="J50" s="3036"/>
      <c r="K50" s="2639"/>
      <c r="L50" s="3035" t="s">
        <v>427</v>
      </c>
      <c r="M50" s="3035"/>
      <c r="N50" s="3035"/>
      <c r="O50" s="3035"/>
      <c r="P50" s="3035"/>
      <c r="Q50" s="3035"/>
      <c r="R50" s="3035"/>
      <c r="S50" s="3035"/>
      <c r="T50" s="3057"/>
      <c r="U50" s="3058"/>
    </row>
    <row r="51" spans="1:22" ht="24" customHeight="1" thickBot="1">
      <c r="A51" s="2987" t="s">
        <v>119</v>
      </c>
      <c r="B51" s="2518" t="s">
        <v>454</v>
      </c>
      <c r="C51" s="3041" t="s">
        <v>354</v>
      </c>
      <c r="D51" s="3042"/>
      <c r="E51" s="3041" t="s">
        <v>355</v>
      </c>
      <c r="F51" s="3042"/>
      <c r="G51" s="3041" t="s">
        <v>353</v>
      </c>
      <c r="H51" s="3042"/>
      <c r="I51" s="2946" t="s">
        <v>415</v>
      </c>
      <c r="J51" s="2947"/>
      <c r="K51" s="2948"/>
      <c r="L51" s="2987" t="s">
        <v>119</v>
      </c>
      <c r="M51" s="2518" t="s">
        <v>454</v>
      </c>
      <c r="N51" s="3043" t="s">
        <v>354</v>
      </c>
      <c r="O51" s="3044"/>
      <c r="P51" s="3043" t="s">
        <v>355</v>
      </c>
      <c r="Q51" s="3044"/>
      <c r="R51" s="3043" t="s">
        <v>353</v>
      </c>
      <c r="S51" s="3044"/>
      <c r="T51" s="3037" t="s">
        <v>415</v>
      </c>
      <c r="U51" s="3038"/>
      <c r="V51" s="58"/>
    </row>
    <row r="52" spans="1:21" ht="24" customHeight="1" thickBot="1">
      <c r="A52" s="2988"/>
      <c r="B52" s="2519" t="s">
        <v>456</v>
      </c>
      <c r="C52" s="3029" t="s">
        <v>421</v>
      </c>
      <c r="D52" s="3030"/>
      <c r="E52" s="3029" t="s">
        <v>421</v>
      </c>
      <c r="F52" s="3030"/>
      <c r="G52" s="3029" t="s">
        <v>421</v>
      </c>
      <c r="H52" s="3030"/>
      <c r="I52" s="2538" t="s">
        <v>409</v>
      </c>
      <c r="J52" s="2537" t="s">
        <v>458</v>
      </c>
      <c r="K52" s="2422" t="s">
        <v>462</v>
      </c>
      <c r="L52" s="2988"/>
      <c r="M52" s="2557" t="s">
        <v>456</v>
      </c>
      <c r="N52" s="3062" t="s">
        <v>421</v>
      </c>
      <c r="O52" s="3063"/>
      <c r="P52" s="3062" t="s">
        <v>421</v>
      </c>
      <c r="Q52" s="3063"/>
      <c r="R52" s="3062" t="s">
        <v>421</v>
      </c>
      <c r="S52" s="3063"/>
      <c r="T52" s="2538" t="s">
        <v>409</v>
      </c>
      <c r="U52" s="2537" t="s">
        <v>458</v>
      </c>
    </row>
    <row r="53" spans="1:24" s="3" customFormat="1" ht="27" customHeight="1">
      <c r="A53" s="1880" t="s">
        <v>439</v>
      </c>
      <c r="B53" s="2528">
        <v>11695</v>
      </c>
      <c r="C53" s="1891">
        <v>-1195</v>
      </c>
      <c r="D53" s="1890">
        <v>-8.653270628473706</v>
      </c>
      <c r="E53" s="1891">
        <v>-1521</v>
      </c>
      <c r="F53" s="2333">
        <v>-11.47617710380979</v>
      </c>
      <c r="G53" s="2354">
        <v>-264</v>
      </c>
      <c r="H53" s="2543">
        <v>3.045363223009411</v>
      </c>
      <c r="I53" s="2648">
        <v>-2980</v>
      </c>
      <c r="J53" s="2539">
        <v>-25.480974775545103</v>
      </c>
      <c r="K53" s="2702"/>
      <c r="L53" s="2532" t="s">
        <v>6</v>
      </c>
      <c r="M53" s="2602">
        <v>1210</v>
      </c>
      <c r="N53" s="1927">
        <f>N56+N57+N60+N61+N62+N64+N69</f>
        <v>-341</v>
      </c>
      <c r="O53" s="1931">
        <v>-21.487603305785125</v>
      </c>
      <c r="P53" s="1927">
        <f>P55+P60+P61+P62+P63+P66+P70+P71+P72</f>
        <v>-405</v>
      </c>
      <c r="Q53" s="1933">
        <v>-41.36842105263158</v>
      </c>
      <c r="R53" s="1952">
        <f>R55+R60+R64+R65+R66</f>
        <v>-74</v>
      </c>
      <c r="S53" s="2672">
        <v>42.908438061041295</v>
      </c>
      <c r="T53" s="2648">
        <v>-820</v>
      </c>
      <c r="U53" s="2539">
        <v>-67.76859504132231</v>
      </c>
      <c r="V53"/>
      <c r="W53"/>
      <c r="X53"/>
    </row>
    <row r="54" spans="1:21" ht="18" customHeight="1">
      <c r="A54" s="2356" t="s">
        <v>31</v>
      </c>
      <c r="B54" s="2529">
        <v>1969</v>
      </c>
      <c r="C54" s="1892"/>
      <c r="D54" s="494"/>
      <c r="E54" s="1045">
        <v>-8</v>
      </c>
      <c r="F54" s="1901">
        <v>-0.4</v>
      </c>
      <c r="G54" s="1903"/>
      <c r="H54" s="2544"/>
      <c r="I54" s="2650">
        <v>-8</v>
      </c>
      <c r="J54" s="2540">
        <v>-0.4062976130015236</v>
      </c>
      <c r="K54" s="2704" t="s">
        <v>482</v>
      </c>
      <c r="L54" s="2533" t="s">
        <v>31</v>
      </c>
      <c r="M54" s="2603">
        <v>0</v>
      </c>
      <c r="N54" s="1909"/>
      <c r="O54" s="1928"/>
      <c r="P54" s="1909"/>
      <c r="Q54" s="1148"/>
      <c r="R54" s="1945"/>
      <c r="S54" s="1946"/>
      <c r="T54" s="2650"/>
      <c r="U54" s="2541"/>
    </row>
    <row r="55" spans="1:21" ht="19.5">
      <c r="A55" s="2356" t="s">
        <v>16</v>
      </c>
      <c r="B55" s="2529">
        <v>560</v>
      </c>
      <c r="C55" s="1893">
        <v>-98</v>
      </c>
      <c r="D55" s="1668">
        <v>-17.5</v>
      </c>
      <c r="E55" s="1045"/>
      <c r="F55" s="1901"/>
      <c r="G55" s="1903"/>
      <c r="H55" s="2544"/>
      <c r="I55" s="2650">
        <v>-98</v>
      </c>
      <c r="J55" s="2540">
        <v>-17.5</v>
      </c>
      <c r="K55" s="2704" t="s">
        <v>473</v>
      </c>
      <c r="L55" s="2533" t="s">
        <v>16</v>
      </c>
      <c r="M55" s="2603">
        <v>127</v>
      </c>
      <c r="N55" s="1909"/>
      <c r="O55" s="1928"/>
      <c r="P55" s="1910">
        <v>-29</v>
      </c>
      <c r="Q55" s="1148">
        <v>-18.954248366013072</v>
      </c>
      <c r="R55" s="1949">
        <v>-11</v>
      </c>
      <c r="S55" s="1950">
        <v>-8.870967741935484</v>
      </c>
      <c r="T55" s="2650">
        <v>-40</v>
      </c>
      <c r="U55" s="2540">
        <v>-31.496062992125985</v>
      </c>
    </row>
    <row r="56" spans="1:21" ht="19.5">
      <c r="A56" s="2356" t="s">
        <v>247</v>
      </c>
      <c r="B56" s="2529">
        <v>233</v>
      </c>
      <c r="C56" s="1893">
        <v>-82</v>
      </c>
      <c r="D56" s="1668">
        <v>-35.1931330472103</v>
      </c>
      <c r="E56" s="1045">
        <v>-7</v>
      </c>
      <c r="F56" s="1901">
        <v>-4.635761589403973</v>
      </c>
      <c r="G56" s="1903"/>
      <c r="H56" s="2544"/>
      <c r="I56" s="2650">
        <v>-89</v>
      </c>
      <c r="J56" s="2540">
        <v>-38.197424892703864</v>
      </c>
      <c r="K56" s="2704" t="s">
        <v>468</v>
      </c>
      <c r="L56" s="2533" t="s">
        <v>247</v>
      </c>
      <c r="M56" s="2603">
        <v>80</v>
      </c>
      <c r="N56" s="1910">
        <v>-80</v>
      </c>
      <c r="O56" s="1924">
        <v>-100</v>
      </c>
      <c r="P56" s="1909"/>
      <c r="Q56" s="1148"/>
      <c r="R56" s="1951"/>
      <c r="S56" s="1950"/>
      <c r="T56" s="2650">
        <v>-80</v>
      </c>
      <c r="U56" s="2540">
        <v>-100</v>
      </c>
    </row>
    <row r="57" spans="1:21" ht="19.5">
      <c r="A57" s="2356" t="s">
        <v>210</v>
      </c>
      <c r="B57" s="2529">
        <v>179</v>
      </c>
      <c r="C57" s="1892"/>
      <c r="D57" s="1668"/>
      <c r="E57" s="1045">
        <v>-2</v>
      </c>
      <c r="F57" s="1901">
        <v>-0.7518796992481203</v>
      </c>
      <c r="G57" s="1903"/>
      <c r="H57" s="2544"/>
      <c r="I57" s="2650">
        <v>-2</v>
      </c>
      <c r="J57" s="2540">
        <v>-1.1173184357541899</v>
      </c>
      <c r="K57" s="2704" t="s">
        <v>479</v>
      </c>
      <c r="L57" s="2533" t="s">
        <v>210</v>
      </c>
      <c r="M57" s="2603">
        <v>14</v>
      </c>
      <c r="N57" s="1910">
        <v>-14</v>
      </c>
      <c r="O57" s="1924">
        <v>-100</v>
      </c>
      <c r="P57" s="1909"/>
      <c r="Q57" s="1148"/>
      <c r="R57" s="1945"/>
      <c r="S57" s="1946"/>
      <c r="T57" s="2650">
        <v>-14</v>
      </c>
      <c r="U57" s="2540">
        <v>-100</v>
      </c>
    </row>
    <row r="58" spans="1:21" ht="19.5">
      <c r="A58" s="2356" t="s">
        <v>84</v>
      </c>
      <c r="B58" s="2529">
        <v>247</v>
      </c>
      <c r="C58" s="1893">
        <v>-10</v>
      </c>
      <c r="D58" s="1668">
        <v>-4.048582995951417</v>
      </c>
      <c r="E58" s="1045">
        <v>-14</v>
      </c>
      <c r="F58" s="1901">
        <v>-5.9071729957805905</v>
      </c>
      <c r="G58" s="1903"/>
      <c r="H58" s="2544"/>
      <c r="I58" s="2650">
        <v>-24</v>
      </c>
      <c r="J58" s="2540">
        <v>-9.7165991902834</v>
      </c>
      <c r="K58" s="2704" t="s">
        <v>476</v>
      </c>
      <c r="L58" s="2533" t="s">
        <v>84</v>
      </c>
      <c r="M58" s="2603">
        <v>0</v>
      </c>
      <c r="N58" s="1909"/>
      <c r="O58" s="1928"/>
      <c r="P58" s="1909"/>
      <c r="Q58" s="1148"/>
      <c r="R58" s="1945"/>
      <c r="S58" s="1946"/>
      <c r="T58" s="2650"/>
      <c r="U58" s="2540"/>
    </row>
    <row r="59" spans="1:21" ht="19.5">
      <c r="A59" s="2356" t="s">
        <v>20</v>
      </c>
      <c r="B59" s="2529">
        <v>126</v>
      </c>
      <c r="C59" s="1892"/>
      <c r="D59" s="1668"/>
      <c r="E59" s="1045">
        <v>-11</v>
      </c>
      <c r="F59" s="1901">
        <v>-8.270676691729323</v>
      </c>
      <c r="G59" s="1903"/>
      <c r="H59" s="2544"/>
      <c r="I59" s="2650">
        <v>-11</v>
      </c>
      <c r="J59" s="2540">
        <v>-8.73015873015873</v>
      </c>
      <c r="K59" s="2704" t="s">
        <v>475</v>
      </c>
      <c r="L59" s="2533" t="s">
        <v>20</v>
      </c>
      <c r="M59" s="2603">
        <v>0</v>
      </c>
      <c r="N59" s="1909"/>
      <c r="O59" s="1928"/>
      <c r="P59" s="1909"/>
      <c r="Q59" s="1148"/>
      <c r="R59" s="1945"/>
      <c r="S59" s="1946"/>
      <c r="T59" s="2650"/>
      <c r="U59" s="2541"/>
    </row>
    <row r="60" spans="1:24" s="6" customFormat="1" ht="19.5">
      <c r="A60" s="1267" t="s">
        <v>0</v>
      </c>
      <c r="B60" s="2530">
        <v>871</v>
      </c>
      <c r="C60" s="1921">
        <v>-38</v>
      </c>
      <c r="D60" s="516">
        <v>-4.3628013777267505</v>
      </c>
      <c r="E60" s="2452">
        <v>-284</v>
      </c>
      <c r="F60" s="776">
        <v>-34.093637454981994</v>
      </c>
      <c r="G60" s="1934">
        <v>-4</v>
      </c>
      <c r="H60" s="2545">
        <v>-0.7285974499089253</v>
      </c>
      <c r="I60" s="2651">
        <v>-326</v>
      </c>
      <c r="J60" s="2541">
        <v>-37.42824339839265</v>
      </c>
      <c r="K60" s="2704" t="s">
        <v>469</v>
      </c>
      <c r="L60" s="2534" t="s">
        <v>0</v>
      </c>
      <c r="M60" s="2604">
        <v>453</v>
      </c>
      <c r="N60" s="1912">
        <v>-49</v>
      </c>
      <c r="O60" s="1935">
        <v>-10.816777041942604</v>
      </c>
      <c r="P60" s="1912">
        <v>-261</v>
      </c>
      <c r="Q60" s="1923">
        <v>-64.60396039603961</v>
      </c>
      <c r="R60" s="1949">
        <v>-34</v>
      </c>
      <c r="S60" s="1950">
        <v>-23.776223776223777</v>
      </c>
      <c r="T60" s="2650">
        <v>-344</v>
      </c>
      <c r="U60" s="2541">
        <v>-75.93818984547461</v>
      </c>
      <c r="V60"/>
      <c r="W60"/>
      <c r="X60"/>
    </row>
    <row r="61" spans="1:21" ht="19.5">
      <c r="A61" s="2356" t="s">
        <v>21</v>
      </c>
      <c r="B61" s="2529">
        <v>1061</v>
      </c>
      <c r="C61" s="1893">
        <v>-61</v>
      </c>
      <c r="D61" s="1668">
        <v>-5.749293119698398</v>
      </c>
      <c r="E61" s="1045">
        <v>-892</v>
      </c>
      <c r="F61" s="1901">
        <v>-89.2</v>
      </c>
      <c r="G61" s="1904"/>
      <c r="H61" s="2546"/>
      <c r="I61" s="2650">
        <v>-953</v>
      </c>
      <c r="J61" s="2540">
        <v>-89.82092365692743</v>
      </c>
      <c r="K61" s="2704" t="s">
        <v>464</v>
      </c>
      <c r="L61" s="2533" t="s">
        <v>21</v>
      </c>
      <c r="M61" s="2603">
        <v>21</v>
      </c>
      <c r="N61" s="1910">
        <v>-18</v>
      </c>
      <c r="O61" s="1924">
        <v>-85.71428571428571</v>
      </c>
      <c r="P61" s="1910">
        <v>-3</v>
      </c>
      <c r="Q61" s="1148">
        <v>-100</v>
      </c>
      <c r="R61" s="1945"/>
      <c r="S61" s="1946"/>
      <c r="T61" s="2650">
        <v>-21</v>
      </c>
      <c r="U61" s="2540">
        <v>-100</v>
      </c>
    </row>
    <row r="62" spans="1:21" ht="19.5">
      <c r="A62" s="2356" t="s">
        <v>77</v>
      </c>
      <c r="B62" s="2529">
        <v>1344</v>
      </c>
      <c r="C62" s="1892"/>
      <c r="D62" s="1668"/>
      <c r="E62" s="1045">
        <v>-33</v>
      </c>
      <c r="F62" s="1901">
        <v>-2.357142857142857</v>
      </c>
      <c r="G62" s="1904"/>
      <c r="H62" s="2546"/>
      <c r="I62" s="2650">
        <v>-33</v>
      </c>
      <c r="J62" s="2540">
        <v>-2.455357142857143</v>
      </c>
      <c r="K62" s="2704" t="s">
        <v>478</v>
      </c>
      <c r="L62" s="2533" t="s">
        <v>77</v>
      </c>
      <c r="M62" s="2603">
        <v>275</v>
      </c>
      <c r="N62" s="1910">
        <v>-163</v>
      </c>
      <c r="O62" s="1924">
        <v>-59.27272727272727</v>
      </c>
      <c r="P62" s="1910">
        <v>-9</v>
      </c>
      <c r="Q62" s="1148">
        <v>-8.035714285714286</v>
      </c>
      <c r="R62" s="1945"/>
      <c r="S62" s="1946"/>
      <c r="T62" s="2650">
        <v>-172</v>
      </c>
      <c r="U62" s="2540">
        <v>-62.54545454545455</v>
      </c>
    </row>
    <row r="63" spans="1:21" ht="19.5">
      <c r="A63" s="2356" t="s">
        <v>70</v>
      </c>
      <c r="B63" s="2529">
        <v>1852</v>
      </c>
      <c r="C63" s="1893">
        <v>-545</v>
      </c>
      <c r="D63" s="1668">
        <v>-29.427645788336932</v>
      </c>
      <c r="E63" s="1045">
        <v>-51</v>
      </c>
      <c r="F63" s="1901">
        <v>-3.9020657995409334</v>
      </c>
      <c r="G63" s="1904"/>
      <c r="H63" s="2546"/>
      <c r="I63" s="2650">
        <v>-596</v>
      </c>
      <c r="J63" s="2540">
        <v>-32.18142548596112</v>
      </c>
      <c r="K63" s="2704" t="s">
        <v>470</v>
      </c>
      <c r="L63" s="2533" t="s">
        <v>70</v>
      </c>
      <c r="M63" s="2603">
        <v>21</v>
      </c>
      <c r="N63" s="1909"/>
      <c r="O63" s="1928"/>
      <c r="P63" s="1910"/>
      <c r="Q63" s="1148"/>
      <c r="R63" s="1945"/>
      <c r="S63" s="1946"/>
      <c r="T63" s="2650"/>
      <c r="U63" s="2540">
        <v>0</v>
      </c>
    </row>
    <row r="64" spans="1:21" ht="19.5">
      <c r="A64" s="2356" t="s">
        <v>24</v>
      </c>
      <c r="B64" s="2529">
        <v>593</v>
      </c>
      <c r="C64" s="1893">
        <v>-216</v>
      </c>
      <c r="D64" s="1668">
        <v>-36.42495784148398</v>
      </c>
      <c r="E64" s="1045"/>
      <c r="F64" s="1901"/>
      <c r="G64" s="1904">
        <v>-119</v>
      </c>
      <c r="H64" s="2546">
        <v>-18.307692307692307</v>
      </c>
      <c r="I64" s="2650">
        <v>-335</v>
      </c>
      <c r="J64" s="2540">
        <v>-56.492411467116355</v>
      </c>
      <c r="K64" s="2704" t="s">
        <v>466</v>
      </c>
      <c r="L64" s="2533" t="s">
        <v>24</v>
      </c>
      <c r="M64" s="2603">
        <v>32</v>
      </c>
      <c r="N64" s="1910">
        <v>-16</v>
      </c>
      <c r="O64" s="1924">
        <v>-50</v>
      </c>
      <c r="P64" s="1910">
        <v>-1</v>
      </c>
      <c r="Q64" s="1148">
        <v>-6.25</v>
      </c>
      <c r="R64" s="1949">
        <v>-6</v>
      </c>
      <c r="S64" s="1950">
        <v>-40</v>
      </c>
      <c r="T64" s="2650">
        <v>-23</v>
      </c>
      <c r="U64" s="2540">
        <v>-71.875</v>
      </c>
    </row>
    <row r="65" spans="1:21" ht="19.5">
      <c r="A65" s="2356" t="s">
        <v>102</v>
      </c>
      <c r="B65" s="2529">
        <v>35</v>
      </c>
      <c r="C65" s="1893">
        <v>-10</v>
      </c>
      <c r="D65" s="1668">
        <v>-28.571428571428573</v>
      </c>
      <c r="E65" s="1045">
        <v>-12</v>
      </c>
      <c r="F65" s="1901">
        <v>-48</v>
      </c>
      <c r="G65" s="1904"/>
      <c r="H65" s="2546"/>
      <c r="I65" s="2650">
        <v>-22</v>
      </c>
      <c r="J65" s="2540">
        <v>-62.857142857142854</v>
      </c>
      <c r="K65" s="2704" t="s">
        <v>465</v>
      </c>
      <c r="L65" s="2533" t="s">
        <v>102</v>
      </c>
      <c r="M65" s="2603">
        <v>21</v>
      </c>
      <c r="N65" s="1910">
        <v>-13</v>
      </c>
      <c r="O65" s="1924">
        <v>-61.904761904761905</v>
      </c>
      <c r="P65" s="1909"/>
      <c r="Q65" s="1145"/>
      <c r="R65" s="1949">
        <v>-12</v>
      </c>
      <c r="S65" s="1950">
        <v>-100</v>
      </c>
      <c r="T65" s="2650">
        <v>-25</v>
      </c>
      <c r="U65" s="2540">
        <v>-119.04761904761905</v>
      </c>
    </row>
    <row r="66" spans="1:21" ht="19.5">
      <c r="A66" s="2356" t="s">
        <v>248</v>
      </c>
      <c r="B66" s="2529">
        <v>1305</v>
      </c>
      <c r="C66" s="1893">
        <v>-32</v>
      </c>
      <c r="D66" s="1668">
        <v>-2.4521072796934864</v>
      </c>
      <c r="E66" s="1045">
        <v>-148</v>
      </c>
      <c r="F66" s="1901">
        <v>-11.626080125687352</v>
      </c>
      <c r="G66" s="1904">
        <v>-110</v>
      </c>
      <c r="H66" s="2546">
        <v>-9.777777777777779</v>
      </c>
      <c r="I66" s="2650">
        <v>-290</v>
      </c>
      <c r="J66" s="2540">
        <v>-22.22222222222222</v>
      </c>
      <c r="K66" s="2704" t="s">
        <v>472</v>
      </c>
      <c r="L66" s="2533" t="s">
        <v>248</v>
      </c>
      <c r="M66" s="2603">
        <v>137</v>
      </c>
      <c r="N66" s="1909"/>
      <c r="O66" s="1928"/>
      <c r="P66" s="1910">
        <v>-63</v>
      </c>
      <c r="Q66" s="1148">
        <v>-39.87341772151899</v>
      </c>
      <c r="R66" s="1949">
        <v>-11</v>
      </c>
      <c r="S66" s="1950">
        <v>-11.578947368421053</v>
      </c>
      <c r="T66" s="2650">
        <v>-74</v>
      </c>
      <c r="U66" s="2540">
        <v>-54.01459854014598</v>
      </c>
    </row>
    <row r="67" spans="1:21" ht="19.5">
      <c r="A67" s="2356" t="s">
        <v>249</v>
      </c>
      <c r="B67" s="2529">
        <v>360</v>
      </c>
      <c r="C67" s="1893">
        <v>-56</v>
      </c>
      <c r="D67" s="1668">
        <v>-15.555555555555555</v>
      </c>
      <c r="E67" s="1045"/>
      <c r="F67" s="1901"/>
      <c r="G67" s="1904">
        <v>-28</v>
      </c>
      <c r="H67" s="2546">
        <v>-8.80503144654088</v>
      </c>
      <c r="I67" s="2650">
        <v>-84</v>
      </c>
      <c r="J67" s="2540">
        <v>-23.333333333333332</v>
      </c>
      <c r="K67" s="2704" t="s">
        <v>471</v>
      </c>
      <c r="L67" s="2533" t="s">
        <v>249</v>
      </c>
      <c r="M67" s="2603">
        <v>0</v>
      </c>
      <c r="N67" s="1909"/>
      <c r="O67" s="1928"/>
      <c r="P67" s="1909"/>
      <c r="Q67" s="1148"/>
      <c r="R67" s="1945"/>
      <c r="S67" s="1946"/>
      <c r="T67" s="2650"/>
      <c r="U67" s="2540"/>
    </row>
    <row r="68" spans="1:21" ht="19.5">
      <c r="A68" s="2356" t="s">
        <v>251</v>
      </c>
      <c r="B68" s="2529">
        <v>87</v>
      </c>
      <c r="C68" s="1893">
        <v>-4</v>
      </c>
      <c r="D68" s="1668">
        <v>-4.597701149425287</v>
      </c>
      <c r="E68" s="1045">
        <v>-7</v>
      </c>
      <c r="F68" s="1901">
        <v>-8.433734939759036</v>
      </c>
      <c r="G68" s="1904">
        <v>-3</v>
      </c>
      <c r="H68" s="2546">
        <v>-3.9473684210526314</v>
      </c>
      <c r="I68" s="2650">
        <v>-14</v>
      </c>
      <c r="J68" s="2540">
        <v>-16.091954022988507</v>
      </c>
      <c r="K68" s="2704" t="s">
        <v>474</v>
      </c>
      <c r="L68" s="2533" t="s">
        <v>251</v>
      </c>
      <c r="M68" s="2603">
        <v>0</v>
      </c>
      <c r="N68" s="1909"/>
      <c r="O68" s="1928"/>
      <c r="P68" s="1909"/>
      <c r="Q68" s="1148"/>
      <c r="R68" s="1945"/>
      <c r="S68" s="1946"/>
      <c r="T68" s="2650"/>
      <c r="U68" s="2540"/>
    </row>
    <row r="69" spans="1:21" ht="19.5">
      <c r="A69" s="2356" t="s">
        <v>67</v>
      </c>
      <c r="B69" s="2529">
        <v>719</v>
      </c>
      <c r="C69" s="1893">
        <v>-40</v>
      </c>
      <c r="D69" s="1668">
        <v>-5.563282336578581</v>
      </c>
      <c r="E69" s="1045">
        <v>-26</v>
      </c>
      <c r="F69" s="1901">
        <v>-3.829160530191458</v>
      </c>
      <c r="G69" s="1903"/>
      <c r="H69" s="2544"/>
      <c r="I69" s="2650">
        <v>-66</v>
      </c>
      <c r="J69" s="2540">
        <v>-9.179415855354659</v>
      </c>
      <c r="K69" s="2704" t="s">
        <v>471</v>
      </c>
      <c r="L69" s="2533" t="s">
        <v>67</v>
      </c>
      <c r="M69" s="2603">
        <v>5</v>
      </c>
      <c r="N69" s="1910">
        <v>-1</v>
      </c>
      <c r="O69" s="1924">
        <v>-20</v>
      </c>
      <c r="P69" s="1909"/>
      <c r="Q69" s="1145"/>
      <c r="R69" s="1945"/>
      <c r="S69" s="1946"/>
      <c r="T69" s="2650">
        <v>-1</v>
      </c>
      <c r="U69" s="2540">
        <v>-20</v>
      </c>
    </row>
    <row r="70" spans="1:21" ht="19.5">
      <c r="A70" s="2356" t="s">
        <v>27</v>
      </c>
      <c r="B70" s="2529">
        <v>75</v>
      </c>
      <c r="C70" s="1892"/>
      <c r="D70" s="1668"/>
      <c r="E70" s="1045"/>
      <c r="F70" s="1901"/>
      <c r="G70" s="1903"/>
      <c r="H70" s="2544"/>
      <c r="I70" s="2650"/>
      <c r="J70" s="2540">
        <v>0</v>
      </c>
      <c r="K70" s="2704"/>
      <c r="L70" s="2533" t="s">
        <v>27</v>
      </c>
      <c r="M70" s="2603">
        <v>18</v>
      </c>
      <c r="N70" s="1909"/>
      <c r="O70" s="1928"/>
      <c r="P70" s="1910">
        <v>-1</v>
      </c>
      <c r="Q70" s="1148">
        <v>-4</v>
      </c>
      <c r="R70" s="1945"/>
      <c r="S70" s="1946"/>
      <c r="T70" s="2650">
        <v>-1</v>
      </c>
      <c r="U70" s="2540">
        <v>-5.555555555555555</v>
      </c>
    </row>
    <row r="71" spans="1:21" ht="19.5">
      <c r="A71" s="2356" t="s">
        <v>28</v>
      </c>
      <c r="B71" s="2529">
        <v>48</v>
      </c>
      <c r="C71" s="1893">
        <v>-3</v>
      </c>
      <c r="D71" s="1668">
        <v>-6.25</v>
      </c>
      <c r="E71" s="1045">
        <v>-24</v>
      </c>
      <c r="F71" s="1901">
        <v>-53.333333333333336</v>
      </c>
      <c r="G71" s="1903"/>
      <c r="H71" s="2544"/>
      <c r="I71" s="2650">
        <v>-27</v>
      </c>
      <c r="J71" s="2540">
        <v>-56.25</v>
      </c>
      <c r="K71" s="2704" t="s">
        <v>467</v>
      </c>
      <c r="L71" s="2533" t="s">
        <v>28</v>
      </c>
      <c r="M71" s="2603">
        <v>6</v>
      </c>
      <c r="N71" s="1909"/>
      <c r="O71" s="1928"/>
      <c r="P71" s="1910">
        <v>-10</v>
      </c>
      <c r="Q71" s="1148">
        <v>-100</v>
      </c>
      <c r="R71" s="1945"/>
      <c r="S71" s="1946"/>
      <c r="T71" s="2650">
        <v>-10</v>
      </c>
      <c r="U71" s="2540">
        <v>-166.66666666666666</v>
      </c>
    </row>
    <row r="72" spans="1:21" ht="20.25" thickBot="1">
      <c r="A72" s="2446" t="s">
        <v>29</v>
      </c>
      <c r="B72" s="2531">
        <v>31</v>
      </c>
      <c r="C72" s="1894"/>
      <c r="D72" s="1889"/>
      <c r="E72" s="2453">
        <v>-2</v>
      </c>
      <c r="F72" s="1902">
        <v>-6.451612903225806</v>
      </c>
      <c r="G72" s="1905"/>
      <c r="H72" s="2547"/>
      <c r="I72" s="2652">
        <v>-2</v>
      </c>
      <c r="J72" s="2542">
        <v>-6.451612903225806</v>
      </c>
      <c r="K72" s="2705" t="s">
        <v>477</v>
      </c>
      <c r="L72" s="2536" t="s">
        <v>29</v>
      </c>
      <c r="M72" s="2605">
        <v>0</v>
      </c>
      <c r="N72" s="1911"/>
      <c r="O72" s="1929"/>
      <c r="P72" s="1932">
        <v>-29</v>
      </c>
      <c r="Q72" s="1824">
        <v>-100</v>
      </c>
      <c r="R72" s="1947"/>
      <c r="S72" s="1948"/>
      <c r="T72" s="2652">
        <v>-29</v>
      </c>
      <c r="U72" s="2548"/>
    </row>
    <row r="73" spans="1:21" ht="18">
      <c r="A73" s="3068" t="s">
        <v>405</v>
      </c>
      <c r="B73" s="3068"/>
      <c r="C73" s="3068"/>
      <c r="D73" s="3068"/>
      <c r="E73" s="3068"/>
      <c r="F73" s="3068"/>
      <c r="G73" s="3068"/>
      <c r="H73" s="3068"/>
      <c r="I73" s="2353"/>
      <c r="J73" s="2353"/>
      <c r="K73" s="2353"/>
      <c r="L73" s="2554"/>
      <c r="M73" s="2710"/>
      <c r="N73" s="2711"/>
      <c r="O73" s="1928"/>
      <c r="P73" s="2712"/>
      <c r="Q73" s="1924"/>
      <c r="R73" s="2713"/>
      <c r="S73" s="1946"/>
      <c r="T73" s="2709"/>
      <c r="U73" s="2714"/>
    </row>
    <row r="74" spans="1:21" ht="18">
      <c r="A74" s="2323" t="s">
        <v>425</v>
      </c>
      <c r="B74" s="2323"/>
      <c r="C74" s="2323"/>
      <c r="D74" s="2323"/>
      <c r="E74" s="2323"/>
      <c r="F74" s="2323"/>
      <c r="G74" s="2323"/>
      <c r="H74" s="2323"/>
      <c r="I74" s="2324"/>
      <c r="J74" s="2324"/>
      <c r="K74" s="2324"/>
      <c r="L74" s="2554"/>
      <c r="M74" s="2710"/>
      <c r="N74" s="2711"/>
      <c r="O74" s="1928"/>
      <c r="P74" s="2712"/>
      <c r="Q74" s="1924"/>
      <c r="R74" s="2713"/>
      <c r="S74" s="1946"/>
      <c r="T74" s="2709"/>
      <c r="U74" s="2714"/>
    </row>
    <row r="75" spans="1:21" ht="18">
      <c r="A75" s="1239" t="s">
        <v>150</v>
      </c>
      <c r="B75" s="1239"/>
      <c r="C75" s="1239"/>
      <c r="D75" s="1239"/>
      <c r="E75" s="1240"/>
      <c r="F75" s="1240"/>
      <c r="G75" s="1240"/>
      <c r="H75" s="1240"/>
      <c r="I75" s="1240"/>
      <c r="J75" s="1240"/>
      <c r="K75" s="1240"/>
      <c r="L75" s="2554"/>
      <c r="M75" s="2710"/>
      <c r="N75" s="2711"/>
      <c r="O75" s="1928"/>
      <c r="P75" s="2712"/>
      <c r="Q75" s="1924"/>
      <c r="R75" s="2713"/>
      <c r="S75" s="1946"/>
      <c r="T75" s="2709"/>
      <c r="U75" s="2714"/>
    </row>
    <row r="76" spans="1:21" ht="18">
      <c r="A76" s="1242" t="s">
        <v>152</v>
      </c>
      <c r="B76" s="1242"/>
      <c r="C76" s="1242"/>
      <c r="D76" s="1260"/>
      <c r="E76" s="1260"/>
      <c r="F76" s="1260"/>
      <c r="G76" s="1260"/>
      <c r="H76" s="1260"/>
      <c r="I76" s="1241"/>
      <c r="J76" s="1241"/>
      <c r="K76" s="1241"/>
      <c r="L76" s="2554"/>
      <c r="M76" s="2710"/>
      <c r="N76" s="2711"/>
      <c r="O76" s="1928"/>
      <c r="P76" s="2712"/>
      <c r="Q76" s="1924"/>
      <c r="R76" s="2713"/>
      <c r="S76" s="1946"/>
      <c r="T76" s="2709"/>
      <c r="U76" s="2714"/>
    </row>
    <row r="77" spans="12:24" s="2325" customFormat="1" ht="6.75" customHeight="1" thickBot="1">
      <c r="L77" s="3085"/>
      <c r="M77" s="3085"/>
      <c r="N77" s="3085"/>
      <c r="O77" s="3085"/>
      <c r="P77" s="3085"/>
      <c r="Q77" s="3085"/>
      <c r="R77" s="3085"/>
      <c r="S77" s="3085"/>
      <c r="T77" s="2393"/>
      <c r="U77" s="2393"/>
      <c r="V77"/>
      <c r="W77"/>
      <c r="X77"/>
    </row>
    <row r="78" spans="1:21" ht="21" customHeight="1" thickBot="1">
      <c r="A78" s="3051" t="s">
        <v>430</v>
      </c>
      <c r="B78" s="3052"/>
      <c r="C78" s="3052"/>
      <c r="D78" s="3052"/>
      <c r="E78" s="3052"/>
      <c r="F78" s="3052"/>
      <c r="G78" s="3052"/>
      <c r="H78" s="3052"/>
      <c r="I78" s="3060"/>
      <c r="J78" s="3061"/>
      <c r="K78" s="2679"/>
      <c r="L78" s="3039" t="s">
        <v>432</v>
      </c>
      <c r="M78" s="3039"/>
      <c r="N78" s="3039"/>
      <c r="O78" s="3039"/>
      <c r="P78" s="3039"/>
      <c r="Q78" s="3039"/>
      <c r="R78" s="3039"/>
      <c r="S78" s="3039"/>
      <c r="T78" s="3039"/>
      <c r="U78" s="3040"/>
    </row>
    <row r="79" spans="1:21" ht="21" customHeight="1" thickBot="1">
      <c r="A79" s="2987" t="s">
        <v>119</v>
      </c>
      <c r="B79" s="2518" t="s">
        <v>454</v>
      </c>
      <c r="C79" s="3041" t="s">
        <v>354</v>
      </c>
      <c r="D79" s="3042"/>
      <c r="E79" s="3041" t="s">
        <v>355</v>
      </c>
      <c r="F79" s="3042"/>
      <c r="G79" s="3041" t="s">
        <v>353</v>
      </c>
      <c r="H79" s="3050"/>
      <c r="I79" s="2946" t="s">
        <v>415</v>
      </c>
      <c r="J79" s="2947"/>
      <c r="K79" s="2948"/>
      <c r="L79" s="3098" t="s">
        <v>119</v>
      </c>
      <c r="M79" s="2518" t="s">
        <v>454</v>
      </c>
      <c r="N79" s="3089" t="s">
        <v>354</v>
      </c>
      <c r="O79" s="3090"/>
      <c r="P79" s="3089" t="s">
        <v>355</v>
      </c>
      <c r="Q79" s="3090"/>
      <c r="R79" s="3089" t="s">
        <v>353</v>
      </c>
      <c r="S79" s="3090"/>
      <c r="T79" s="3048" t="s">
        <v>415</v>
      </c>
      <c r="U79" s="3049"/>
    </row>
    <row r="80" spans="1:21" ht="21" customHeight="1" thickBot="1">
      <c r="A80" s="2988"/>
      <c r="B80" s="2519" t="s">
        <v>456</v>
      </c>
      <c r="C80" s="3029" t="s">
        <v>429</v>
      </c>
      <c r="D80" s="3030"/>
      <c r="E80" s="3029" t="s">
        <v>429</v>
      </c>
      <c r="F80" s="3030"/>
      <c r="G80" s="3029" t="s">
        <v>429</v>
      </c>
      <c r="H80" s="3030"/>
      <c r="I80" s="2538" t="s">
        <v>409</v>
      </c>
      <c r="J80" s="2537" t="s">
        <v>458</v>
      </c>
      <c r="K80" s="2422" t="s">
        <v>462</v>
      </c>
      <c r="L80" s="3099"/>
      <c r="M80" s="2557" t="s">
        <v>456</v>
      </c>
      <c r="N80" s="3091" t="s">
        <v>429</v>
      </c>
      <c r="O80" s="3092"/>
      <c r="P80" s="3091" t="s">
        <v>429</v>
      </c>
      <c r="Q80" s="3092"/>
      <c r="R80" s="3091" t="s">
        <v>429</v>
      </c>
      <c r="S80" s="3092"/>
      <c r="T80" s="2538" t="s">
        <v>409</v>
      </c>
      <c r="U80" s="2537" t="s">
        <v>458</v>
      </c>
    </row>
    <row r="81" spans="1:21" ht="25.5" customHeight="1">
      <c r="A81" s="1880" t="s">
        <v>201</v>
      </c>
      <c r="B81" s="2348">
        <f>B6+B30+B53</f>
        <v>509678</v>
      </c>
      <c r="C81" s="2363">
        <v>-8464</v>
      </c>
      <c r="D81" s="2364"/>
      <c r="E81" s="2363">
        <v>-26094</v>
      </c>
      <c r="F81" s="2377"/>
      <c r="G81" s="2363">
        <v>-1956</v>
      </c>
      <c r="H81" s="2561"/>
      <c r="I81" s="2654">
        <v>-36514</v>
      </c>
      <c r="J81" s="2564">
        <v>-7.164131078838011</v>
      </c>
      <c r="K81" s="2706"/>
      <c r="L81" s="2555" t="s">
        <v>201</v>
      </c>
      <c r="M81" s="2445">
        <f>M6+M30+M53</f>
        <v>168627</v>
      </c>
      <c r="N81" s="2606">
        <v>-538</v>
      </c>
      <c r="O81" s="2404"/>
      <c r="P81" s="2403">
        <v>-857</v>
      </c>
      <c r="Q81" s="2405"/>
      <c r="R81" s="2403">
        <v>-1983</v>
      </c>
      <c r="S81" s="2406"/>
      <c r="T81" s="2654">
        <v>-3378</v>
      </c>
      <c r="U81" s="2564">
        <v>-2.003237915636286</v>
      </c>
    </row>
    <row r="82" spans="1:21" ht="19.5">
      <c r="A82" s="2356" t="s">
        <v>31</v>
      </c>
      <c r="B82" s="2349">
        <f aca="true" t="shared" si="0" ref="B82:B100">B7+B31+B54</f>
        <v>99272</v>
      </c>
      <c r="C82" s="2366">
        <v>0</v>
      </c>
      <c r="D82" s="2379"/>
      <c r="E82" s="2366">
        <v>-4050</v>
      </c>
      <c r="F82" s="2378"/>
      <c r="G82" s="2366">
        <v>0</v>
      </c>
      <c r="H82" s="2561"/>
      <c r="I82" s="2655">
        <v>-4050</v>
      </c>
      <c r="J82" s="2565">
        <v>-4.079700217584012</v>
      </c>
      <c r="K82" s="2707" t="s">
        <v>475</v>
      </c>
      <c r="L82" s="2554" t="s">
        <v>31</v>
      </c>
      <c r="M82" s="2425">
        <f aca="true" t="shared" si="1" ref="M82:M100">M7+M31+M54</f>
        <v>21625</v>
      </c>
      <c r="N82" s="2551">
        <v>0</v>
      </c>
      <c r="O82" s="2399"/>
      <c r="P82" s="2398">
        <v>0</v>
      </c>
      <c r="Q82" s="2397"/>
      <c r="R82" s="2398">
        <v>-187</v>
      </c>
      <c r="S82" s="2397"/>
      <c r="T82" s="2655">
        <v>-187</v>
      </c>
      <c r="U82" s="2565">
        <v>-0.8647398843930636</v>
      </c>
    </row>
    <row r="83" spans="1:21" ht="19.5">
      <c r="A83" s="2356" t="s">
        <v>16</v>
      </c>
      <c r="B83" s="2349">
        <f t="shared" si="0"/>
        <v>14947</v>
      </c>
      <c r="C83" s="2366">
        <v>-128</v>
      </c>
      <c r="D83" s="2379"/>
      <c r="E83" s="2366">
        <v>-771</v>
      </c>
      <c r="F83" s="2378"/>
      <c r="G83" s="2366">
        <v>-2</v>
      </c>
      <c r="H83" s="2561"/>
      <c r="I83" s="2655">
        <v>-901</v>
      </c>
      <c r="J83" s="2565">
        <v>-6.027965478022345</v>
      </c>
      <c r="K83" s="2707" t="s">
        <v>472</v>
      </c>
      <c r="L83" s="2554" t="s">
        <v>16</v>
      </c>
      <c r="M83" s="2425">
        <f t="shared" si="1"/>
        <v>4914</v>
      </c>
      <c r="N83" s="2551">
        <v>-62</v>
      </c>
      <c r="O83" s="2399"/>
      <c r="P83" s="2398">
        <v>-29</v>
      </c>
      <c r="Q83" s="2397"/>
      <c r="R83" s="2398">
        <v>-11</v>
      </c>
      <c r="S83" s="2397"/>
      <c r="T83" s="2655">
        <v>-102</v>
      </c>
      <c r="U83" s="2565">
        <v>-2.075702075702076</v>
      </c>
    </row>
    <row r="84" spans="1:21" ht="19.5">
      <c r="A84" s="2356" t="s">
        <v>247</v>
      </c>
      <c r="B84" s="2349">
        <f t="shared" si="0"/>
        <v>11027</v>
      </c>
      <c r="C84" s="2366">
        <v>-365</v>
      </c>
      <c r="D84" s="2379"/>
      <c r="E84" s="2366">
        <v>-304</v>
      </c>
      <c r="F84" s="2378"/>
      <c r="G84" s="2366">
        <v>-12</v>
      </c>
      <c r="H84" s="2561"/>
      <c r="I84" s="2655">
        <v>-681</v>
      </c>
      <c r="J84" s="2565">
        <v>-6.17575043076086</v>
      </c>
      <c r="K84" s="2707" t="s">
        <v>471</v>
      </c>
      <c r="L84" s="2554" t="s">
        <v>247</v>
      </c>
      <c r="M84" s="2425">
        <f t="shared" si="1"/>
        <v>2969</v>
      </c>
      <c r="N84" s="2551">
        <v>-83</v>
      </c>
      <c r="O84" s="2399"/>
      <c r="P84" s="2398">
        <v>-5</v>
      </c>
      <c r="Q84" s="2397"/>
      <c r="R84" s="2398">
        <v>0</v>
      </c>
      <c r="S84" s="2397"/>
      <c r="T84" s="2655">
        <v>-85</v>
      </c>
      <c r="U84" s="2565">
        <v>-2.862916807005726</v>
      </c>
    </row>
    <row r="85" spans="1:21" ht="19.5">
      <c r="A85" s="2356" t="s">
        <v>210</v>
      </c>
      <c r="B85" s="2349">
        <f t="shared" si="0"/>
        <v>11418</v>
      </c>
      <c r="C85" s="2366">
        <v>-29</v>
      </c>
      <c r="D85" s="2379"/>
      <c r="E85" s="2366">
        <v>-665</v>
      </c>
      <c r="F85" s="2378"/>
      <c r="G85" s="2366">
        <v>-87</v>
      </c>
      <c r="H85" s="2561"/>
      <c r="I85" s="2655">
        <v>-781</v>
      </c>
      <c r="J85" s="2565">
        <v>-6.840077071290944</v>
      </c>
      <c r="K85" s="2707" t="s">
        <v>469</v>
      </c>
      <c r="L85" s="2554" t="s">
        <v>210</v>
      </c>
      <c r="M85" s="2425">
        <f t="shared" si="1"/>
        <v>4277</v>
      </c>
      <c r="N85" s="2551">
        <v>-14</v>
      </c>
      <c r="O85" s="2399"/>
      <c r="P85" s="2398">
        <v>0</v>
      </c>
      <c r="Q85" s="2397"/>
      <c r="R85" s="2398">
        <v>-381</v>
      </c>
      <c r="S85" s="2397"/>
      <c r="T85" s="2655">
        <v>-395</v>
      </c>
      <c r="U85" s="2565">
        <v>-9.235445405658172</v>
      </c>
    </row>
    <row r="86" spans="1:21" ht="19.5">
      <c r="A86" s="2356" t="s">
        <v>84</v>
      </c>
      <c r="B86" s="2349">
        <f t="shared" si="0"/>
        <v>24511</v>
      </c>
      <c r="C86" s="2366">
        <v>-1077</v>
      </c>
      <c r="D86" s="2379"/>
      <c r="E86" s="2366">
        <v>-390</v>
      </c>
      <c r="F86" s="2378"/>
      <c r="G86" s="2366">
        <v>0</v>
      </c>
      <c r="H86" s="2561"/>
      <c r="I86" s="2655">
        <v>-1467</v>
      </c>
      <c r="J86" s="2565">
        <v>-5.98506792868508</v>
      </c>
      <c r="K86" s="2707" t="s">
        <v>474</v>
      </c>
      <c r="L86" s="2554" t="s">
        <v>84</v>
      </c>
      <c r="M86" s="2425">
        <f t="shared" si="1"/>
        <v>5085</v>
      </c>
      <c r="N86" s="2551">
        <v>-1</v>
      </c>
      <c r="O86" s="2399"/>
      <c r="P86" s="2398">
        <v>0</v>
      </c>
      <c r="Q86" s="2397"/>
      <c r="R86" s="2398">
        <v>0</v>
      </c>
      <c r="S86" s="2397"/>
      <c r="T86" s="2655">
        <v>-1</v>
      </c>
      <c r="U86" s="2565">
        <v>-0.01966568338249754</v>
      </c>
    </row>
    <row r="87" spans="1:21" ht="19.5">
      <c r="A87" s="2356" t="s">
        <v>20</v>
      </c>
      <c r="B87" s="2349">
        <f t="shared" si="0"/>
        <v>6515</v>
      </c>
      <c r="C87" s="2366">
        <v>-53</v>
      </c>
      <c r="D87" s="2379"/>
      <c r="E87" s="2366">
        <v>-29</v>
      </c>
      <c r="F87" s="2378" t="s">
        <v>352</v>
      </c>
      <c r="G87" s="2366">
        <v>-131</v>
      </c>
      <c r="H87" s="2561"/>
      <c r="I87" s="2655">
        <v>-213</v>
      </c>
      <c r="J87" s="2565">
        <v>-3.2693783576362243</v>
      </c>
      <c r="K87" s="2707" t="s">
        <v>484</v>
      </c>
      <c r="L87" s="2554" t="s">
        <v>20</v>
      </c>
      <c r="M87" s="2425">
        <f t="shared" si="1"/>
        <v>2091</v>
      </c>
      <c r="N87" s="2551">
        <v>-6</v>
      </c>
      <c r="O87" s="2399"/>
      <c r="P87" s="2398">
        <v>-8</v>
      </c>
      <c r="Q87" s="2397"/>
      <c r="R87" s="2398">
        <v>-17</v>
      </c>
      <c r="S87" s="2397"/>
      <c r="T87" s="2655">
        <v>-31</v>
      </c>
      <c r="U87" s="2565">
        <v>-1.482544237207078</v>
      </c>
    </row>
    <row r="88" spans="1:24" s="6" customFormat="1" ht="19.5">
      <c r="A88" s="1267" t="s">
        <v>0</v>
      </c>
      <c r="B88" s="2350">
        <f t="shared" si="0"/>
        <v>28812</v>
      </c>
      <c r="C88" s="2363">
        <v>-38</v>
      </c>
      <c r="D88" s="2364"/>
      <c r="E88" s="2363">
        <v>-1759</v>
      </c>
      <c r="F88" s="2377"/>
      <c r="G88" s="2363">
        <v>-31</v>
      </c>
      <c r="H88" s="2562"/>
      <c r="I88" s="2656">
        <v>-1828</v>
      </c>
      <c r="J88" s="2566">
        <v>-6.344578647785645</v>
      </c>
      <c r="K88" s="2707" t="s">
        <v>470</v>
      </c>
      <c r="L88" s="2553" t="s">
        <v>0</v>
      </c>
      <c r="M88" s="2424">
        <f t="shared" si="1"/>
        <v>9196</v>
      </c>
      <c r="N88" s="2414">
        <v>-49</v>
      </c>
      <c r="O88" s="2395"/>
      <c r="P88" s="2394">
        <v>-309</v>
      </c>
      <c r="Q88" s="2396"/>
      <c r="R88" s="2394">
        <v>-219</v>
      </c>
      <c r="S88" s="2396"/>
      <c r="T88" s="2656">
        <v>-577</v>
      </c>
      <c r="U88" s="2566">
        <v>-6.274467159634623</v>
      </c>
      <c r="V88"/>
      <c r="W88"/>
      <c r="X88"/>
    </row>
    <row r="89" spans="1:21" ht="19.5">
      <c r="A89" s="2356" t="s">
        <v>21</v>
      </c>
      <c r="B89" s="2349">
        <f t="shared" si="0"/>
        <v>31613</v>
      </c>
      <c r="C89" s="2366">
        <v>-784</v>
      </c>
      <c r="D89" s="2379"/>
      <c r="E89" s="2366">
        <v>-4398</v>
      </c>
      <c r="F89" s="2378"/>
      <c r="G89" s="2366">
        <v>-66</v>
      </c>
      <c r="H89" s="2561"/>
      <c r="I89" s="2655">
        <v>-5248</v>
      </c>
      <c r="J89" s="2565">
        <v>-16.60076550786069</v>
      </c>
      <c r="K89" s="2707" t="s">
        <v>464</v>
      </c>
      <c r="L89" s="2554" t="s">
        <v>21</v>
      </c>
      <c r="M89" s="2425">
        <f t="shared" si="1"/>
        <v>4295</v>
      </c>
      <c r="N89" s="2551">
        <v>-38</v>
      </c>
      <c r="O89" s="2399"/>
      <c r="P89" s="2398">
        <v>-3</v>
      </c>
      <c r="Q89" s="2397"/>
      <c r="R89" s="2398">
        <v>-26</v>
      </c>
      <c r="S89" s="2397"/>
      <c r="T89" s="2655">
        <v>-41</v>
      </c>
      <c r="U89" s="2565">
        <v>-0.9545983701979045</v>
      </c>
    </row>
    <row r="90" spans="1:21" ht="19.5">
      <c r="A90" s="2356" t="s">
        <v>77</v>
      </c>
      <c r="B90" s="2349">
        <f t="shared" si="0"/>
        <v>71911</v>
      </c>
      <c r="C90" s="2366">
        <v>0</v>
      </c>
      <c r="D90" s="2379"/>
      <c r="E90" s="2366">
        <v>-2581</v>
      </c>
      <c r="F90" s="2378"/>
      <c r="G90" s="2366">
        <v>0</v>
      </c>
      <c r="H90" s="2561"/>
      <c r="I90" s="2655">
        <v>-2581</v>
      </c>
      <c r="J90" s="2565">
        <v>-3.589158821320799</v>
      </c>
      <c r="K90" s="2707" t="s">
        <v>482</v>
      </c>
      <c r="L90" s="2554" t="s">
        <v>77</v>
      </c>
      <c r="M90" s="2425">
        <f t="shared" si="1"/>
        <v>33634</v>
      </c>
      <c r="N90" s="2551">
        <v>-163</v>
      </c>
      <c r="O90" s="2399"/>
      <c r="P90" s="2398">
        <v>-9</v>
      </c>
      <c r="Q90" s="2397"/>
      <c r="R90" s="2398">
        <v>-1011</v>
      </c>
      <c r="S90" s="2397"/>
      <c r="T90" s="2655">
        <v>-1183</v>
      </c>
      <c r="U90" s="2565">
        <v>-3.5172741868347503</v>
      </c>
    </row>
    <row r="91" spans="1:21" ht="19.5">
      <c r="A91" s="2356" t="s">
        <v>70</v>
      </c>
      <c r="B91" s="2349">
        <f t="shared" si="0"/>
        <v>56444</v>
      </c>
      <c r="C91" s="2366">
        <v>-1589</v>
      </c>
      <c r="D91" s="2379"/>
      <c r="E91" s="2366">
        <v>-6459</v>
      </c>
      <c r="F91" s="2378"/>
      <c r="G91" s="2366">
        <v>0</v>
      </c>
      <c r="H91" s="2561"/>
      <c r="I91" s="2655">
        <v>-8048</v>
      </c>
      <c r="J91" s="2565">
        <v>-14.258379987243995</v>
      </c>
      <c r="K91" s="2707" t="s">
        <v>465</v>
      </c>
      <c r="L91" s="2554" t="s">
        <v>70</v>
      </c>
      <c r="M91" s="2425">
        <f t="shared" si="1"/>
        <v>15898</v>
      </c>
      <c r="N91" s="2551">
        <v>0</v>
      </c>
      <c r="O91" s="2399"/>
      <c r="P91" s="2398">
        <v>-17</v>
      </c>
      <c r="Q91" s="2397"/>
      <c r="R91" s="2398">
        <v>0</v>
      </c>
      <c r="S91" s="2397"/>
      <c r="T91" s="2655">
        <v>-17</v>
      </c>
      <c r="U91" s="2565">
        <v>-0.10693168952069443</v>
      </c>
    </row>
    <row r="92" spans="1:21" ht="19.5">
      <c r="A92" s="2356" t="s">
        <v>24</v>
      </c>
      <c r="B92" s="2349">
        <f t="shared" si="0"/>
        <v>15520</v>
      </c>
      <c r="C92" s="2366">
        <v>-567</v>
      </c>
      <c r="D92" s="2379"/>
      <c r="E92" s="2366">
        <v>-661</v>
      </c>
      <c r="F92" s="2378"/>
      <c r="G92" s="2366">
        <v>-119</v>
      </c>
      <c r="H92" s="2561"/>
      <c r="I92" s="2655">
        <v>-1347</v>
      </c>
      <c r="J92" s="2565">
        <v>-8.679123711340207</v>
      </c>
      <c r="K92" s="2707" t="s">
        <v>467</v>
      </c>
      <c r="L92" s="2554" t="s">
        <v>24</v>
      </c>
      <c r="M92" s="2425">
        <f t="shared" si="1"/>
        <v>2500</v>
      </c>
      <c r="N92" s="2551">
        <v>-121</v>
      </c>
      <c r="O92" s="2399"/>
      <c r="P92" s="2398">
        <v>-21</v>
      </c>
      <c r="Q92" s="2397"/>
      <c r="R92" s="2398">
        <v>-76</v>
      </c>
      <c r="S92" s="2397"/>
      <c r="T92" s="2655">
        <v>-218</v>
      </c>
      <c r="U92" s="2565">
        <v>-8.72</v>
      </c>
    </row>
    <row r="93" spans="1:21" ht="19.5">
      <c r="A93" s="2356" t="s">
        <v>102</v>
      </c>
      <c r="B93" s="2349">
        <f t="shared" si="0"/>
        <v>31333</v>
      </c>
      <c r="C93" s="2366">
        <v>-926</v>
      </c>
      <c r="D93" s="2379"/>
      <c r="E93" s="2366">
        <v>-476</v>
      </c>
      <c r="F93" s="2378"/>
      <c r="G93" s="2366">
        <v>-222</v>
      </c>
      <c r="H93" s="2561"/>
      <c r="I93" s="2655">
        <v>-1624</v>
      </c>
      <c r="J93" s="2565">
        <v>-5.183033862062362</v>
      </c>
      <c r="K93" s="2707" t="s">
        <v>476</v>
      </c>
      <c r="L93" s="2554" t="s">
        <v>102</v>
      </c>
      <c r="M93" s="2425">
        <f t="shared" si="1"/>
        <v>8139</v>
      </c>
      <c r="N93" s="2551">
        <v>-13</v>
      </c>
      <c r="O93" s="2399"/>
      <c r="P93" s="2398">
        <v>-22</v>
      </c>
      <c r="Q93" s="2397"/>
      <c r="R93" s="2398">
        <v>-95</v>
      </c>
      <c r="S93" s="2397"/>
      <c r="T93" s="2655">
        <v>-130</v>
      </c>
      <c r="U93" s="2565">
        <v>-1.5972478191424009</v>
      </c>
    </row>
    <row r="94" spans="1:21" ht="19.5">
      <c r="A94" s="2356" t="s">
        <v>248</v>
      </c>
      <c r="B94" s="2349">
        <f t="shared" si="0"/>
        <v>51061</v>
      </c>
      <c r="C94" s="2366">
        <v>-2788</v>
      </c>
      <c r="D94" s="2379"/>
      <c r="E94" s="2366">
        <v>-963</v>
      </c>
      <c r="F94" s="2378"/>
      <c r="G94" s="2366">
        <v>-547</v>
      </c>
      <c r="H94" s="2561"/>
      <c r="I94" s="2655">
        <v>-4298</v>
      </c>
      <c r="J94" s="2565">
        <v>-8.417383129981786</v>
      </c>
      <c r="K94" s="2707" t="s">
        <v>468</v>
      </c>
      <c r="L94" s="2554" t="s">
        <v>248</v>
      </c>
      <c r="M94" s="2425">
        <f t="shared" si="1"/>
        <v>31904</v>
      </c>
      <c r="N94" s="2551">
        <v>0</v>
      </c>
      <c r="O94" s="2399"/>
      <c r="P94" s="2398">
        <v>-100</v>
      </c>
      <c r="Q94" s="2397"/>
      <c r="R94" s="2398">
        <v>-11</v>
      </c>
      <c r="S94" s="2397"/>
      <c r="T94" s="2655">
        <v>-111</v>
      </c>
      <c r="U94" s="2565">
        <v>-0.3479187562688064</v>
      </c>
    </row>
    <row r="95" spans="1:21" ht="19.5">
      <c r="A95" s="2356" t="s">
        <v>249</v>
      </c>
      <c r="B95" s="2349">
        <f t="shared" si="0"/>
        <v>19677</v>
      </c>
      <c r="C95" s="2366">
        <v>-56</v>
      </c>
      <c r="D95" s="2379"/>
      <c r="E95" s="2366">
        <v>-1818</v>
      </c>
      <c r="F95" s="2378"/>
      <c r="G95" s="2366">
        <v>-272</v>
      </c>
      <c r="H95" s="2561"/>
      <c r="I95" s="2655">
        <v>-2146</v>
      </c>
      <c r="J95" s="2565">
        <v>-10.906134065152209</v>
      </c>
      <c r="K95" s="2707" t="s">
        <v>466</v>
      </c>
      <c r="L95" s="2554" t="s">
        <v>249</v>
      </c>
      <c r="M95" s="2425">
        <f t="shared" si="1"/>
        <v>4703</v>
      </c>
      <c r="N95" s="2551">
        <v>0</v>
      </c>
      <c r="O95" s="2399"/>
      <c r="P95" s="2398">
        <v>-139</v>
      </c>
      <c r="Q95" s="2397"/>
      <c r="R95" s="2398">
        <v>0</v>
      </c>
      <c r="S95" s="2397"/>
      <c r="T95" s="2655">
        <v>-139</v>
      </c>
      <c r="U95" s="2565">
        <v>-2.9555602806719117</v>
      </c>
    </row>
    <row r="96" spans="1:21" ht="19.5">
      <c r="A96" s="2356" t="s">
        <v>251</v>
      </c>
      <c r="B96" s="2349">
        <f t="shared" si="0"/>
        <v>8230</v>
      </c>
      <c r="C96" s="2366">
        <v>-21</v>
      </c>
      <c r="D96" s="2379"/>
      <c r="E96" s="2366">
        <v>-280</v>
      </c>
      <c r="F96" s="2378"/>
      <c r="G96" s="2366">
        <v>-3</v>
      </c>
      <c r="H96" s="2561"/>
      <c r="I96" s="2655">
        <v>-304</v>
      </c>
      <c r="J96" s="2565">
        <v>-3.6938031591737546</v>
      </c>
      <c r="K96" s="2707" t="s">
        <v>483</v>
      </c>
      <c r="L96" s="2554" t="s">
        <v>251</v>
      </c>
      <c r="M96" s="2425">
        <f t="shared" si="1"/>
        <v>2821</v>
      </c>
      <c r="N96" s="2551">
        <v>0</v>
      </c>
      <c r="O96" s="2399"/>
      <c r="P96" s="2398">
        <v>-86</v>
      </c>
      <c r="Q96" s="2397"/>
      <c r="R96" s="2398">
        <v>0</v>
      </c>
      <c r="S96" s="2397"/>
      <c r="T96" s="2655">
        <v>-86</v>
      </c>
      <c r="U96" s="2565">
        <v>-3.0485643388869197</v>
      </c>
    </row>
    <row r="97" spans="1:21" ht="19.5">
      <c r="A97" s="2356" t="s">
        <v>67</v>
      </c>
      <c r="B97" s="2349">
        <f t="shared" si="0"/>
        <v>21334</v>
      </c>
      <c r="C97" s="2366">
        <v>-40</v>
      </c>
      <c r="D97" s="2379"/>
      <c r="E97" s="2366">
        <v>-324</v>
      </c>
      <c r="F97" s="2378"/>
      <c r="G97" s="2366">
        <v>-454</v>
      </c>
      <c r="H97" s="2561"/>
      <c r="I97" s="2655">
        <v>-818</v>
      </c>
      <c r="J97" s="2565">
        <v>-3.83425517952564</v>
      </c>
      <c r="K97" s="2707" t="s">
        <v>479</v>
      </c>
      <c r="L97" s="2554" t="s">
        <v>67</v>
      </c>
      <c r="M97" s="2425">
        <f t="shared" si="1"/>
        <v>13047</v>
      </c>
      <c r="N97" s="2551">
        <v>-1</v>
      </c>
      <c r="O97" s="2399"/>
      <c r="P97" s="2398">
        <v>-55</v>
      </c>
      <c r="Q97" s="2397"/>
      <c r="R97" s="2398">
        <v>0</v>
      </c>
      <c r="S97" s="2397"/>
      <c r="T97" s="2655">
        <v>-56</v>
      </c>
      <c r="U97" s="2565">
        <v>-0.42921744462328504</v>
      </c>
    </row>
    <row r="98" spans="1:21" ht="19.5">
      <c r="A98" s="2356" t="s">
        <v>27</v>
      </c>
      <c r="B98" s="2349">
        <f t="shared" si="0"/>
        <v>3477</v>
      </c>
      <c r="C98" s="2366">
        <v>0</v>
      </c>
      <c r="D98" s="2379"/>
      <c r="E98" s="2366">
        <v>-132</v>
      </c>
      <c r="F98" s="2378"/>
      <c r="G98" s="2366">
        <v>-8</v>
      </c>
      <c r="H98" s="2561"/>
      <c r="I98" s="2655">
        <v>-140</v>
      </c>
      <c r="J98" s="2565">
        <v>-4.026459591601956</v>
      </c>
      <c r="K98" s="2707" t="s">
        <v>477</v>
      </c>
      <c r="L98" s="2554" t="s">
        <v>27</v>
      </c>
      <c r="M98" s="2425">
        <f t="shared" si="1"/>
        <v>1115</v>
      </c>
      <c r="N98" s="2551">
        <v>0</v>
      </c>
      <c r="O98" s="2399"/>
      <c r="P98" s="2398">
        <v>-8</v>
      </c>
      <c r="Q98" s="2397"/>
      <c r="R98" s="2398">
        <v>-1</v>
      </c>
      <c r="S98" s="2397"/>
      <c r="T98" s="2655">
        <v>-8</v>
      </c>
      <c r="U98" s="2565">
        <v>-0.7174887892376681</v>
      </c>
    </row>
    <row r="99" spans="1:21" ht="19.5">
      <c r="A99" s="2356" t="s">
        <v>28</v>
      </c>
      <c r="B99" s="2349">
        <f t="shared" si="0"/>
        <v>1293</v>
      </c>
      <c r="C99" s="2366">
        <v>-3</v>
      </c>
      <c r="D99" s="2379"/>
      <c r="E99" s="2366">
        <v>-73</v>
      </c>
      <c r="F99" s="2378"/>
      <c r="G99" s="2366">
        <v>-1</v>
      </c>
      <c r="H99" s="2561"/>
      <c r="I99" s="2655">
        <v>-77</v>
      </c>
      <c r="J99" s="2565">
        <v>-5.955143078112916</v>
      </c>
      <c r="K99" s="2707" t="s">
        <v>473</v>
      </c>
      <c r="L99" s="2554" t="s">
        <v>28</v>
      </c>
      <c r="M99" s="2425">
        <f t="shared" si="1"/>
        <v>246</v>
      </c>
      <c r="N99" s="2551">
        <v>0</v>
      </c>
      <c r="O99" s="2399"/>
      <c r="P99" s="2398">
        <v>-14</v>
      </c>
      <c r="Q99" s="2397"/>
      <c r="R99" s="2398">
        <v>0</v>
      </c>
      <c r="S99" s="2397"/>
      <c r="T99" s="2655">
        <v>-14</v>
      </c>
      <c r="U99" s="2565">
        <v>-5.691056910569106</v>
      </c>
    </row>
    <row r="100" spans="1:21" ht="20.25" thickBot="1">
      <c r="A100" s="2446" t="s">
        <v>29</v>
      </c>
      <c r="B100" s="2351">
        <f t="shared" si="0"/>
        <v>1283</v>
      </c>
      <c r="C100" s="2369">
        <v>0</v>
      </c>
      <c r="D100" s="2380"/>
      <c r="E100" s="2369">
        <v>-49</v>
      </c>
      <c r="F100" s="2381"/>
      <c r="G100" s="2369">
        <v>-1</v>
      </c>
      <c r="H100" s="2563"/>
      <c r="I100" s="2657">
        <v>-50</v>
      </c>
      <c r="J100" s="2567">
        <v>-3.897116134060795</v>
      </c>
      <c r="K100" s="2708" t="s">
        <v>478</v>
      </c>
      <c r="L100" s="2556" t="s">
        <v>29</v>
      </c>
      <c r="M100" s="2427">
        <f t="shared" si="1"/>
        <v>168</v>
      </c>
      <c r="N100" s="2552">
        <v>0</v>
      </c>
      <c r="O100" s="2401"/>
      <c r="P100" s="2400">
        <v>-33</v>
      </c>
      <c r="Q100" s="2402"/>
      <c r="R100" s="2400">
        <v>-1</v>
      </c>
      <c r="S100" s="2402"/>
      <c r="T100" s="2657">
        <v>-34</v>
      </c>
      <c r="U100" s="2567">
        <v>-20.238095238095237</v>
      </c>
    </row>
    <row r="101" spans="1:21" ht="14.25">
      <c r="A101" s="3068" t="s">
        <v>405</v>
      </c>
      <c r="B101" s="3068"/>
      <c r="C101" s="3068"/>
      <c r="D101" s="3068"/>
      <c r="E101" s="3068"/>
      <c r="F101" s="3068"/>
      <c r="G101" s="3068"/>
      <c r="H101" s="3068"/>
      <c r="I101" s="2353"/>
      <c r="J101" s="2353"/>
      <c r="K101" s="2353"/>
      <c r="L101" s="3068" t="s">
        <v>405</v>
      </c>
      <c r="M101" s="3068"/>
      <c r="N101" s="3068"/>
      <c r="O101" s="3068"/>
      <c r="P101" s="3068"/>
      <c r="Q101" s="3068"/>
      <c r="R101" s="3068"/>
      <c r="S101" s="3068"/>
      <c r="T101" s="2353"/>
      <c r="U101" s="2353"/>
    </row>
    <row r="102" spans="1:21" ht="12.75">
      <c r="A102" s="2323" t="s">
        <v>425</v>
      </c>
      <c r="B102" s="2323"/>
      <c r="C102" s="2323"/>
      <c r="D102" s="2323"/>
      <c r="E102" s="2323"/>
      <c r="F102" s="2323"/>
      <c r="G102" s="2323"/>
      <c r="H102" s="2323"/>
      <c r="I102" s="2324"/>
      <c r="J102" s="2324"/>
      <c r="K102" s="2324"/>
      <c r="L102" s="2323" t="s">
        <v>425</v>
      </c>
      <c r="M102" s="2323"/>
      <c r="N102" s="2323"/>
      <c r="O102" s="2323"/>
      <c r="P102" s="2323"/>
      <c r="Q102" s="2323"/>
      <c r="R102" s="2323"/>
      <c r="S102" s="2323"/>
      <c r="T102" s="2324"/>
      <c r="U102" s="2324"/>
    </row>
    <row r="103" spans="1:21" ht="12.75">
      <c r="A103" s="1239" t="s">
        <v>150</v>
      </c>
      <c r="B103" s="1239"/>
      <c r="C103" s="1239"/>
      <c r="D103" s="1239"/>
      <c r="E103" s="1240"/>
      <c r="F103" s="1240"/>
      <c r="G103" s="1240"/>
      <c r="H103" s="1240"/>
      <c r="I103" s="1240"/>
      <c r="J103" s="1240"/>
      <c r="K103" s="1240"/>
      <c r="L103" s="1239" t="s">
        <v>150</v>
      </c>
      <c r="M103" s="1239"/>
      <c r="N103" s="1239"/>
      <c r="O103" s="1239"/>
      <c r="P103" s="1240"/>
      <c r="Q103" s="1240"/>
      <c r="R103" s="1240"/>
      <c r="S103" s="1240"/>
      <c r="T103" s="1240"/>
      <c r="U103" s="1240"/>
    </row>
    <row r="104" spans="1:21" ht="12.75">
      <c r="A104" s="1242" t="s">
        <v>152</v>
      </c>
      <c r="B104" s="1242"/>
      <c r="C104" s="1242"/>
      <c r="D104" s="1260"/>
      <c r="E104" s="1260"/>
      <c r="F104" s="1260"/>
      <c r="G104" s="1260"/>
      <c r="H104" s="1260"/>
      <c r="I104" s="1241"/>
      <c r="J104" s="1241"/>
      <c r="K104" s="1241"/>
      <c r="L104" s="1242" t="s">
        <v>152</v>
      </c>
      <c r="M104" s="1242"/>
      <c r="N104" s="1242"/>
      <c r="O104" s="1260"/>
      <c r="P104" s="1260"/>
      <c r="Q104" s="1260"/>
      <c r="R104" s="1260"/>
      <c r="S104" s="1260"/>
      <c r="T104" s="1241"/>
      <c r="U104" s="1241"/>
    </row>
    <row r="107" spans="1:21" ht="20.25">
      <c r="A107" s="2231" t="s">
        <v>423</v>
      </c>
      <c r="B107" s="2231"/>
      <c r="C107" s="2327"/>
      <c r="D107" s="2327"/>
      <c r="E107" s="2327"/>
      <c r="F107" s="2327"/>
      <c r="G107" s="2327"/>
      <c r="H107" s="2327"/>
      <c r="I107" s="2327"/>
      <c r="J107" s="2327"/>
      <c r="K107" s="2693"/>
      <c r="L107" s="2210" t="s">
        <v>424</v>
      </c>
      <c r="M107" s="2210"/>
      <c r="N107" s="2327"/>
      <c r="O107" s="2327"/>
      <c r="P107" s="2327"/>
      <c r="Q107" s="2327"/>
      <c r="R107" s="2327"/>
      <c r="S107" s="2327"/>
      <c r="T107" s="2327"/>
      <c r="U107" s="2327"/>
    </row>
    <row r="108" spans="1:21" ht="12.75">
      <c r="A108" s="2328" t="s">
        <v>408</v>
      </c>
      <c r="B108" s="2328"/>
      <c r="C108" s="2328"/>
      <c r="D108" s="2328"/>
      <c r="E108" s="2328"/>
      <c r="F108" s="2328"/>
      <c r="G108" s="2328"/>
      <c r="H108" s="2328"/>
      <c r="I108" s="2328"/>
      <c r="J108" s="2328"/>
      <c r="K108" s="961"/>
      <c r="L108" s="2328" t="s">
        <v>408</v>
      </c>
      <c r="M108" s="2328"/>
      <c r="N108" s="2328"/>
      <c r="O108" s="2328"/>
      <c r="P108" s="2328"/>
      <c r="Q108" s="2328"/>
      <c r="R108" s="2328"/>
      <c r="S108" s="2328"/>
      <c r="T108" s="2328"/>
      <c r="U108" s="2328"/>
    </row>
    <row r="109" spans="1:21" s="3" customFormat="1" ht="21" customHeight="1" thickBot="1">
      <c r="A109" s="3097" t="s">
        <v>410</v>
      </c>
      <c r="B109" s="3073"/>
      <c r="C109" s="3073"/>
      <c r="D109" s="3073"/>
      <c r="E109" s="3073"/>
      <c r="F109" s="3073"/>
      <c r="G109" s="3073"/>
      <c r="H109" s="3073"/>
      <c r="I109" s="3073"/>
      <c r="J109" s="2637"/>
      <c r="K109" s="2694"/>
      <c r="L109" s="3073" t="s">
        <v>410</v>
      </c>
      <c r="M109" s="3073"/>
      <c r="N109" s="3073"/>
      <c r="O109" s="3073"/>
      <c r="P109" s="3073"/>
      <c r="Q109" s="3073"/>
      <c r="R109" s="3073"/>
      <c r="S109" s="3073"/>
      <c r="T109" s="3073"/>
      <c r="U109" s="2637"/>
    </row>
    <row r="110" spans="1:21" ht="27" customHeight="1" thickBot="1">
      <c r="A110" s="3064" t="s">
        <v>119</v>
      </c>
      <c r="B110" s="2581" t="s">
        <v>454</v>
      </c>
      <c r="C110" s="2946" t="s">
        <v>354</v>
      </c>
      <c r="D110" s="2948"/>
      <c r="E110" s="2946" t="s">
        <v>355</v>
      </c>
      <c r="F110" s="2948"/>
      <c r="G110" s="2946" t="s">
        <v>353</v>
      </c>
      <c r="H110" s="2948"/>
      <c r="I110" s="2946" t="s">
        <v>415</v>
      </c>
      <c r="J110" s="2948"/>
      <c r="K110" s="2643"/>
      <c r="L110" s="3077" t="s">
        <v>119</v>
      </c>
      <c r="M110" s="2518" t="s">
        <v>454</v>
      </c>
      <c r="N110" s="3079" t="s">
        <v>354</v>
      </c>
      <c r="O110" s="3080"/>
      <c r="P110" s="3079" t="s">
        <v>355</v>
      </c>
      <c r="Q110" s="3080"/>
      <c r="R110" s="3079" t="s">
        <v>353</v>
      </c>
      <c r="S110" s="3080"/>
      <c r="T110" s="3037" t="s">
        <v>415</v>
      </c>
      <c r="U110" s="3038"/>
    </row>
    <row r="111" spans="1:21" ht="24.75" customHeight="1" thickBot="1">
      <c r="A111" s="3065"/>
      <c r="B111" s="2519" t="s">
        <v>457</v>
      </c>
      <c r="C111" s="3066" t="s">
        <v>403</v>
      </c>
      <c r="D111" s="3067"/>
      <c r="E111" s="3029" t="s">
        <v>403</v>
      </c>
      <c r="F111" s="3030"/>
      <c r="G111" s="3066" t="s">
        <v>403</v>
      </c>
      <c r="H111" s="3075"/>
      <c r="I111" s="2421" t="s">
        <v>409</v>
      </c>
      <c r="J111" s="2422" t="s">
        <v>458</v>
      </c>
      <c r="K111" s="2673"/>
      <c r="L111" s="3078"/>
      <c r="M111" s="2557" t="s">
        <v>457</v>
      </c>
      <c r="N111" s="3062" t="s">
        <v>403</v>
      </c>
      <c r="O111" s="3063"/>
      <c r="P111" s="3062" t="s">
        <v>403</v>
      </c>
      <c r="Q111" s="3063"/>
      <c r="R111" s="3083" t="s">
        <v>403</v>
      </c>
      <c r="S111" s="3084"/>
      <c r="T111" s="2538" t="s">
        <v>409</v>
      </c>
      <c r="U111" s="2537" t="s">
        <v>458</v>
      </c>
    </row>
    <row r="112" spans="1:21" ht="25.5" customHeight="1">
      <c r="A112" s="1880" t="s">
        <v>201</v>
      </c>
      <c r="B112" s="2521">
        <v>467821</v>
      </c>
      <c r="C112" s="2330">
        <v>5239</v>
      </c>
      <c r="D112" s="1197">
        <v>-0.3730059146553917</v>
      </c>
      <c r="E112" s="2329">
        <v>243</v>
      </c>
      <c r="F112" s="1070">
        <v>-5.006265072649096</v>
      </c>
      <c r="G112" s="1805">
        <v>4617</v>
      </c>
      <c r="H112" s="1807">
        <v>1.0320547210300428</v>
      </c>
      <c r="I112" s="2644">
        <v>10099</v>
      </c>
      <c r="J112" s="2626">
        <v>2.158731651635989</v>
      </c>
      <c r="K112" s="2691"/>
      <c r="L112" s="2532" t="s">
        <v>201</v>
      </c>
      <c r="M112" s="2582">
        <v>161929</v>
      </c>
      <c r="N112" s="1194">
        <v>5437</v>
      </c>
      <c r="O112" s="639">
        <v>3.2798325191905096</v>
      </c>
      <c r="P112" s="955">
        <v>4058</v>
      </c>
      <c r="Q112" s="1146">
        <v>2.2679980865821574</v>
      </c>
      <c r="R112" s="1200">
        <v>2658</v>
      </c>
      <c r="S112" s="1926">
        <v>0.4250042209323312</v>
      </c>
      <c r="T112" s="2621">
        <v>12153</v>
      </c>
      <c r="U112" s="2622">
        <v>7.505141142105491</v>
      </c>
    </row>
    <row r="113" spans="1:21" ht="18">
      <c r="A113" s="2356" t="s">
        <v>31</v>
      </c>
      <c r="B113" s="2522">
        <v>92688</v>
      </c>
      <c r="C113" s="1006">
        <v>1483</v>
      </c>
      <c r="D113" s="1072">
        <v>1.5999913688934921</v>
      </c>
      <c r="E113" s="1895"/>
      <c r="F113" s="1073"/>
      <c r="G113" s="1068">
        <v>1240</v>
      </c>
      <c r="H113" s="1072">
        <v>1.351071595898844</v>
      </c>
      <c r="I113" s="2645">
        <v>2723</v>
      </c>
      <c r="J113" s="2624">
        <v>2.93781287761091</v>
      </c>
      <c r="K113" s="2692"/>
      <c r="L113" s="2533" t="s">
        <v>31</v>
      </c>
      <c r="M113" s="2583">
        <v>21305</v>
      </c>
      <c r="N113" s="1214">
        <v>1361</v>
      </c>
      <c r="O113" s="653">
        <v>6.388171790659469</v>
      </c>
      <c r="P113" s="1115">
        <v>479</v>
      </c>
      <c r="Q113" s="653">
        <v>2.113297449924998</v>
      </c>
      <c r="R113" s="1057"/>
      <c r="S113" s="1924"/>
      <c r="T113" s="2623">
        <v>1840</v>
      </c>
      <c r="U113" s="2624">
        <v>8.636470312133302</v>
      </c>
    </row>
    <row r="114" spans="1:21" ht="18">
      <c r="A114" s="2356" t="s">
        <v>16</v>
      </c>
      <c r="B114" s="2522">
        <v>13204</v>
      </c>
      <c r="C114" s="1006">
        <v>430</v>
      </c>
      <c r="D114" s="1072">
        <v>3.2565889124507725</v>
      </c>
      <c r="E114" s="1895"/>
      <c r="F114" s="1073"/>
      <c r="G114" s="1068">
        <v>178</v>
      </c>
      <c r="H114" s="1072">
        <v>1.3606482189267697</v>
      </c>
      <c r="I114" s="2645">
        <v>608</v>
      </c>
      <c r="J114" s="2624">
        <v>4.604665252953651</v>
      </c>
      <c r="K114" s="2692"/>
      <c r="L114" s="2533" t="s">
        <v>16</v>
      </c>
      <c r="M114" s="2583">
        <v>4533</v>
      </c>
      <c r="N114" s="1217">
        <v>42</v>
      </c>
      <c r="O114" s="1218">
        <v>0.9265387160820648</v>
      </c>
      <c r="P114" s="1115">
        <v>46</v>
      </c>
      <c r="Q114" s="1149">
        <v>1.005464480874317</v>
      </c>
      <c r="R114" s="1125">
        <v>15</v>
      </c>
      <c r="S114" s="1928">
        <v>0.32355478861087145</v>
      </c>
      <c r="T114" s="2623">
        <v>103</v>
      </c>
      <c r="U114" s="2624">
        <v>2.272225898963159</v>
      </c>
    </row>
    <row r="115" spans="1:21" ht="18">
      <c r="A115" s="2356" t="s">
        <v>247</v>
      </c>
      <c r="B115" s="2522">
        <v>10207</v>
      </c>
      <c r="C115" s="1045"/>
      <c r="D115" s="1073"/>
      <c r="E115" s="1895"/>
      <c r="F115" s="1073"/>
      <c r="G115" s="1068">
        <v>69</v>
      </c>
      <c r="H115" s="1072">
        <v>0.7067499743931168</v>
      </c>
      <c r="I115" s="2645">
        <v>69</v>
      </c>
      <c r="J115" s="2624">
        <v>0.6760066620946409</v>
      </c>
      <c r="K115" s="2692"/>
      <c r="L115" s="2533" t="s">
        <v>247</v>
      </c>
      <c r="M115" s="2583">
        <v>2804</v>
      </c>
      <c r="N115" s="1217">
        <v>17</v>
      </c>
      <c r="O115" s="1218">
        <v>0.6062767475035663</v>
      </c>
      <c r="P115" s="1115">
        <v>19</v>
      </c>
      <c r="Q115" s="1149">
        <v>0.673520028358738</v>
      </c>
      <c r="R115" s="1125">
        <v>0</v>
      </c>
      <c r="S115" s="1928">
        <v>0</v>
      </c>
      <c r="T115" s="2623">
        <v>36</v>
      </c>
      <c r="U115" s="2624">
        <v>1.2838801711840229</v>
      </c>
    </row>
    <row r="116" spans="1:21" ht="18">
      <c r="A116" s="2356" t="s">
        <v>210</v>
      </c>
      <c r="B116" s="2522">
        <v>10623</v>
      </c>
      <c r="C116" s="1006">
        <v>141</v>
      </c>
      <c r="D116" s="1072">
        <v>1.3273086698672691</v>
      </c>
      <c r="E116" s="1895"/>
      <c r="F116" s="1073"/>
      <c r="G116" s="1043"/>
      <c r="H116" s="1073"/>
      <c r="I116" s="2645">
        <v>141</v>
      </c>
      <c r="J116" s="2624">
        <v>1.3273086698672691</v>
      </c>
      <c r="K116" s="2692"/>
      <c r="L116" s="2533" t="s">
        <v>210</v>
      </c>
      <c r="M116" s="2583">
        <v>4245</v>
      </c>
      <c r="N116" s="1217">
        <v>199</v>
      </c>
      <c r="O116" s="653">
        <v>4.687868080094228</v>
      </c>
      <c r="P116" s="1115">
        <v>77</v>
      </c>
      <c r="Q116" s="1149">
        <v>1.7326732673267327</v>
      </c>
      <c r="R116" s="1057"/>
      <c r="S116" s="1924"/>
      <c r="T116" s="2623">
        <v>276</v>
      </c>
      <c r="U116" s="2624">
        <v>6.501766784452297</v>
      </c>
    </row>
    <row r="117" spans="1:21" ht="18">
      <c r="A117" s="2356" t="s">
        <v>84</v>
      </c>
      <c r="B117" s="2522">
        <v>22935</v>
      </c>
      <c r="C117" s="1045"/>
      <c r="D117" s="1073"/>
      <c r="E117" s="1895"/>
      <c r="F117" s="1073"/>
      <c r="G117" s="1068">
        <v>0</v>
      </c>
      <c r="H117" s="1072">
        <v>0</v>
      </c>
      <c r="I117" s="2645">
        <v>0</v>
      </c>
      <c r="J117" s="2624">
        <v>0</v>
      </c>
      <c r="K117" s="2692"/>
      <c r="L117" s="2533" t="s">
        <v>84</v>
      </c>
      <c r="M117" s="2583">
        <v>4993</v>
      </c>
      <c r="N117" s="1219"/>
      <c r="O117" s="1907"/>
      <c r="P117" s="1115"/>
      <c r="Q117" s="1149"/>
      <c r="R117" s="1125">
        <v>0</v>
      </c>
      <c r="S117" s="1928">
        <v>0</v>
      </c>
      <c r="T117" s="2623"/>
      <c r="U117" s="2624">
        <v>0</v>
      </c>
    </row>
    <row r="118" spans="1:21" ht="18">
      <c r="A118" s="2356" t="s">
        <v>20</v>
      </c>
      <c r="B118" s="2522">
        <v>6248</v>
      </c>
      <c r="C118" s="1045"/>
      <c r="D118" s="1073"/>
      <c r="E118" s="1006">
        <v>243</v>
      </c>
      <c r="F118" s="1069">
        <v>3.9225181598062955</v>
      </c>
      <c r="G118" s="1043"/>
      <c r="H118" s="1073"/>
      <c r="I118" s="2645">
        <v>243</v>
      </c>
      <c r="J118" s="2624">
        <v>3.8892445582586426</v>
      </c>
      <c r="K118" s="2692"/>
      <c r="L118" s="2533" t="s">
        <v>20</v>
      </c>
      <c r="M118" s="2583">
        <v>2060</v>
      </c>
      <c r="N118" s="1217">
        <v>5</v>
      </c>
      <c r="O118" s="1218">
        <v>0.24271844660194175</v>
      </c>
      <c r="P118" s="1115">
        <v>87</v>
      </c>
      <c r="Q118" s="653">
        <v>4.213075060532687</v>
      </c>
      <c r="R118" s="1057"/>
      <c r="S118" s="1924"/>
      <c r="T118" s="2623">
        <v>92</v>
      </c>
      <c r="U118" s="2624">
        <v>4.466019417475728</v>
      </c>
    </row>
    <row r="119" spans="1:21" ht="18">
      <c r="A119" s="1267" t="s">
        <v>0</v>
      </c>
      <c r="B119" s="2523">
        <v>25877</v>
      </c>
      <c r="C119" s="1206">
        <v>437</v>
      </c>
      <c r="D119" s="1207">
        <v>1.6887583568419833</v>
      </c>
      <c r="E119" s="1921"/>
      <c r="F119" s="1070"/>
      <c r="G119" s="1188"/>
      <c r="H119" s="1813"/>
      <c r="I119" s="2646">
        <v>437</v>
      </c>
      <c r="J119" s="2626">
        <v>1.6887583568419833</v>
      </c>
      <c r="K119" s="2691"/>
      <c r="L119" s="2534" t="s">
        <v>0</v>
      </c>
      <c r="M119" s="2584">
        <v>8525</v>
      </c>
      <c r="N119" s="1194">
        <v>77</v>
      </c>
      <c r="O119" s="639">
        <v>0.9032258064516129</v>
      </c>
      <c r="P119" s="1127"/>
      <c r="Q119" s="1147"/>
      <c r="R119" s="1816"/>
      <c r="S119" s="2028"/>
      <c r="T119" s="2625">
        <v>77</v>
      </c>
      <c r="U119" s="2626">
        <v>0.9032258064516129</v>
      </c>
    </row>
    <row r="120" spans="1:21" ht="18">
      <c r="A120" s="2356" t="s">
        <v>21</v>
      </c>
      <c r="B120" s="2522">
        <v>29085</v>
      </c>
      <c r="C120" s="1045"/>
      <c r="D120" s="1073"/>
      <c r="E120" s="1895"/>
      <c r="F120" s="1073"/>
      <c r="G120" s="1043"/>
      <c r="H120" s="1073"/>
      <c r="I120" s="2645">
        <v>0</v>
      </c>
      <c r="J120" s="2624">
        <v>0</v>
      </c>
      <c r="K120" s="2692"/>
      <c r="L120" s="2533" t="s">
        <v>21</v>
      </c>
      <c r="M120" s="2583">
        <v>4183</v>
      </c>
      <c r="N120" s="1118"/>
      <c r="O120" s="1150"/>
      <c r="P120" s="1115">
        <v>1</v>
      </c>
      <c r="Q120" s="1145">
        <v>0.024021138601969732</v>
      </c>
      <c r="R120" s="1125">
        <v>-26</v>
      </c>
      <c r="S120" s="1928">
        <v>-0.6283228612856452</v>
      </c>
      <c r="T120" s="2623">
        <v>-25</v>
      </c>
      <c r="U120" s="2624">
        <v>-0.5976571838393497</v>
      </c>
    </row>
    <row r="121" spans="1:21" ht="18">
      <c r="A121" s="2356" t="s">
        <v>77</v>
      </c>
      <c r="B121" s="2522">
        <v>65129</v>
      </c>
      <c r="C121" s="1006">
        <v>829</v>
      </c>
      <c r="D121" s="1072">
        <v>1.2728584808610603</v>
      </c>
      <c r="E121" s="1895"/>
      <c r="F121" s="1073"/>
      <c r="G121" s="1068">
        <v>516</v>
      </c>
      <c r="H121" s="1072">
        <v>0.8057086644910451</v>
      </c>
      <c r="I121" s="2645">
        <v>1345</v>
      </c>
      <c r="J121" s="2624">
        <v>2.0651322759446638</v>
      </c>
      <c r="K121" s="2692"/>
      <c r="L121" s="2533" t="s">
        <v>77</v>
      </c>
      <c r="M121" s="2583">
        <v>31573</v>
      </c>
      <c r="N121" s="1115">
        <v>560</v>
      </c>
      <c r="O121" s="1149">
        <v>1.7736673740221074</v>
      </c>
      <c r="P121" s="1115">
        <v>831</v>
      </c>
      <c r="Q121" s="653">
        <v>2.5861264120997105</v>
      </c>
      <c r="R121" s="1057"/>
      <c r="S121" s="1924"/>
      <c r="T121" s="2623">
        <v>1391</v>
      </c>
      <c r="U121" s="2624">
        <v>4.405663066544199</v>
      </c>
    </row>
    <row r="122" spans="1:21" ht="18">
      <c r="A122" s="2356" t="s">
        <v>70</v>
      </c>
      <c r="B122" s="2522">
        <v>51638</v>
      </c>
      <c r="C122" s="1045"/>
      <c r="D122" s="1073"/>
      <c r="E122" s="1895"/>
      <c r="F122" s="1073"/>
      <c r="G122" s="1068">
        <v>3701</v>
      </c>
      <c r="H122" s="1072">
        <v>7.713791450426228</v>
      </c>
      <c r="I122" s="2645">
        <v>3701</v>
      </c>
      <c r="J122" s="2624">
        <v>7.1672024478097525</v>
      </c>
      <c r="K122" s="2692"/>
      <c r="L122" s="2533" t="s">
        <v>70</v>
      </c>
      <c r="M122" s="2583">
        <v>15193</v>
      </c>
      <c r="N122" s="1115">
        <v>611</v>
      </c>
      <c r="O122" s="653">
        <v>4.02158888962022</v>
      </c>
      <c r="P122" s="1115">
        <v>2002</v>
      </c>
      <c r="Q122" s="653">
        <v>12.66767906859023</v>
      </c>
      <c r="R122" s="1125">
        <v>1462</v>
      </c>
      <c r="S122" s="1928">
        <v>7.587710193066224</v>
      </c>
      <c r="T122" s="2623">
        <v>4075</v>
      </c>
      <c r="U122" s="2624">
        <v>26.82156256170605</v>
      </c>
    </row>
    <row r="123" spans="1:21" ht="18">
      <c r="A123" s="2356" t="s">
        <v>24</v>
      </c>
      <c r="B123" s="2522">
        <v>14500</v>
      </c>
      <c r="C123" s="1045"/>
      <c r="D123" s="1073"/>
      <c r="E123" s="1895"/>
      <c r="F123" s="1073"/>
      <c r="G123" s="1068">
        <v>202</v>
      </c>
      <c r="H123" s="1072">
        <v>1.4738070917846198</v>
      </c>
      <c r="I123" s="2645">
        <v>202</v>
      </c>
      <c r="J123" s="2624">
        <v>1.393103448275862</v>
      </c>
      <c r="K123" s="2692"/>
      <c r="L123" s="2533" t="s">
        <v>24</v>
      </c>
      <c r="M123" s="2583">
        <v>2460</v>
      </c>
      <c r="N123" s="1118"/>
      <c r="O123" s="1150"/>
      <c r="P123" s="1115">
        <v>10</v>
      </c>
      <c r="Q123" s="1149">
        <v>0.42462845010615713</v>
      </c>
      <c r="R123" s="1057"/>
      <c r="S123" s="1924"/>
      <c r="T123" s="2623">
        <v>10</v>
      </c>
      <c r="U123" s="2624">
        <v>0.4065040650406504</v>
      </c>
    </row>
    <row r="124" spans="1:21" ht="18">
      <c r="A124" s="2356" t="s">
        <v>102</v>
      </c>
      <c r="B124" s="2522">
        <v>29380</v>
      </c>
      <c r="C124" s="1045"/>
      <c r="D124" s="1073"/>
      <c r="E124" s="1895"/>
      <c r="F124" s="1073"/>
      <c r="G124" s="1043"/>
      <c r="H124" s="1073"/>
      <c r="I124" s="2645">
        <v>0</v>
      </c>
      <c r="J124" s="2624">
        <v>0</v>
      </c>
      <c r="K124" s="2692"/>
      <c r="L124" s="2533" t="s">
        <v>102</v>
      </c>
      <c r="M124" s="2583">
        <v>7692</v>
      </c>
      <c r="N124" s="1115">
        <v>23</v>
      </c>
      <c r="O124" s="1149">
        <v>0.29901196047841916</v>
      </c>
      <c r="P124" s="1118"/>
      <c r="Q124" s="1149"/>
      <c r="R124" s="1057"/>
      <c r="S124" s="1924"/>
      <c r="T124" s="2623">
        <v>23</v>
      </c>
      <c r="U124" s="2624">
        <v>0.29901196047841916</v>
      </c>
    </row>
    <row r="125" spans="1:21" ht="18">
      <c r="A125" s="2356" t="s">
        <v>248</v>
      </c>
      <c r="B125" s="2522">
        <v>46024</v>
      </c>
      <c r="C125" s="1045"/>
      <c r="D125" s="1073"/>
      <c r="E125" s="1895"/>
      <c r="F125" s="1073"/>
      <c r="G125" s="1043"/>
      <c r="H125" s="1073"/>
      <c r="I125" s="2645">
        <v>0</v>
      </c>
      <c r="J125" s="2624">
        <v>0</v>
      </c>
      <c r="K125" s="2692"/>
      <c r="L125" s="2533" t="s">
        <v>248</v>
      </c>
      <c r="M125" s="2583">
        <v>31328</v>
      </c>
      <c r="N125" s="1115">
        <v>1570</v>
      </c>
      <c r="O125" s="653">
        <v>5.011491317671093</v>
      </c>
      <c r="P125" s="1115">
        <v>427</v>
      </c>
      <c r="Q125" s="1149">
        <v>1.2979512432366709</v>
      </c>
      <c r="R125" s="1125">
        <v>395</v>
      </c>
      <c r="S125" s="1928">
        <v>1.17141162514828</v>
      </c>
      <c r="T125" s="2623">
        <v>2392</v>
      </c>
      <c r="U125" s="2624">
        <v>7.635342185903983</v>
      </c>
    </row>
    <row r="126" spans="1:21" ht="18">
      <c r="A126" s="2356" t="s">
        <v>249</v>
      </c>
      <c r="B126" s="2522">
        <v>18537</v>
      </c>
      <c r="C126" s="1006">
        <v>1138</v>
      </c>
      <c r="D126" s="1072">
        <v>6.139073204941468</v>
      </c>
      <c r="E126" s="1895"/>
      <c r="F126" s="1073"/>
      <c r="G126" s="1043"/>
      <c r="H126" s="1073"/>
      <c r="I126" s="2645">
        <v>1138</v>
      </c>
      <c r="J126" s="2624">
        <v>6.139073204941468</v>
      </c>
      <c r="K126" s="2692"/>
      <c r="L126" s="2533" t="s">
        <v>249</v>
      </c>
      <c r="M126" s="2583">
        <v>4612</v>
      </c>
      <c r="N126" s="1115">
        <v>710</v>
      </c>
      <c r="O126" s="653">
        <v>15.394622723330443</v>
      </c>
      <c r="P126" s="1118"/>
      <c r="Q126" s="1150"/>
      <c r="R126" s="1125">
        <v>411</v>
      </c>
      <c r="S126" s="1928">
        <v>7.334047109207709</v>
      </c>
      <c r="T126" s="2623">
        <v>1121</v>
      </c>
      <c r="U126" s="2624">
        <v>24.30615784908933</v>
      </c>
    </row>
    <row r="127" spans="1:21" ht="18">
      <c r="A127" s="2356" t="s">
        <v>251</v>
      </c>
      <c r="B127" s="2522">
        <v>7196</v>
      </c>
      <c r="C127" s="1045"/>
      <c r="D127" s="1073"/>
      <c r="E127" s="1895"/>
      <c r="F127" s="1073"/>
      <c r="G127" s="1068">
        <v>102</v>
      </c>
      <c r="H127" s="1072">
        <v>1.4554794520547945</v>
      </c>
      <c r="I127" s="2645">
        <v>102</v>
      </c>
      <c r="J127" s="2624">
        <v>1.4174541411895498</v>
      </c>
      <c r="K127" s="2692"/>
      <c r="L127" s="2533" t="s">
        <v>251</v>
      </c>
      <c r="M127" s="2583">
        <v>2765</v>
      </c>
      <c r="N127" s="1115">
        <v>35</v>
      </c>
      <c r="O127" s="1149">
        <v>1.2658227848101267</v>
      </c>
      <c r="P127" s="1118"/>
      <c r="Q127" s="1150"/>
      <c r="R127" s="1125">
        <v>109</v>
      </c>
      <c r="S127" s="1928">
        <v>3.861140630534892</v>
      </c>
      <c r="T127" s="2623">
        <v>144</v>
      </c>
      <c r="U127" s="2624">
        <v>5.207956600361664</v>
      </c>
    </row>
    <row r="128" spans="1:21" ht="18">
      <c r="A128" s="2356" t="s">
        <v>67</v>
      </c>
      <c r="B128" s="2522">
        <v>19081</v>
      </c>
      <c r="C128" s="1006">
        <v>659</v>
      </c>
      <c r="D128" s="1072">
        <v>3.4536973953147108</v>
      </c>
      <c r="E128" s="1895"/>
      <c r="F128" s="1073"/>
      <c r="G128" s="1043"/>
      <c r="H128" s="1073"/>
      <c r="I128" s="2645">
        <v>659</v>
      </c>
      <c r="J128" s="2624">
        <v>3.4536973953147108</v>
      </c>
      <c r="K128" s="2692"/>
      <c r="L128" s="2533" t="s">
        <v>67</v>
      </c>
      <c r="M128" s="2583">
        <v>12191</v>
      </c>
      <c r="N128" s="1115">
        <v>164</v>
      </c>
      <c r="O128" s="1149">
        <v>1.3452546960872775</v>
      </c>
      <c r="P128" s="1115">
        <v>56</v>
      </c>
      <c r="Q128" s="1149">
        <v>0.45325779036827196</v>
      </c>
      <c r="R128" s="1125">
        <v>267</v>
      </c>
      <c r="S128" s="1928">
        <v>2.106010411736867</v>
      </c>
      <c r="T128" s="2623">
        <v>487</v>
      </c>
      <c r="U128" s="2624">
        <v>3.9947502255762446</v>
      </c>
    </row>
    <row r="129" spans="1:21" ht="18">
      <c r="A129" s="2356" t="s">
        <v>27</v>
      </c>
      <c r="B129" s="2522">
        <v>3098</v>
      </c>
      <c r="C129" s="1006">
        <v>91</v>
      </c>
      <c r="D129" s="1072">
        <v>2.9373789541639765</v>
      </c>
      <c r="E129" s="1895"/>
      <c r="F129" s="1073"/>
      <c r="G129" s="1068">
        <v>74</v>
      </c>
      <c r="H129" s="1072">
        <v>2.361199744735163</v>
      </c>
      <c r="I129" s="2645">
        <v>165</v>
      </c>
      <c r="J129" s="2624">
        <v>5.3260167850225955</v>
      </c>
      <c r="K129" s="2692"/>
      <c r="L129" s="2533" t="s">
        <v>27</v>
      </c>
      <c r="M129" s="2583">
        <v>1059</v>
      </c>
      <c r="N129" s="1115">
        <v>37</v>
      </c>
      <c r="O129" s="653">
        <v>3.493862134088763</v>
      </c>
      <c r="P129" s="1115">
        <v>23</v>
      </c>
      <c r="Q129" s="653">
        <v>2.0985401459854014</v>
      </c>
      <c r="R129" s="1125">
        <v>17</v>
      </c>
      <c r="S129" s="1928">
        <v>1.4964788732394365</v>
      </c>
      <c r="T129" s="2623">
        <v>77</v>
      </c>
      <c r="U129" s="2624">
        <v>7.271010387157696</v>
      </c>
    </row>
    <row r="130" spans="1:21" ht="18">
      <c r="A130" s="2356" t="s">
        <v>28</v>
      </c>
      <c r="B130" s="2522">
        <v>1208</v>
      </c>
      <c r="C130" s="1006">
        <v>3</v>
      </c>
      <c r="D130" s="1072">
        <v>0.24834437086092714</v>
      </c>
      <c r="E130" s="1895"/>
      <c r="F130" s="1073"/>
      <c r="G130" s="1068">
        <v>4</v>
      </c>
      <c r="H130" s="1072">
        <v>0.34305317324185247</v>
      </c>
      <c r="I130" s="2645">
        <v>7</v>
      </c>
      <c r="J130" s="2624">
        <v>0.5794701986754967</v>
      </c>
      <c r="K130" s="2692"/>
      <c r="L130" s="2533" t="s">
        <v>28</v>
      </c>
      <c r="M130" s="2583">
        <v>240</v>
      </c>
      <c r="N130" s="1115">
        <v>19</v>
      </c>
      <c r="O130" s="653">
        <v>7.916666666666667</v>
      </c>
      <c r="P130" s="1118"/>
      <c r="Q130" s="1150"/>
      <c r="R130" s="1125">
        <v>8</v>
      </c>
      <c r="S130" s="1928">
        <v>3.041825095057034</v>
      </c>
      <c r="T130" s="2623">
        <v>27</v>
      </c>
      <c r="U130" s="2624">
        <v>11.25</v>
      </c>
    </row>
    <row r="131" spans="1:21" ht="18.75" thickBot="1">
      <c r="A131" s="2446" t="s">
        <v>29</v>
      </c>
      <c r="B131" s="2524">
        <v>1163</v>
      </c>
      <c r="C131" s="1007">
        <v>28</v>
      </c>
      <c r="D131" s="1074">
        <v>2.407566638005159</v>
      </c>
      <c r="E131" s="1897"/>
      <c r="F131" s="1223"/>
      <c r="G131" s="1822">
        <v>45</v>
      </c>
      <c r="H131" s="1074">
        <v>3.7846930193439867</v>
      </c>
      <c r="I131" s="2647">
        <v>73</v>
      </c>
      <c r="J131" s="2628">
        <v>6.276870163370593</v>
      </c>
      <c r="K131" s="2692"/>
      <c r="L131" s="2536" t="s">
        <v>29</v>
      </c>
      <c r="M131" s="2585">
        <v>168</v>
      </c>
      <c r="N131" s="1117">
        <v>7</v>
      </c>
      <c r="O131" s="663">
        <v>4.166666666666667</v>
      </c>
      <c r="P131" s="1117"/>
      <c r="Q131" s="1151"/>
      <c r="R131" s="1823"/>
      <c r="S131" s="2620"/>
      <c r="T131" s="2627">
        <v>7</v>
      </c>
      <c r="U131" s="2628">
        <v>4.166666666666667</v>
      </c>
    </row>
    <row r="132" spans="1:21" ht="20.25" customHeight="1" thickBot="1">
      <c r="A132" s="3095" t="s">
        <v>404</v>
      </c>
      <c r="B132" s="3096"/>
      <c r="C132" s="3096"/>
      <c r="D132" s="3096"/>
      <c r="E132" s="3096"/>
      <c r="F132" s="3096"/>
      <c r="G132" s="3096"/>
      <c r="H132" s="3096"/>
      <c r="I132" s="3096"/>
      <c r="J132" s="2510"/>
      <c r="K132" s="2517"/>
      <c r="L132" s="3095" t="s">
        <v>404</v>
      </c>
      <c r="M132" s="3096"/>
      <c r="N132" s="3096"/>
      <c r="O132" s="3096"/>
      <c r="P132" s="3096"/>
      <c r="Q132" s="3096"/>
      <c r="R132" s="3096"/>
      <c r="S132" s="3096"/>
      <c r="T132" s="3100"/>
      <c r="U132" s="2517"/>
    </row>
    <row r="133" spans="1:21" s="3" customFormat="1" ht="30" customHeight="1" thickBot="1">
      <c r="A133" s="3034" t="s">
        <v>411</v>
      </c>
      <c r="B133" s="3035"/>
      <c r="C133" s="3035"/>
      <c r="D133" s="3035"/>
      <c r="E133" s="3035"/>
      <c r="F133" s="3035"/>
      <c r="G133" s="3035"/>
      <c r="H133" s="3035"/>
      <c r="I133" s="3035"/>
      <c r="J133" s="3035"/>
      <c r="K133" s="2694"/>
      <c r="L133" s="3035" t="s">
        <v>434</v>
      </c>
      <c r="M133" s="3035"/>
      <c r="N133" s="3035"/>
      <c r="O133" s="3035"/>
      <c r="P133" s="3035"/>
      <c r="Q133" s="3035"/>
      <c r="R133" s="3035"/>
      <c r="S133" s="3035"/>
      <c r="T133" s="3035"/>
      <c r="U133" s="3036"/>
    </row>
    <row r="134" spans="1:21" ht="24" customHeight="1" thickBot="1">
      <c r="A134" s="2987" t="s">
        <v>119</v>
      </c>
      <c r="B134" s="2518" t="s">
        <v>454</v>
      </c>
      <c r="C134" s="3041" t="s">
        <v>354</v>
      </c>
      <c r="D134" s="3042"/>
      <c r="E134" s="3041" t="s">
        <v>355</v>
      </c>
      <c r="F134" s="3042"/>
      <c r="G134" s="3041" t="s">
        <v>353</v>
      </c>
      <c r="H134" s="3042"/>
      <c r="I134" s="2946" t="s">
        <v>415</v>
      </c>
      <c r="J134" s="2948"/>
      <c r="K134" s="2511"/>
      <c r="L134" s="3098" t="s">
        <v>119</v>
      </c>
      <c r="M134" s="2518" t="s">
        <v>454</v>
      </c>
      <c r="N134" s="3089" t="s">
        <v>354</v>
      </c>
      <c r="O134" s="3090"/>
      <c r="P134" s="3101" t="s">
        <v>355</v>
      </c>
      <c r="Q134" s="3090"/>
      <c r="R134" s="3089" t="s">
        <v>353</v>
      </c>
      <c r="S134" s="3090"/>
      <c r="T134" s="3048" t="s">
        <v>415</v>
      </c>
      <c r="U134" s="3049"/>
    </row>
    <row r="135" spans="1:21" ht="15.75" thickBot="1">
      <c r="A135" s="2988"/>
      <c r="B135" s="2519" t="s">
        <v>456</v>
      </c>
      <c r="C135" s="3029" t="s">
        <v>421</v>
      </c>
      <c r="D135" s="3030"/>
      <c r="E135" s="3029" t="s">
        <v>421</v>
      </c>
      <c r="F135" s="3030"/>
      <c r="G135" s="3029" t="s">
        <v>421</v>
      </c>
      <c r="H135" s="3030"/>
      <c r="I135" s="2421" t="s">
        <v>409</v>
      </c>
      <c r="J135" s="2422" t="s">
        <v>458</v>
      </c>
      <c r="K135" s="2695"/>
      <c r="L135" s="3099"/>
      <c r="M135" s="2557" t="s">
        <v>456</v>
      </c>
      <c r="N135" s="3062" t="s">
        <v>421</v>
      </c>
      <c r="O135" s="3063"/>
      <c r="P135" s="3062" t="s">
        <v>421</v>
      </c>
      <c r="Q135" s="3063"/>
      <c r="R135" s="3062" t="s">
        <v>421</v>
      </c>
      <c r="S135" s="3063"/>
      <c r="T135" s="2538" t="s">
        <v>409</v>
      </c>
      <c r="U135" s="2537" t="s">
        <v>458</v>
      </c>
    </row>
    <row r="136" spans="1:21" ht="24" customHeight="1">
      <c r="A136" s="1880" t="s">
        <v>201</v>
      </c>
      <c r="B136" s="2525">
        <v>30162</v>
      </c>
      <c r="C136" s="2331">
        <v>1618</v>
      </c>
      <c r="D136" s="1872">
        <v>4.4</v>
      </c>
      <c r="E136" s="2332">
        <v>87</v>
      </c>
      <c r="F136" s="1874">
        <v>-3.2</v>
      </c>
      <c r="G136" s="2332">
        <v>675</v>
      </c>
      <c r="H136" s="1886">
        <v>1.6</v>
      </c>
      <c r="I136" s="2644">
        <v>2380</v>
      </c>
      <c r="J136" s="2622">
        <v>7.89072342682846</v>
      </c>
      <c r="K136" s="2677"/>
      <c r="L136" s="2532" t="s">
        <v>201</v>
      </c>
      <c r="M136" s="2599">
        <v>5488</v>
      </c>
      <c r="N136" s="1200">
        <f>+P136+R136</f>
        <v>423</v>
      </c>
      <c r="O136" s="1809">
        <v>12.190233236151604</v>
      </c>
      <c r="P136" s="1200">
        <f>P137+P138+P140+P141+P144+P145+P151</f>
        <v>79</v>
      </c>
      <c r="Q136" s="2027">
        <v>-1.754101023225597</v>
      </c>
      <c r="R136" s="1200">
        <f>R137+R138+R139+R140+R141+R142+R144+R145+R146+R147+R148+R149+R150+R151+R152+R154+R155</f>
        <v>344</v>
      </c>
      <c r="S136" s="2034">
        <v>5.554637130104149</v>
      </c>
      <c r="T136" s="2621">
        <v>846</v>
      </c>
      <c r="U136" s="2622">
        <v>15.415451895043732</v>
      </c>
    </row>
    <row r="137" spans="1:21" ht="18">
      <c r="A137" s="2356" t="s">
        <v>31</v>
      </c>
      <c r="B137" s="2526">
        <v>4615</v>
      </c>
      <c r="C137" s="1892">
        <v>491</v>
      </c>
      <c r="D137" s="1875">
        <v>10.6</v>
      </c>
      <c r="E137" s="1888"/>
      <c r="F137" s="1879"/>
      <c r="G137" s="1899">
        <v>283</v>
      </c>
      <c r="H137" s="1881">
        <v>5.7</v>
      </c>
      <c r="I137" s="2645">
        <v>774</v>
      </c>
      <c r="J137" s="2624">
        <v>16.77139761646804</v>
      </c>
      <c r="K137" s="2676"/>
      <c r="L137" s="2533" t="s">
        <v>31</v>
      </c>
      <c r="M137" s="2600">
        <v>320</v>
      </c>
      <c r="N137" s="1125">
        <v>53</v>
      </c>
      <c r="O137" s="1145">
        <v>16.5625</v>
      </c>
      <c r="P137" s="1194">
        <v>14</v>
      </c>
      <c r="Q137" s="1928">
        <v>3.753351206434316</v>
      </c>
      <c r="R137" s="1125">
        <v>20</v>
      </c>
      <c r="S137" s="2035">
        <v>5.167958656330749</v>
      </c>
      <c r="T137" s="2623">
        <v>87</v>
      </c>
      <c r="U137" s="2624">
        <v>27.1875</v>
      </c>
    </row>
    <row r="138" spans="1:21" ht="18">
      <c r="A138" s="2356" t="s">
        <v>16</v>
      </c>
      <c r="B138" s="2526">
        <v>1183</v>
      </c>
      <c r="C138" s="1893"/>
      <c r="D138" s="1873"/>
      <c r="E138" s="1888"/>
      <c r="F138" s="1879"/>
      <c r="G138" s="1888"/>
      <c r="H138" s="1882"/>
      <c r="I138" s="2645"/>
      <c r="J138" s="2624">
        <v>0</v>
      </c>
      <c r="K138" s="2676"/>
      <c r="L138" s="2533" t="s">
        <v>16</v>
      </c>
      <c r="M138" s="2600">
        <v>254</v>
      </c>
      <c r="N138" s="1057"/>
      <c r="O138" s="1148"/>
      <c r="P138" s="1194">
        <v>19</v>
      </c>
      <c r="Q138" s="1928">
        <v>9.895833333333334</v>
      </c>
      <c r="R138" s="1125">
        <v>4</v>
      </c>
      <c r="S138" s="2035">
        <v>1.8957345971563981</v>
      </c>
      <c r="T138" s="2623">
        <v>23</v>
      </c>
      <c r="U138" s="2624">
        <v>9.05511811023622</v>
      </c>
    </row>
    <row r="139" spans="1:21" ht="18">
      <c r="A139" s="2356" t="s">
        <v>247</v>
      </c>
      <c r="B139" s="2526">
        <v>587</v>
      </c>
      <c r="C139" s="1893"/>
      <c r="D139" s="1873"/>
      <c r="E139" s="1888"/>
      <c r="F139" s="1879"/>
      <c r="G139" s="1888"/>
      <c r="H139" s="1882"/>
      <c r="I139" s="2645"/>
      <c r="J139" s="2624">
        <v>0</v>
      </c>
      <c r="K139" s="2676"/>
      <c r="L139" s="2533" t="s">
        <v>247</v>
      </c>
      <c r="M139" s="2600">
        <v>85</v>
      </c>
      <c r="N139" s="1057"/>
      <c r="O139" s="1148"/>
      <c r="P139" s="1816"/>
      <c r="Q139" s="1924"/>
      <c r="R139" s="1125">
        <v>5</v>
      </c>
      <c r="S139" s="2035">
        <v>6.4935064935064934</v>
      </c>
      <c r="T139" s="2623">
        <v>5</v>
      </c>
      <c r="U139" s="2624">
        <v>5.882352941176471</v>
      </c>
    </row>
    <row r="140" spans="1:21" ht="18">
      <c r="A140" s="2356" t="s">
        <v>210</v>
      </c>
      <c r="B140" s="2526">
        <v>616</v>
      </c>
      <c r="C140" s="1893"/>
      <c r="D140" s="1873"/>
      <c r="E140" s="1888"/>
      <c r="F140" s="1879"/>
      <c r="G140" s="1888"/>
      <c r="H140" s="1882"/>
      <c r="I140" s="2645"/>
      <c r="J140" s="2624">
        <v>0</v>
      </c>
      <c r="K140" s="2676"/>
      <c r="L140" s="2533" t="s">
        <v>210</v>
      </c>
      <c r="M140" s="2600">
        <v>18</v>
      </c>
      <c r="N140" s="1125"/>
      <c r="O140" s="1145"/>
      <c r="P140" s="1194">
        <v>5</v>
      </c>
      <c r="Q140" s="1928">
        <v>27.77777777777778</v>
      </c>
      <c r="R140" s="1125">
        <v>11</v>
      </c>
      <c r="S140" s="2035">
        <v>47.82608695652174</v>
      </c>
      <c r="T140" s="2623">
        <v>16</v>
      </c>
      <c r="U140" s="2624">
        <v>88.88888888888889</v>
      </c>
    </row>
    <row r="141" spans="1:21" ht="18">
      <c r="A141" s="2356" t="s">
        <v>84</v>
      </c>
      <c r="B141" s="2526">
        <v>1329</v>
      </c>
      <c r="C141" s="1893"/>
      <c r="D141" s="1873"/>
      <c r="E141" s="1888"/>
      <c r="F141" s="1879"/>
      <c r="G141" s="1899"/>
      <c r="H141" s="1881"/>
      <c r="I141" s="2645"/>
      <c r="J141" s="2624">
        <v>0</v>
      </c>
      <c r="K141" s="2676"/>
      <c r="L141" s="2533" t="s">
        <v>84</v>
      </c>
      <c r="M141" s="2600">
        <v>92</v>
      </c>
      <c r="N141" s="1125">
        <v>11</v>
      </c>
      <c r="O141" s="1145">
        <v>11.956521739130435</v>
      </c>
      <c r="P141" s="1194"/>
      <c r="Q141" s="1928"/>
      <c r="R141" s="1125"/>
      <c r="S141" s="2035"/>
      <c r="T141" s="2623">
        <v>11</v>
      </c>
      <c r="U141" s="2624">
        <v>11.956521739130435</v>
      </c>
    </row>
    <row r="142" spans="1:21" ht="18">
      <c r="A142" s="2356" t="s">
        <v>20</v>
      </c>
      <c r="B142" s="2526">
        <v>141</v>
      </c>
      <c r="C142" s="1892">
        <v>107</v>
      </c>
      <c r="D142" s="1875">
        <v>75.7</v>
      </c>
      <c r="E142" s="1888"/>
      <c r="F142" s="1879"/>
      <c r="G142" s="1899">
        <v>14</v>
      </c>
      <c r="H142" s="1881">
        <v>5.7</v>
      </c>
      <c r="I142" s="2645">
        <v>121</v>
      </c>
      <c r="J142" s="2624">
        <v>85.81560283687944</v>
      </c>
      <c r="K142" s="2676"/>
      <c r="L142" s="2533" t="s">
        <v>20</v>
      </c>
      <c r="M142" s="2600">
        <v>31</v>
      </c>
      <c r="N142" s="1057"/>
      <c r="O142" s="1148"/>
      <c r="P142" s="1816"/>
      <c r="Q142" s="1924"/>
      <c r="R142" s="1125">
        <v>11</v>
      </c>
      <c r="S142" s="2035">
        <v>64.70588235294117</v>
      </c>
      <c r="T142" s="2623">
        <v>11</v>
      </c>
      <c r="U142" s="2624">
        <v>35.483870967741936</v>
      </c>
    </row>
    <row r="143" spans="1:21" ht="18">
      <c r="A143" s="1267" t="s">
        <v>0</v>
      </c>
      <c r="B143" s="2525">
        <v>2064</v>
      </c>
      <c r="C143" s="1920">
        <v>155</v>
      </c>
      <c r="D143" s="1872">
        <v>7.5</v>
      </c>
      <c r="E143" s="1884"/>
      <c r="F143" s="1874"/>
      <c r="G143" s="1884"/>
      <c r="H143" s="1501"/>
      <c r="I143" s="2646">
        <v>155</v>
      </c>
      <c r="J143" s="2626">
        <v>7.50968992248062</v>
      </c>
      <c r="K143" s="2677"/>
      <c r="L143" s="2534" t="s">
        <v>0</v>
      </c>
      <c r="M143" s="2599">
        <v>218</v>
      </c>
      <c r="N143" s="1194">
        <v>25</v>
      </c>
      <c r="O143" s="1145">
        <v>11.46788990825688</v>
      </c>
      <c r="P143" s="1816"/>
      <c r="Q143" s="2028"/>
      <c r="R143" s="1194"/>
      <c r="S143" s="2035"/>
      <c r="T143" s="2625">
        <v>25</v>
      </c>
      <c r="U143" s="2626">
        <v>11.46788990825688</v>
      </c>
    </row>
    <row r="144" spans="1:21" ht="18">
      <c r="A144" s="2356" t="s">
        <v>21</v>
      </c>
      <c r="B144" s="2526">
        <v>1467</v>
      </c>
      <c r="C144" s="1892">
        <v>52</v>
      </c>
      <c r="D144" s="1875">
        <v>3.5</v>
      </c>
      <c r="E144" s="1888"/>
      <c r="F144" s="1879"/>
      <c r="G144" s="1899">
        <v>16</v>
      </c>
      <c r="H144" s="1881">
        <v>1.1157601115760112</v>
      </c>
      <c r="I144" s="2645">
        <v>68</v>
      </c>
      <c r="J144" s="2624">
        <v>4.635310156782549</v>
      </c>
      <c r="K144" s="2676"/>
      <c r="L144" s="2533" t="s">
        <v>21</v>
      </c>
      <c r="M144" s="2600">
        <v>91</v>
      </c>
      <c r="N144" s="1194">
        <v>7</v>
      </c>
      <c r="O144" s="1145">
        <v>7.6923076923076925</v>
      </c>
      <c r="P144" s="1194">
        <v>5</v>
      </c>
      <c r="Q144" s="1928">
        <v>5.1020408163265305</v>
      </c>
      <c r="R144" s="1125">
        <v>20</v>
      </c>
      <c r="S144" s="2035">
        <v>19.41747572815534</v>
      </c>
      <c r="T144" s="2623">
        <v>32</v>
      </c>
      <c r="U144" s="2624">
        <v>35.16483516483517</v>
      </c>
    </row>
    <row r="145" spans="1:21" ht="18">
      <c r="A145" s="2356" t="s">
        <v>77</v>
      </c>
      <c r="B145" s="2526">
        <v>5438</v>
      </c>
      <c r="C145" s="1892">
        <v>374</v>
      </c>
      <c r="D145" s="1875">
        <v>6.9</v>
      </c>
      <c r="E145" s="1888"/>
      <c r="F145" s="1879"/>
      <c r="G145" s="1899">
        <v>217</v>
      </c>
      <c r="H145" s="1881">
        <v>3.6705006765899864</v>
      </c>
      <c r="I145" s="2645">
        <v>591</v>
      </c>
      <c r="J145" s="2624">
        <v>10.867966164030893</v>
      </c>
      <c r="K145" s="2676"/>
      <c r="L145" s="2533" t="s">
        <v>77</v>
      </c>
      <c r="M145" s="2600">
        <v>1786</v>
      </c>
      <c r="N145" s="2413">
        <v>184</v>
      </c>
      <c r="O145" s="1936">
        <v>10.302351623740202</v>
      </c>
      <c r="P145" s="1194">
        <v>26</v>
      </c>
      <c r="Q145" s="1928">
        <v>1.3197969543147208</v>
      </c>
      <c r="R145" s="1125">
        <v>15</v>
      </c>
      <c r="S145" s="2035">
        <v>0.751503006012024</v>
      </c>
      <c r="T145" s="2623">
        <v>225</v>
      </c>
      <c r="U145" s="2624">
        <v>12.597984322508399</v>
      </c>
    </row>
    <row r="146" spans="1:21" ht="18">
      <c r="A146" s="2356" t="s">
        <v>70</v>
      </c>
      <c r="B146" s="2526">
        <v>2954</v>
      </c>
      <c r="C146" s="1892">
        <v>63</v>
      </c>
      <c r="D146" s="1875">
        <v>2.1</v>
      </c>
      <c r="E146" s="1888"/>
      <c r="F146" s="1879"/>
      <c r="G146" s="1899">
        <v>45</v>
      </c>
      <c r="H146" s="1881">
        <v>1.5151515151515151</v>
      </c>
      <c r="I146" s="2645">
        <v>108</v>
      </c>
      <c r="J146" s="2624">
        <v>3.6560595802301963</v>
      </c>
      <c r="K146" s="2676"/>
      <c r="L146" s="2533" t="s">
        <v>70</v>
      </c>
      <c r="M146" s="2600">
        <v>684</v>
      </c>
      <c r="N146" s="1125">
        <v>38</v>
      </c>
      <c r="O146" s="1145">
        <v>5.555555555555555</v>
      </c>
      <c r="P146" s="1816"/>
      <c r="Q146" s="1924"/>
      <c r="R146" s="1125">
        <v>8</v>
      </c>
      <c r="S146" s="2035">
        <v>1.1347517730496455</v>
      </c>
      <c r="T146" s="2623">
        <v>46</v>
      </c>
      <c r="U146" s="2624">
        <v>6.7251461988304095</v>
      </c>
    </row>
    <row r="147" spans="1:21" ht="18">
      <c r="A147" s="2356" t="s">
        <v>24</v>
      </c>
      <c r="B147" s="2526">
        <v>427</v>
      </c>
      <c r="C147" s="1892">
        <v>33</v>
      </c>
      <c r="D147" s="1875">
        <v>7.7</v>
      </c>
      <c r="E147" s="1888"/>
      <c r="F147" s="1879"/>
      <c r="G147" s="1899">
        <v>24</v>
      </c>
      <c r="H147" s="1881">
        <v>5.128205128205129</v>
      </c>
      <c r="I147" s="2645">
        <v>57</v>
      </c>
      <c r="J147" s="2624">
        <v>13.348946135831381</v>
      </c>
      <c r="K147" s="2676"/>
      <c r="L147" s="2533" t="s">
        <v>24</v>
      </c>
      <c r="M147" s="2600">
        <v>8</v>
      </c>
      <c r="N147" s="1125">
        <v>22</v>
      </c>
      <c r="O147" s="1145">
        <v>275</v>
      </c>
      <c r="P147" s="2029"/>
      <c r="Q147" s="1924"/>
      <c r="R147" s="1125">
        <v>12</v>
      </c>
      <c r="S147" s="2035">
        <v>120</v>
      </c>
      <c r="T147" s="2623">
        <v>34</v>
      </c>
      <c r="U147" s="2624">
        <v>425</v>
      </c>
    </row>
    <row r="148" spans="1:21" ht="18">
      <c r="A148" s="2356" t="s">
        <v>102</v>
      </c>
      <c r="B148" s="2526">
        <v>1918</v>
      </c>
      <c r="C148" s="1892">
        <v>235</v>
      </c>
      <c r="D148" s="1875">
        <v>12.3</v>
      </c>
      <c r="E148" s="1899">
        <v>40</v>
      </c>
      <c r="F148" s="1877">
        <v>1.9</v>
      </c>
      <c r="G148" s="1899">
        <v>54</v>
      </c>
      <c r="H148" s="1881">
        <v>2.403204272363151</v>
      </c>
      <c r="I148" s="2645">
        <v>329</v>
      </c>
      <c r="J148" s="2624">
        <v>17.153284671532848</v>
      </c>
      <c r="K148" s="2676"/>
      <c r="L148" s="2533" t="s">
        <v>102</v>
      </c>
      <c r="M148" s="2600">
        <v>426</v>
      </c>
      <c r="N148" s="1125">
        <v>38</v>
      </c>
      <c r="O148" s="1145">
        <v>8.92018779342723</v>
      </c>
      <c r="P148" s="2029"/>
      <c r="Q148" s="1924"/>
      <c r="R148" s="1125">
        <v>28</v>
      </c>
      <c r="S148" s="2035">
        <v>6.306306306306307</v>
      </c>
      <c r="T148" s="2623">
        <v>66</v>
      </c>
      <c r="U148" s="2624">
        <v>15.492957746478874</v>
      </c>
    </row>
    <row r="149" spans="1:21" ht="18">
      <c r="A149" s="2356" t="s">
        <v>248</v>
      </c>
      <c r="B149" s="2526">
        <v>3732</v>
      </c>
      <c r="C149" s="1893"/>
      <c r="D149" s="1873"/>
      <c r="E149" s="1888"/>
      <c r="F149" s="1879"/>
      <c r="G149" s="1888"/>
      <c r="H149" s="1882"/>
      <c r="I149" s="2645"/>
      <c r="J149" s="2624">
        <v>0</v>
      </c>
      <c r="K149" s="2676"/>
      <c r="L149" s="2533" t="s">
        <v>248</v>
      </c>
      <c r="M149" s="2600">
        <v>439</v>
      </c>
      <c r="N149" s="1125">
        <v>156</v>
      </c>
      <c r="O149" s="1145">
        <v>35.535307517084284</v>
      </c>
      <c r="P149" s="2029"/>
      <c r="Q149" s="1924"/>
      <c r="R149" s="1125">
        <v>175</v>
      </c>
      <c r="S149" s="2035">
        <v>31.36200716845878</v>
      </c>
      <c r="T149" s="2623">
        <v>331</v>
      </c>
      <c r="U149" s="2624">
        <v>75.39863325740319</v>
      </c>
    </row>
    <row r="150" spans="1:21" ht="18">
      <c r="A150" s="2356" t="s">
        <v>249</v>
      </c>
      <c r="B150" s="2526">
        <v>780</v>
      </c>
      <c r="C150" s="1892">
        <v>31</v>
      </c>
      <c r="D150" s="1875">
        <v>4</v>
      </c>
      <c r="E150" s="1888"/>
      <c r="F150" s="1879"/>
      <c r="G150" s="1899">
        <v>15</v>
      </c>
      <c r="H150" s="1881">
        <v>1.8404907975460123</v>
      </c>
      <c r="I150" s="2645">
        <v>46</v>
      </c>
      <c r="J150" s="2624">
        <v>5.897435897435898</v>
      </c>
      <c r="K150" s="2676"/>
      <c r="L150" s="2533" t="s">
        <v>249</v>
      </c>
      <c r="M150" s="2600">
        <v>91</v>
      </c>
      <c r="N150" s="1125">
        <v>20</v>
      </c>
      <c r="O150" s="1145">
        <v>21.978021978021978</v>
      </c>
      <c r="P150" s="1816"/>
      <c r="Q150" s="1924"/>
      <c r="R150" s="1125">
        <v>2</v>
      </c>
      <c r="S150" s="2035">
        <v>1.9801980198019802</v>
      </c>
      <c r="T150" s="2623">
        <v>22</v>
      </c>
      <c r="U150" s="2624">
        <v>24.175824175824175</v>
      </c>
    </row>
    <row r="151" spans="1:21" ht="18">
      <c r="A151" s="2356" t="s">
        <v>251</v>
      </c>
      <c r="B151" s="2526">
        <v>947</v>
      </c>
      <c r="C151" s="1892">
        <v>42</v>
      </c>
      <c r="D151" s="1875">
        <v>4.2</v>
      </c>
      <c r="E151" s="1899">
        <v>8</v>
      </c>
      <c r="F151" s="1877">
        <v>0.8</v>
      </c>
      <c r="G151" s="1899">
        <v>7</v>
      </c>
      <c r="H151" s="1881">
        <v>0.6972111553784861</v>
      </c>
      <c r="I151" s="2645">
        <v>57</v>
      </c>
      <c r="J151" s="2624">
        <v>6.019007391763464</v>
      </c>
      <c r="K151" s="2676"/>
      <c r="L151" s="2533" t="s">
        <v>251</v>
      </c>
      <c r="M151" s="2600">
        <v>56</v>
      </c>
      <c r="N151" s="1125">
        <v>12</v>
      </c>
      <c r="O151" s="1145">
        <v>21.428571428571427</v>
      </c>
      <c r="P151" s="1194">
        <v>10</v>
      </c>
      <c r="Q151" s="1928">
        <v>14.705882352941176</v>
      </c>
      <c r="R151" s="1125">
        <v>33</v>
      </c>
      <c r="S151" s="2035">
        <v>42.30769230769231</v>
      </c>
      <c r="T151" s="2623">
        <v>55</v>
      </c>
      <c r="U151" s="2624">
        <v>98.21428571428571</v>
      </c>
    </row>
    <row r="152" spans="1:21" ht="18">
      <c r="A152" s="2356" t="s">
        <v>67</v>
      </c>
      <c r="B152" s="2526">
        <v>1534</v>
      </c>
      <c r="C152" s="1892">
        <v>33</v>
      </c>
      <c r="D152" s="1875">
        <v>2.2</v>
      </c>
      <c r="E152" s="1899">
        <v>39</v>
      </c>
      <c r="F152" s="1877">
        <v>2.5</v>
      </c>
      <c r="G152" s="1899"/>
      <c r="H152" s="1881"/>
      <c r="I152" s="2645">
        <v>72</v>
      </c>
      <c r="J152" s="2624">
        <v>4.69361147327249</v>
      </c>
      <c r="K152" s="2676"/>
      <c r="L152" s="2533" t="s">
        <v>67</v>
      </c>
      <c r="M152" s="2600">
        <v>851</v>
      </c>
      <c r="N152" s="1125">
        <v>147</v>
      </c>
      <c r="O152" s="1145">
        <v>17.2737955346651</v>
      </c>
      <c r="P152" s="1816"/>
      <c r="Q152" s="1924"/>
      <c r="R152" s="1125"/>
      <c r="S152" s="2035"/>
      <c r="T152" s="2623">
        <v>147</v>
      </c>
      <c r="U152" s="2624">
        <v>17.2737955346651</v>
      </c>
    </row>
    <row r="153" spans="1:21" ht="18">
      <c r="A153" s="2356" t="s">
        <v>27</v>
      </c>
      <c r="B153" s="2526">
        <v>304</v>
      </c>
      <c r="C153" s="1892">
        <v>1</v>
      </c>
      <c r="D153" s="1875">
        <v>0.3</v>
      </c>
      <c r="E153" s="1888"/>
      <c r="F153" s="1879"/>
      <c r="G153" s="1888"/>
      <c r="H153" s="1882"/>
      <c r="I153" s="2645">
        <v>1</v>
      </c>
      <c r="J153" s="2624">
        <v>0.32894736842105265</v>
      </c>
      <c r="K153" s="2676"/>
      <c r="L153" s="2533" t="s">
        <v>27</v>
      </c>
      <c r="M153" s="2600">
        <v>38</v>
      </c>
      <c r="N153" s="1125">
        <v>11</v>
      </c>
      <c r="O153" s="1145">
        <v>28.94736842105263</v>
      </c>
      <c r="P153" s="2029"/>
      <c r="Q153" s="1924"/>
      <c r="R153" s="1125"/>
      <c r="S153" s="2035"/>
      <c r="T153" s="2623">
        <v>11</v>
      </c>
      <c r="U153" s="2624">
        <v>28.94736842105263</v>
      </c>
    </row>
    <row r="154" spans="1:21" ht="18">
      <c r="A154" s="2356" t="s">
        <v>28</v>
      </c>
      <c r="B154" s="2526">
        <v>37</v>
      </c>
      <c r="C154" s="1892">
        <v>0</v>
      </c>
      <c r="D154" s="1875">
        <v>0</v>
      </c>
      <c r="E154" s="1899">
        <v>1</v>
      </c>
      <c r="F154" s="1877">
        <v>2.7</v>
      </c>
      <c r="G154" s="1888"/>
      <c r="H154" s="1882"/>
      <c r="I154" s="2645">
        <v>1</v>
      </c>
      <c r="J154" s="2624">
        <v>2.7027027027027026</v>
      </c>
      <c r="K154" s="2676"/>
      <c r="L154" s="2533" t="s">
        <v>28</v>
      </c>
      <c r="M154" s="2600">
        <v>0</v>
      </c>
      <c r="N154" s="1125">
        <v>0</v>
      </c>
      <c r="O154" s="1145">
        <v>0</v>
      </c>
      <c r="P154" s="1194"/>
      <c r="Q154" s="638"/>
      <c r="R154" s="1125"/>
      <c r="S154" s="2035"/>
      <c r="T154" s="2623">
        <v>0</v>
      </c>
      <c r="U154" s="2624"/>
    </row>
    <row r="155" spans="1:21" ht="18.75" thickBot="1">
      <c r="A155" s="2446" t="s">
        <v>29</v>
      </c>
      <c r="B155" s="2527">
        <v>89</v>
      </c>
      <c r="C155" s="1894">
        <v>1</v>
      </c>
      <c r="D155" s="1876">
        <v>1.1</v>
      </c>
      <c r="E155" s="2451">
        <v>0</v>
      </c>
      <c r="F155" s="1878">
        <v>0</v>
      </c>
      <c r="G155" s="1900"/>
      <c r="H155" s="1883"/>
      <c r="I155" s="2647">
        <v>1</v>
      </c>
      <c r="J155" s="2628">
        <v>1.1235955056179776</v>
      </c>
      <c r="K155" s="2676"/>
      <c r="L155" s="2536" t="s">
        <v>29</v>
      </c>
      <c r="M155" s="2601">
        <v>0</v>
      </c>
      <c r="N155" s="1126">
        <v>16</v>
      </c>
      <c r="O155" s="2264">
        <v>100</v>
      </c>
      <c r="P155" s="2030"/>
      <c r="Q155" s="2025"/>
      <c r="R155" s="1126"/>
      <c r="S155" s="2036"/>
      <c r="T155" s="2627">
        <v>16</v>
      </c>
      <c r="U155" s="2628"/>
    </row>
    <row r="156" ht="16.5">
      <c r="C156" s="883"/>
    </row>
    <row r="157" spans="1:21" s="3" customFormat="1" ht="15.75">
      <c r="A157" s="3073" t="s">
        <v>412</v>
      </c>
      <c r="B157" s="3073"/>
      <c r="C157" s="3074"/>
      <c r="D157" s="3074"/>
      <c r="E157" s="3074"/>
      <c r="F157" s="3074"/>
      <c r="G157" s="3074"/>
      <c r="H157" s="3074"/>
      <c r="I157" s="2638"/>
      <c r="J157" s="2638"/>
      <c r="K157" s="1431"/>
      <c r="L157" s="3073" t="s">
        <v>412</v>
      </c>
      <c r="M157" s="3073"/>
      <c r="N157" s="3074"/>
      <c r="O157" s="3074"/>
      <c r="P157" s="3074"/>
      <c r="Q157" s="3074"/>
      <c r="R157" s="3074"/>
      <c r="S157" s="3074"/>
      <c r="T157" s="2638"/>
      <c r="U157" s="2638"/>
    </row>
    <row r="158" spans="1:21" s="3" customFormat="1" ht="16.5" thickBot="1">
      <c r="A158" s="3073" t="s">
        <v>356</v>
      </c>
      <c r="B158" s="3073"/>
      <c r="C158" s="3074"/>
      <c r="D158" s="3074"/>
      <c r="E158" s="3074"/>
      <c r="F158" s="3074"/>
      <c r="G158" s="3074"/>
      <c r="H158" s="3074"/>
      <c r="I158" s="2638"/>
      <c r="J158" s="2638"/>
      <c r="K158" s="1431"/>
      <c r="L158" s="3073" t="s">
        <v>435</v>
      </c>
      <c r="M158" s="3073"/>
      <c r="N158" s="3074"/>
      <c r="O158" s="3074"/>
      <c r="P158" s="3074"/>
      <c r="Q158" s="3074"/>
      <c r="R158" s="3074"/>
      <c r="S158" s="3074"/>
      <c r="T158" s="2638"/>
      <c r="U158" s="2638"/>
    </row>
    <row r="159" spans="1:21" ht="15" customHeight="1" thickBot="1">
      <c r="A159" s="2986" t="s">
        <v>119</v>
      </c>
      <c r="B159" s="2518" t="s">
        <v>454</v>
      </c>
      <c r="C159" s="2946" t="s">
        <v>354</v>
      </c>
      <c r="D159" s="2948"/>
      <c r="E159" s="2946" t="s">
        <v>355</v>
      </c>
      <c r="F159" s="2948"/>
      <c r="G159" s="2946" t="s">
        <v>353</v>
      </c>
      <c r="H159" s="2948"/>
      <c r="I159" s="2946" t="s">
        <v>415</v>
      </c>
      <c r="J159" s="2948"/>
      <c r="K159" s="2511"/>
      <c r="L159" s="2696" t="s">
        <v>119</v>
      </c>
      <c r="M159" s="2518" t="s">
        <v>454</v>
      </c>
      <c r="N159" s="3079" t="s">
        <v>354</v>
      </c>
      <c r="O159" s="3080"/>
      <c r="P159" s="3093" t="s">
        <v>355</v>
      </c>
      <c r="Q159" s="3080"/>
      <c r="R159" s="3079" t="s">
        <v>353</v>
      </c>
      <c r="S159" s="3080"/>
      <c r="T159" s="3037" t="s">
        <v>415</v>
      </c>
      <c r="U159" s="3038"/>
    </row>
    <row r="160" spans="1:21" ht="19.5" customHeight="1" thickBot="1">
      <c r="A160" s="2988"/>
      <c r="B160" s="2519" t="s">
        <v>456</v>
      </c>
      <c r="C160" s="3029" t="s">
        <v>421</v>
      </c>
      <c r="D160" s="3030"/>
      <c r="E160" s="3029" t="s">
        <v>421</v>
      </c>
      <c r="F160" s="3030"/>
      <c r="G160" s="3029" t="s">
        <v>421</v>
      </c>
      <c r="H160" s="3030"/>
      <c r="I160" s="2421" t="s">
        <v>409</v>
      </c>
      <c r="J160" s="2422" t="s">
        <v>458</v>
      </c>
      <c r="K160" s="2695"/>
      <c r="L160" s="2697"/>
      <c r="M160" s="2557" t="s">
        <v>456</v>
      </c>
      <c r="N160" s="3062" t="s">
        <v>421</v>
      </c>
      <c r="O160" s="3063"/>
      <c r="P160" s="3094" t="s">
        <v>421</v>
      </c>
      <c r="Q160" s="3063"/>
      <c r="R160" s="3062" t="s">
        <v>421</v>
      </c>
      <c r="S160" s="3063"/>
      <c r="T160" s="2538" t="s">
        <v>409</v>
      </c>
      <c r="U160" s="2537" t="s">
        <v>458</v>
      </c>
    </row>
    <row r="161" spans="1:21" ht="22.5" customHeight="1">
      <c r="A161" s="1880" t="s">
        <v>201</v>
      </c>
      <c r="B161" s="2528">
        <v>11695</v>
      </c>
      <c r="C161" s="2331">
        <v>183</v>
      </c>
      <c r="D161" s="2333">
        <v>-8.7</v>
      </c>
      <c r="E161" s="2331">
        <v>295</v>
      </c>
      <c r="F161" s="2333">
        <v>-11.47617710380979</v>
      </c>
      <c r="G161" s="2332">
        <v>552</v>
      </c>
      <c r="H161" s="2334">
        <v>3.045363223009411</v>
      </c>
      <c r="I161" s="2644">
        <v>1030</v>
      </c>
      <c r="J161" s="2622">
        <v>8.80718255664814</v>
      </c>
      <c r="K161" s="2677"/>
      <c r="L161" s="2532" t="s">
        <v>201</v>
      </c>
      <c r="M161" s="2602">
        <v>1210</v>
      </c>
      <c r="N161" s="1549">
        <v>94</v>
      </c>
      <c r="O161" s="1548">
        <v>-21.487603305785125</v>
      </c>
      <c r="P161" s="1292">
        <v>4</v>
      </c>
      <c r="Q161" s="2423">
        <v>-41.36842105263158</v>
      </c>
      <c r="R161" s="2078">
        <v>313</v>
      </c>
      <c r="S161" s="1944">
        <v>42.908438061041295</v>
      </c>
      <c r="T161" s="2629">
        <v>411</v>
      </c>
      <c r="U161" s="2630">
        <v>33.96694214876033</v>
      </c>
    </row>
    <row r="162" spans="1:21" ht="18">
      <c r="A162" s="2356" t="s">
        <v>31</v>
      </c>
      <c r="B162" s="2529">
        <v>1969</v>
      </c>
      <c r="C162" s="1006">
        <v>31</v>
      </c>
      <c r="D162" s="2130">
        <v>1.574403250380904</v>
      </c>
      <c r="E162" s="1045"/>
      <c r="F162" s="1901"/>
      <c r="G162" s="2344">
        <v>5</v>
      </c>
      <c r="H162" s="2342">
        <v>0.25100401606425704</v>
      </c>
      <c r="I162" s="2645">
        <v>36</v>
      </c>
      <c r="J162" s="2624">
        <v>1.8283392585068563</v>
      </c>
      <c r="K162" s="2676"/>
      <c r="L162" s="2533" t="s">
        <v>31</v>
      </c>
      <c r="M162" s="2603">
        <v>0</v>
      </c>
      <c r="N162" s="1115"/>
      <c r="O162" s="1548"/>
      <c r="P162" s="1293"/>
      <c r="Q162" s="1609"/>
      <c r="R162" s="1945"/>
      <c r="S162" s="1946"/>
      <c r="T162" s="2631">
        <v>0</v>
      </c>
      <c r="U162" s="2632"/>
    </row>
    <row r="163" spans="1:21" ht="18">
      <c r="A163" s="2356" t="s">
        <v>16</v>
      </c>
      <c r="B163" s="2529">
        <v>560</v>
      </c>
      <c r="C163" s="1045"/>
      <c r="D163" s="1901"/>
      <c r="E163" s="1006">
        <v>7</v>
      </c>
      <c r="F163" s="2130">
        <v>1.5151515151515151</v>
      </c>
      <c r="G163" s="2344">
        <v>24</v>
      </c>
      <c r="H163" s="2342">
        <v>5.11727078891258</v>
      </c>
      <c r="I163" s="2645">
        <v>31</v>
      </c>
      <c r="J163" s="2624">
        <v>5.535714285714286</v>
      </c>
      <c r="K163" s="2676"/>
      <c r="L163" s="2533" t="s">
        <v>16</v>
      </c>
      <c r="M163" s="2603">
        <v>127</v>
      </c>
      <c r="N163" s="1115">
        <v>26</v>
      </c>
      <c r="O163" s="1548">
        <v>20.47244094488189</v>
      </c>
      <c r="P163" s="1315"/>
      <c r="Q163" s="1609"/>
      <c r="R163" s="1949"/>
      <c r="S163" s="1950"/>
      <c r="T163" s="2631">
        <v>26</v>
      </c>
      <c r="U163" s="2632">
        <v>20.47244094488189</v>
      </c>
    </row>
    <row r="164" spans="1:21" ht="18">
      <c r="A164" s="2356" t="s">
        <v>247</v>
      </c>
      <c r="B164" s="2529">
        <v>233</v>
      </c>
      <c r="C164" s="1045"/>
      <c r="D164" s="1901"/>
      <c r="E164" s="1045"/>
      <c r="F164" s="1901"/>
      <c r="G164" s="2344">
        <v>7</v>
      </c>
      <c r="H164" s="2342">
        <v>4.861111111111111</v>
      </c>
      <c r="I164" s="2645">
        <v>7</v>
      </c>
      <c r="J164" s="2624">
        <v>3.004291845493562</v>
      </c>
      <c r="K164" s="2676"/>
      <c r="L164" s="2533" t="s">
        <v>247</v>
      </c>
      <c r="M164" s="2603">
        <v>80</v>
      </c>
      <c r="N164" s="1115"/>
      <c r="O164" s="1548"/>
      <c r="P164" s="1293"/>
      <c r="Q164" s="1609"/>
      <c r="R164" s="1951">
        <v>64</v>
      </c>
      <c r="S164" s="1950"/>
      <c r="T164" s="2631">
        <v>64</v>
      </c>
      <c r="U164" s="2632">
        <v>80</v>
      </c>
    </row>
    <row r="165" spans="1:21" ht="18">
      <c r="A165" s="2356" t="s">
        <v>210</v>
      </c>
      <c r="B165" s="2529">
        <v>179</v>
      </c>
      <c r="C165" s="1006">
        <v>87</v>
      </c>
      <c r="D165" s="2130">
        <v>48.60335195530726</v>
      </c>
      <c r="E165" s="1045"/>
      <c r="F165" s="1901"/>
      <c r="G165" s="2344">
        <v>85</v>
      </c>
      <c r="H165" s="2342">
        <v>32.196969696969695</v>
      </c>
      <c r="I165" s="2645">
        <v>172</v>
      </c>
      <c r="J165" s="2624">
        <v>96.08938547486034</v>
      </c>
      <c r="K165" s="2676"/>
      <c r="L165" s="2533" t="s">
        <v>210</v>
      </c>
      <c r="M165" s="2603">
        <v>14</v>
      </c>
      <c r="N165" s="1115"/>
      <c r="O165" s="1548"/>
      <c r="P165" s="1293"/>
      <c r="Q165" s="1609"/>
      <c r="R165" s="1945"/>
      <c r="S165" s="1946"/>
      <c r="T165" s="2631">
        <v>0</v>
      </c>
      <c r="U165" s="2632">
        <v>0</v>
      </c>
    </row>
    <row r="166" spans="1:21" ht="18">
      <c r="A166" s="2356" t="s">
        <v>84</v>
      </c>
      <c r="B166" s="2529">
        <v>247</v>
      </c>
      <c r="C166" s="1045"/>
      <c r="D166" s="1901"/>
      <c r="E166" s="1045"/>
      <c r="F166" s="1901"/>
      <c r="G166" s="2344"/>
      <c r="H166" s="2342"/>
      <c r="I166" s="2645"/>
      <c r="J166" s="2624">
        <v>0</v>
      </c>
      <c r="K166" s="2676"/>
      <c r="L166" s="2533" t="s">
        <v>84</v>
      </c>
      <c r="M166" s="2603">
        <v>0</v>
      </c>
      <c r="N166" s="1115"/>
      <c r="O166" s="1548"/>
      <c r="P166" s="1293"/>
      <c r="Q166" s="1609"/>
      <c r="R166" s="1945"/>
      <c r="S166" s="1946"/>
      <c r="T166" s="2631">
        <v>0</v>
      </c>
      <c r="U166" s="2633"/>
    </row>
    <row r="167" spans="1:21" ht="18">
      <c r="A167" s="2356" t="s">
        <v>20</v>
      </c>
      <c r="B167" s="2529">
        <v>126</v>
      </c>
      <c r="C167" s="1006">
        <v>7</v>
      </c>
      <c r="D167" s="2130">
        <v>5.555555555555555</v>
      </c>
      <c r="E167" s="1045"/>
      <c r="F167" s="1901"/>
      <c r="G167" s="2344">
        <v>97</v>
      </c>
      <c r="H167" s="2342">
        <v>79.50819672131148</v>
      </c>
      <c r="I167" s="2645">
        <v>104</v>
      </c>
      <c r="J167" s="2624">
        <v>82.53968253968254</v>
      </c>
      <c r="K167" s="2676"/>
      <c r="L167" s="2533" t="s">
        <v>20</v>
      </c>
      <c r="M167" s="2603">
        <v>0</v>
      </c>
      <c r="N167" s="1115"/>
      <c r="O167" s="1548"/>
      <c r="P167" s="1293"/>
      <c r="Q167" s="1609"/>
      <c r="R167" s="1945">
        <v>19</v>
      </c>
      <c r="S167" s="1946"/>
      <c r="T167" s="2631">
        <v>19</v>
      </c>
      <c r="U167" s="2633"/>
    </row>
    <row r="168" spans="1:21" s="6" customFormat="1" ht="18">
      <c r="A168" s="1267" t="s">
        <v>0</v>
      </c>
      <c r="B168" s="2530">
        <v>871</v>
      </c>
      <c r="C168" s="2452"/>
      <c r="D168" s="776"/>
      <c r="E168" s="2452"/>
      <c r="F168" s="776"/>
      <c r="G168" s="2345"/>
      <c r="H168" s="1874"/>
      <c r="I168" s="2645"/>
      <c r="J168" s="2626">
        <v>0</v>
      </c>
      <c r="K168" s="2677"/>
      <c r="L168" s="2534" t="s">
        <v>0</v>
      </c>
      <c r="M168" s="2604">
        <v>453</v>
      </c>
      <c r="N168" s="1549"/>
      <c r="O168" s="707"/>
      <c r="P168" s="654"/>
      <c r="Q168" s="698"/>
      <c r="R168" s="2670"/>
      <c r="S168" s="630"/>
      <c r="T168" s="2634">
        <v>0</v>
      </c>
      <c r="U168" s="2633">
        <v>0</v>
      </c>
    </row>
    <row r="169" spans="1:21" ht="18">
      <c r="A169" s="2356" t="s">
        <v>21</v>
      </c>
      <c r="B169" s="2529">
        <v>1061</v>
      </c>
      <c r="C169" s="1045"/>
      <c r="D169" s="1901"/>
      <c r="E169" s="1045"/>
      <c r="F169" s="1901"/>
      <c r="G169" s="2344">
        <v>3</v>
      </c>
      <c r="H169" s="2342">
        <v>2.7777777777777777</v>
      </c>
      <c r="I169" s="2645">
        <v>3</v>
      </c>
      <c r="J169" s="2624">
        <v>0.2827521206409048</v>
      </c>
      <c r="K169" s="2676"/>
      <c r="L169" s="2533" t="s">
        <v>21</v>
      </c>
      <c r="M169" s="2603">
        <v>21</v>
      </c>
      <c r="N169" s="1115"/>
      <c r="O169" s="1548"/>
      <c r="P169" s="1315"/>
      <c r="Q169" s="1609"/>
      <c r="R169" s="1945"/>
      <c r="S169" s="1946"/>
      <c r="T169" s="2631">
        <v>0</v>
      </c>
      <c r="U169" s="2632">
        <v>0</v>
      </c>
    </row>
    <row r="170" spans="1:21" ht="18">
      <c r="A170" s="2356" t="s">
        <v>77</v>
      </c>
      <c r="B170" s="2529">
        <v>1344</v>
      </c>
      <c r="C170" s="1006">
        <v>56</v>
      </c>
      <c r="D170" s="2130">
        <v>4.166666666666667</v>
      </c>
      <c r="E170" s="1045"/>
      <c r="F170" s="1901"/>
      <c r="G170" s="2344">
        <v>18</v>
      </c>
      <c r="H170" s="2342">
        <v>1.3167520117044624</v>
      </c>
      <c r="I170" s="2645">
        <v>74</v>
      </c>
      <c r="J170" s="2624">
        <v>5.505952380952381</v>
      </c>
      <c r="K170" s="2676"/>
      <c r="L170" s="2533" t="s">
        <v>77</v>
      </c>
      <c r="M170" s="2603">
        <v>275</v>
      </c>
      <c r="N170" s="1115"/>
      <c r="O170" s="1548"/>
      <c r="P170" s="1315"/>
      <c r="Q170" s="1609"/>
      <c r="R170" s="1945">
        <v>225</v>
      </c>
      <c r="S170" s="1946">
        <v>218.44660194174756</v>
      </c>
      <c r="T170" s="2631">
        <v>225</v>
      </c>
      <c r="U170" s="2632">
        <v>81.81818181818181</v>
      </c>
    </row>
    <row r="171" spans="1:21" ht="18">
      <c r="A171" s="2356" t="s">
        <v>70</v>
      </c>
      <c r="B171" s="2529">
        <v>1852</v>
      </c>
      <c r="C171" s="1045"/>
      <c r="D171" s="1901"/>
      <c r="E171" s="1045"/>
      <c r="F171" s="1901"/>
      <c r="G171" s="2344">
        <v>55</v>
      </c>
      <c r="H171" s="2342">
        <v>4.3789808917197455</v>
      </c>
      <c r="I171" s="2645">
        <v>55</v>
      </c>
      <c r="J171" s="2624">
        <v>2.9697624190064795</v>
      </c>
      <c r="K171" s="2676"/>
      <c r="L171" s="2533" t="s">
        <v>70</v>
      </c>
      <c r="M171" s="2603">
        <v>21</v>
      </c>
      <c r="N171" s="1115">
        <v>7</v>
      </c>
      <c r="O171" s="1548">
        <v>33.333333333333336</v>
      </c>
      <c r="P171" s="1315"/>
      <c r="Q171" s="1609"/>
      <c r="R171" s="1945">
        <v>2</v>
      </c>
      <c r="S171" s="1946">
        <v>5.405405405405405</v>
      </c>
      <c r="T171" s="2631">
        <v>9</v>
      </c>
      <c r="U171" s="2632">
        <v>42.857142857142854</v>
      </c>
    </row>
    <row r="172" spans="1:21" ht="18">
      <c r="A172" s="2356" t="s">
        <v>24</v>
      </c>
      <c r="B172" s="2529">
        <v>593</v>
      </c>
      <c r="C172" s="1045"/>
      <c r="D172" s="1901"/>
      <c r="E172" s="1006">
        <v>273</v>
      </c>
      <c r="F172" s="2130">
        <v>72.41379310344827</v>
      </c>
      <c r="G172" s="2346"/>
      <c r="H172" s="1873"/>
      <c r="I172" s="2645">
        <v>273</v>
      </c>
      <c r="J172" s="2624">
        <v>46.03709949409781</v>
      </c>
      <c r="K172" s="2676"/>
      <c r="L172" s="2533" t="s">
        <v>24</v>
      </c>
      <c r="M172" s="2603">
        <v>32</v>
      </c>
      <c r="N172" s="1115"/>
      <c r="O172" s="1548"/>
      <c r="P172" s="1315"/>
      <c r="Q172" s="1609"/>
      <c r="R172" s="1949"/>
      <c r="S172" s="1950"/>
      <c r="T172" s="2631">
        <v>0</v>
      </c>
      <c r="U172" s="2632">
        <v>0</v>
      </c>
    </row>
    <row r="173" spans="1:21" ht="18">
      <c r="A173" s="2356" t="s">
        <v>102</v>
      </c>
      <c r="B173" s="2529">
        <v>35</v>
      </c>
      <c r="C173" s="1045"/>
      <c r="D173" s="1901"/>
      <c r="E173" s="1045"/>
      <c r="F173" s="1901"/>
      <c r="G173" s="2344">
        <v>183</v>
      </c>
      <c r="H173" s="2342">
        <v>1407.6923076923076</v>
      </c>
      <c r="I173" s="2645">
        <v>183</v>
      </c>
      <c r="J173" s="2624">
        <v>522.8571428571429</v>
      </c>
      <c r="K173" s="2676"/>
      <c r="L173" s="2533" t="s">
        <v>102</v>
      </c>
      <c r="M173" s="2603">
        <v>21</v>
      </c>
      <c r="N173" s="1115"/>
      <c r="O173" s="1548"/>
      <c r="P173" s="1293">
        <v>4</v>
      </c>
      <c r="Q173" s="1344">
        <v>50</v>
      </c>
      <c r="R173" s="1949"/>
      <c r="S173" s="1950"/>
      <c r="T173" s="2631">
        <v>4</v>
      </c>
      <c r="U173" s="2632">
        <v>19.047619047619047</v>
      </c>
    </row>
    <row r="174" spans="1:21" ht="18">
      <c r="A174" s="2356" t="s">
        <v>248</v>
      </c>
      <c r="B174" s="2529">
        <v>1305</v>
      </c>
      <c r="C174" s="1045"/>
      <c r="D174" s="1901"/>
      <c r="E174" s="1045"/>
      <c r="F174" s="1901"/>
      <c r="G174" s="2346"/>
      <c r="H174" s="1873"/>
      <c r="I174" s="2645"/>
      <c r="J174" s="2624">
        <v>0</v>
      </c>
      <c r="K174" s="2676"/>
      <c r="L174" s="2533" t="s">
        <v>248</v>
      </c>
      <c r="M174" s="2603">
        <v>137</v>
      </c>
      <c r="N174" s="1115">
        <v>21</v>
      </c>
      <c r="O174" s="1548">
        <v>15.328467153284672</v>
      </c>
      <c r="P174" s="1315"/>
      <c r="Q174" s="1609"/>
      <c r="R174" s="1949"/>
      <c r="S174" s="1950"/>
      <c r="T174" s="2631">
        <v>21</v>
      </c>
      <c r="U174" s="2632">
        <v>15.328467153284672</v>
      </c>
    </row>
    <row r="175" spans="1:21" ht="18">
      <c r="A175" s="2356" t="s">
        <v>249</v>
      </c>
      <c r="B175" s="2529">
        <v>360</v>
      </c>
      <c r="C175" s="1045"/>
      <c r="D175" s="1901"/>
      <c r="E175" s="1006">
        <v>14</v>
      </c>
      <c r="F175" s="2130">
        <v>4.605263157894737</v>
      </c>
      <c r="G175" s="2346"/>
      <c r="H175" s="1873"/>
      <c r="I175" s="2645">
        <v>14</v>
      </c>
      <c r="J175" s="2624">
        <v>3.888888888888889</v>
      </c>
      <c r="K175" s="2676"/>
      <c r="L175" s="2533" t="s">
        <v>249</v>
      </c>
      <c r="M175" s="2603">
        <v>0</v>
      </c>
      <c r="N175" s="1115"/>
      <c r="O175" s="1548"/>
      <c r="P175" s="1293"/>
      <c r="Q175" s="1609"/>
      <c r="R175" s="1945"/>
      <c r="S175" s="1946"/>
      <c r="T175" s="2631">
        <v>0</v>
      </c>
      <c r="U175" s="2632"/>
    </row>
    <row r="176" spans="1:21" ht="18">
      <c r="A176" s="2356" t="s">
        <v>251</v>
      </c>
      <c r="B176" s="2529">
        <v>87</v>
      </c>
      <c r="C176" s="1045"/>
      <c r="D176" s="1901"/>
      <c r="E176" s="1045"/>
      <c r="F176" s="1901"/>
      <c r="G176" s="2346"/>
      <c r="H176" s="1873"/>
      <c r="I176" s="2645"/>
      <c r="J176" s="2624">
        <v>0</v>
      </c>
      <c r="K176" s="2676"/>
      <c r="L176" s="2533" t="s">
        <v>251</v>
      </c>
      <c r="M176" s="2603">
        <v>0</v>
      </c>
      <c r="N176" s="1115"/>
      <c r="O176" s="1548"/>
      <c r="P176" s="1293"/>
      <c r="Q176" s="1609"/>
      <c r="R176" s="1945"/>
      <c r="S176" s="1946"/>
      <c r="T176" s="2631">
        <v>0</v>
      </c>
      <c r="U176" s="2632"/>
    </row>
    <row r="177" spans="1:21" ht="18">
      <c r="A177" s="2356" t="s">
        <v>67</v>
      </c>
      <c r="B177" s="2529">
        <v>719</v>
      </c>
      <c r="C177" s="1045"/>
      <c r="D177" s="1901"/>
      <c r="E177" s="1045"/>
      <c r="F177" s="1901"/>
      <c r="G177" s="2344">
        <v>52</v>
      </c>
      <c r="H177" s="2342">
        <v>7.9632465543644715</v>
      </c>
      <c r="I177" s="2645">
        <v>52</v>
      </c>
      <c r="J177" s="2624">
        <v>7.232267037552155</v>
      </c>
      <c r="K177" s="2676"/>
      <c r="L177" s="2533" t="s">
        <v>67</v>
      </c>
      <c r="M177" s="2603">
        <v>5</v>
      </c>
      <c r="N177" s="1115"/>
      <c r="O177" s="1548"/>
      <c r="P177" s="1293"/>
      <c r="Q177" s="1344"/>
      <c r="R177" s="1945">
        <v>2</v>
      </c>
      <c r="S177" s="1946">
        <v>50</v>
      </c>
      <c r="T177" s="2631">
        <v>2</v>
      </c>
      <c r="U177" s="2632">
        <v>40</v>
      </c>
    </row>
    <row r="178" spans="1:21" ht="18">
      <c r="A178" s="2356" t="s">
        <v>27</v>
      </c>
      <c r="B178" s="2529">
        <v>75</v>
      </c>
      <c r="C178" s="1006">
        <v>2</v>
      </c>
      <c r="D178" s="2130">
        <v>2.6666666666666665</v>
      </c>
      <c r="E178" s="1006">
        <v>1</v>
      </c>
      <c r="F178" s="2130">
        <v>1.2987012987012987</v>
      </c>
      <c r="G178" s="2344">
        <v>3</v>
      </c>
      <c r="H178" s="2342">
        <v>3.8461538461538463</v>
      </c>
      <c r="I178" s="2645">
        <v>6</v>
      </c>
      <c r="J178" s="2624">
        <v>8</v>
      </c>
      <c r="K178" s="2676"/>
      <c r="L178" s="2533" t="s">
        <v>27</v>
      </c>
      <c r="M178" s="2603">
        <v>18</v>
      </c>
      <c r="N178" s="1115">
        <v>7</v>
      </c>
      <c r="O178" s="1548">
        <v>38.888888888888886</v>
      </c>
      <c r="P178" s="1315"/>
      <c r="Q178" s="1609"/>
      <c r="R178" s="1945">
        <v>1</v>
      </c>
      <c r="S178" s="1946">
        <v>4.166666666666667</v>
      </c>
      <c r="T178" s="2631">
        <v>8</v>
      </c>
      <c r="U178" s="2632">
        <v>44.44444444444444</v>
      </c>
    </row>
    <row r="179" spans="1:21" ht="18">
      <c r="A179" s="2356" t="s">
        <v>28</v>
      </c>
      <c r="B179" s="2529">
        <v>48</v>
      </c>
      <c r="C179" s="1045"/>
      <c r="D179" s="776"/>
      <c r="E179" s="1045"/>
      <c r="F179" s="1901"/>
      <c r="G179" s="2344">
        <v>19</v>
      </c>
      <c r="H179" s="2342">
        <v>90.47619047619048</v>
      </c>
      <c r="I179" s="2645">
        <v>19</v>
      </c>
      <c r="J179" s="2624">
        <v>39.583333333333336</v>
      </c>
      <c r="K179" s="2676"/>
      <c r="L179" s="2533" t="s">
        <v>28</v>
      </c>
      <c r="M179" s="2603">
        <v>6</v>
      </c>
      <c r="N179" s="1115">
        <v>4</v>
      </c>
      <c r="O179" s="1548">
        <v>66.66666666666667</v>
      </c>
      <c r="P179" s="1315"/>
      <c r="Q179" s="1609"/>
      <c r="R179" s="1945"/>
      <c r="S179" s="1946"/>
      <c r="T179" s="2631">
        <v>4</v>
      </c>
      <c r="U179" s="2632">
        <v>66.66666666666667</v>
      </c>
    </row>
    <row r="180" spans="1:21" ht="18.75" thickBot="1">
      <c r="A180" s="2446" t="s">
        <v>29</v>
      </c>
      <c r="B180" s="2531">
        <v>31</v>
      </c>
      <c r="C180" s="1007"/>
      <c r="D180" s="849"/>
      <c r="E180" s="2453"/>
      <c r="F180" s="1902"/>
      <c r="G180" s="2347">
        <v>1</v>
      </c>
      <c r="H180" s="2343">
        <v>3.4482758620689653</v>
      </c>
      <c r="I180" s="2647">
        <v>1</v>
      </c>
      <c r="J180" s="2628">
        <v>3.225806451612903</v>
      </c>
      <c r="K180" s="2676"/>
      <c r="L180" s="2536" t="s">
        <v>29</v>
      </c>
      <c r="M180" s="2605">
        <v>0</v>
      </c>
      <c r="N180" s="1117">
        <v>29</v>
      </c>
      <c r="O180" s="1552"/>
      <c r="P180" s="1316"/>
      <c r="Q180" s="1610"/>
      <c r="R180" s="1947"/>
      <c r="S180" s="1948"/>
      <c r="T180" s="2635">
        <v>29</v>
      </c>
      <c r="U180" s="2636"/>
    </row>
    <row r="181" ht="17.25" thickBot="1">
      <c r="C181" s="883"/>
    </row>
    <row r="182" spans="1:23" ht="24.75" customHeight="1" thickBot="1">
      <c r="A182" s="3051" t="s">
        <v>431</v>
      </c>
      <c r="B182" s="3052"/>
      <c r="C182" s="3052"/>
      <c r="D182" s="3052"/>
      <c r="E182" s="3052"/>
      <c r="F182" s="3052"/>
      <c r="G182" s="3052"/>
      <c r="H182" s="3052"/>
      <c r="I182" s="3052"/>
      <c r="J182" s="3052"/>
      <c r="K182" s="3053"/>
      <c r="L182" s="3039" t="s">
        <v>436</v>
      </c>
      <c r="M182" s="3039"/>
      <c r="N182" s="3039"/>
      <c r="O182" s="3039"/>
      <c r="P182" s="3039"/>
      <c r="Q182" s="3039"/>
      <c r="R182" s="3039"/>
      <c r="S182" s="3039"/>
      <c r="T182" s="3039"/>
      <c r="U182" s="3040"/>
      <c r="V182" s="3"/>
      <c r="W182" s="3"/>
    </row>
    <row r="183" spans="1:21" ht="15.75" thickBot="1">
      <c r="A183" s="2987" t="s">
        <v>119</v>
      </c>
      <c r="B183" s="2518" t="s">
        <v>454</v>
      </c>
      <c r="C183" s="3041" t="s">
        <v>354</v>
      </c>
      <c r="D183" s="3042"/>
      <c r="E183" s="3041" t="s">
        <v>355</v>
      </c>
      <c r="F183" s="3042"/>
      <c r="G183" s="3041" t="s">
        <v>353</v>
      </c>
      <c r="H183" s="3050"/>
      <c r="I183" s="3041" t="s">
        <v>415</v>
      </c>
      <c r="J183" s="3050"/>
      <c r="K183" s="3042"/>
      <c r="L183" s="3086" t="s">
        <v>119</v>
      </c>
      <c r="M183" s="2518" t="s">
        <v>454</v>
      </c>
      <c r="N183" s="3079" t="s">
        <v>354</v>
      </c>
      <c r="O183" s="3080"/>
      <c r="P183" s="3079" t="s">
        <v>355</v>
      </c>
      <c r="Q183" s="3080"/>
      <c r="R183" s="3079" t="s">
        <v>353</v>
      </c>
      <c r="S183" s="3080"/>
      <c r="T183" s="3037" t="s">
        <v>415</v>
      </c>
      <c r="U183" s="3038"/>
    </row>
    <row r="184" spans="1:21" ht="15.75" thickBot="1">
      <c r="A184" s="2988"/>
      <c r="B184" s="2572" t="s">
        <v>456</v>
      </c>
      <c r="C184" s="3066" t="s">
        <v>429</v>
      </c>
      <c r="D184" s="3067"/>
      <c r="E184" s="3066" t="s">
        <v>429</v>
      </c>
      <c r="F184" s="3067"/>
      <c r="G184" s="3066" t="s">
        <v>429</v>
      </c>
      <c r="H184" s="3067"/>
      <c r="I184" s="2520" t="s">
        <v>409</v>
      </c>
      <c r="J184" s="2698" t="s">
        <v>458</v>
      </c>
      <c r="K184" s="2674" t="s">
        <v>481</v>
      </c>
      <c r="L184" s="3087"/>
      <c r="M184" s="2557" t="s">
        <v>456</v>
      </c>
      <c r="N184" s="3062" t="s">
        <v>429</v>
      </c>
      <c r="O184" s="3063"/>
      <c r="P184" s="3062" t="s">
        <v>429</v>
      </c>
      <c r="Q184" s="3063"/>
      <c r="R184" s="3062" t="s">
        <v>429</v>
      </c>
      <c r="S184" s="3063"/>
      <c r="T184" s="2538" t="s">
        <v>409</v>
      </c>
      <c r="U184" s="2537" t="s">
        <v>458</v>
      </c>
    </row>
    <row r="185" spans="1:22" ht="20.25" customHeight="1">
      <c r="A185" s="1261" t="s">
        <v>201</v>
      </c>
      <c r="B185" s="2348">
        <v>509678</v>
      </c>
      <c r="C185" s="2568">
        <v>7040</v>
      </c>
      <c r="D185" s="2383"/>
      <c r="E185" s="2382">
        <v>625</v>
      </c>
      <c r="F185" s="2383"/>
      <c r="G185" s="2382">
        <v>5844</v>
      </c>
      <c r="H185" s="2671"/>
      <c r="I185" s="2658">
        <v>13509</v>
      </c>
      <c r="J185" s="2675">
        <v>2.650496980446478</v>
      </c>
      <c r="K185" s="2699"/>
      <c r="L185" s="2555" t="s">
        <v>201</v>
      </c>
      <c r="M185" s="2445">
        <v>168627</v>
      </c>
      <c r="N185" s="2434">
        <v>5954</v>
      </c>
      <c r="O185" s="2436"/>
      <c r="P185" s="2428">
        <v>4141</v>
      </c>
      <c r="Q185" s="2441"/>
      <c r="R185" s="2440">
        <v>3315</v>
      </c>
      <c r="S185" s="2435"/>
      <c r="T185" s="2629">
        <v>13410</v>
      </c>
      <c r="U185" s="2630">
        <v>7.952463128680461</v>
      </c>
      <c r="V185" s="42"/>
    </row>
    <row r="186" spans="1:21" ht="19.5">
      <c r="A186" s="2447" t="s">
        <v>31</v>
      </c>
      <c r="B186" s="2349">
        <v>99272</v>
      </c>
      <c r="C186" s="2569">
        <v>2005</v>
      </c>
      <c r="D186" s="2385"/>
      <c r="E186" s="2384">
        <v>0</v>
      </c>
      <c r="F186" s="2386"/>
      <c r="G186" s="2384">
        <v>1528</v>
      </c>
      <c r="H186" s="2385"/>
      <c r="I186" s="2659">
        <v>3533</v>
      </c>
      <c r="J186" s="2676">
        <v>3.558908856475139</v>
      </c>
      <c r="K186" s="2700" t="s">
        <v>471</v>
      </c>
      <c r="L186" s="2554" t="s">
        <v>31</v>
      </c>
      <c r="M186" s="2425">
        <v>21625</v>
      </c>
      <c r="N186" s="2429">
        <v>1414</v>
      </c>
      <c r="O186" s="2430"/>
      <c r="P186" s="2429">
        <v>493</v>
      </c>
      <c r="Q186" s="2433"/>
      <c r="R186" s="2443">
        <v>20</v>
      </c>
      <c r="S186" s="2430"/>
      <c r="T186" s="2631">
        <v>1927</v>
      </c>
      <c r="U186" s="2632">
        <v>8.910982658959538</v>
      </c>
    </row>
    <row r="187" spans="1:21" ht="19.5">
      <c r="A187" s="2447" t="s">
        <v>16</v>
      </c>
      <c r="B187" s="2349">
        <v>14947</v>
      </c>
      <c r="C187" s="2569">
        <v>430</v>
      </c>
      <c r="D187" s="2385"/>
      <c r="E187" s="2384">
        <v>7</v>
      </c>
      <c r="F187" s="2386"/>
      <c r="G187" s="2384">
        <v>202</v>
      </c>
      <c r="H187" s="2385"/>
      <c r="I187" s="2659">
        <v>639</v>
      </c>
      <c r="J187" s="2676">
        <v>4.275105372315515</v>
      </c>
      <c r="K187" s="2700" t="s">
        <v>469</v>
      </c>
      <c r="L187" s="2554" t="s">
        <v>16</v>
      </c>
      <c r="M187" s="2425">
        <v>4914</v>
      </c>
      <c r="N187" s="2429">
        <v>68</v>
      </c>
      <c r="O187" s="2430"/>
      <c r="P187" s="2429">
        <v>65</v>
      </c>
      <c r="Q187" s="2433"/>
      <c r="R187" s="2443">
        <v>19</v>
      </c>
      <c r="S187" s="2430"/>
      <c r="T187" s="2631">
        <v>152</v>
      </c>
      <c r="U187" s="2632">
        <v>3.093203093203093</v>
      </c>
    </row>
    <row r="188" spans="1:21" ht="19.5">
      <c r="A188" s="2447" t="s">
        <v>247</v>
      </c>
      <c r="B188" s="2349">
        <v>11027</v>
      </c>
      <c r="C188" s="2569">
        <v>0</v>
      </c>
      <c r="D188" s="2386"/>
      <c r="E188" s="2384">
        <v>0</v>
      </c>
      <c r="F188" s="2386"/>
      <c r="G188" s="2384">
        <v>76</v>
      </c>
      <c r="H188" s="2385"/>
      <c r="I188" s="2659">
        <v>76</v>
      </c>
      <c r="J188" s="2676">
        <v>0.6892173755327832</v>
      </c>
      <c r="K188" s="2700" t="s">
        <v>479</v>
      </c>
      <c r="L188" s="2554" t="s">
        <v>247</v>
      </c>
      <c r="M188" s="2425">
        <v>2969</v>
      </c>
      <c r="N188" s="2429">
        <v>17</v>
      </c>
      <c r="O188" s="2431"/>
      <c r="P188" s="2429">
        <v>19</v>
      </c>
      <c r="Q188" s="2433"/>
      <c r="R188" s="2443">
        <v>69</v>
      </c>
      <c r="S188" s="2430"/>
      <c r="T188" s="2631">
        <v>105</v>
      </c>
      <c r="U188" s="2632">
        <v>3.5365442910070732</v>
      </c>
    </row>
    <row r="189" spans="1:21" ht="19.5">
      <c r="A189" s="2447" t="s">
        <v>210</v>
      </c>
      <c r="B189" s="2349">
        <v>11418</v>
      </c>
      <c r="C189" s="2569">
        <v>228</v>
      </c>
      <c r="D189" s="2385"/>
      <c r="E189" s="2384">
        <v>0</v>
      </c>
      <c r="F189" s="2386"/>
      <c r="G189" s="2384">
        <v>85</v>
      </c>
      <c r="H189" s="2386"/>
      <c r="I189" s="2659">
        <v>313</v>
      </c>
      <c r="J189" s="2676">
        <v>2.741285689262568</v>
      </c>
      <c r="K189" s="2700" t="s">
        <v>474</v>
      </c>
      <c r="L189" s="2554" t="s">
        <v>210</v>
      </c>
      <c r="M189" s="2425">
        <v>4277</v>
      </c>
      <c r="N189" s="2429">
        <v>199</v>
      </c>
      <c r="O189" s="2430"/>
      <c r="P189" s="2429">
        <v>82</v>
      </c>
      <c r="Q189" s="2433"/>
      <c r="R189" s="2443">
        <v>11</v>
      </c>
      <c r="S189" s="2431"/>
      <c r="T189" s="2631">
        <v>292</v>
      </c>
      <c r="U189" s="2632">
        <v>6.8272153378536355</v>
      </c>
    </row>
    <row r="190" spans="1:21" ht="19.5">
      <c r="A190" s="2447" t="s">
        <v>84</v>
      </c>
      <c r="B190" s="2349">
        <v>24511</v>
      </c>
      <c r="C190" s="2569">
        <v>0</v>
      </c>
      <c r="D190" s="2386"/>
      <c r="E190" s="2384">
        <v>0</v>
      </c>
      <c r="F190" s="2386"/>
      <c r="G190" s="2384">
        <v>0</v>
      </c>
      <c r="H190" s="2385"/>
      <c r="I190" s="2659">
        <v>0</v>
      </c>
      <c r="J190" s="2676">
        <v>0</v>
      </c>
      <c r="K190" s="2700"/>
      <c r="L190" s="2554" t="s">
        <v>84</v>
      </c>
      <c r="M190" s="2425">
        <v>5085</v>
      </c>
      <c r="N190" s="2429">
        <v>11</v>
      </c>
      <c r="O190" s="2431"/>
      <c r="P190" s="2429">
        <v>0</v>
      </c>
      <c r="Q190" s="2433"/>
      <c r="R190" s="2443">
        <v>0</v>
      </c>
      <c r="S190" s="2430"/>
      <c r="T190" s="2631">
        <v>11</v>
      </c>
      <c r="U190" s="2632">
        <v>0.21632251720747295</v>
      </c>
    </row>
    <row r="191" spans="1:21" ht="19.5">
      <c r="A191" s="2447" t="s">
        <v>20</v>
      </c>
      <c r="B191" s="2349">
        <v>6515</v>
      </c>
      <c r="C191" s="2569">
        <v>114</v>
      </c>
      <c r="D191" s="2386"/>
      <c r="E191" s="2384">
        <v>243</v>
      </c>
      <c r="F191" s="2385"/>
      <c r="G191" s="2384">
        <v>111</v>
      </c>
      <c r="H191" s="2386"/>
      <c r="I191" s="2659">
        <v>468</v>
      </c>
      <c r="J191" s="2676">
        <v>7.183422870299309</v>
      </c>
      <c r="K191" s="2700" t="s">
        <v>464</v>
      </c>
      <c r="L191" s="2554" t="s">
        <v>20</v>
      </c>
      <c r="M191" s="2425">
        <v>2091</v>
      </c>
      <c r="N191" s="2429">
        <v>5</v>
      </c>
      <c r="O191" s="2431"/>
      <c r="P191" s="2429">
        <v>87</v>
      </c>
      <c r="Q191" s="2432"/>
      <c r="R191" s="2443">
        <v>30</v>
      </c>
      <c r="S191" s="2431"/>
      <c r="T191" s="2631">
        <v>122</v>
      </c>
      <c r="U191" s="2632">
        <v>5.83452893352463</v>
      </c>
    </row>
    <row r="192" spans="1:21" ht="19.5">
      <c r="A192" s="1262" t="s">
        <v>0</v>
      </c>
      <c r="B192" s="2350">
        <v>28812</v>
      </c>
      <c r="C192" s="2570">
        <v>592</v>
      </c>
      <c r="D192" s="2388"/>
      <c r="E192" s="2387">
        <v>0</v>
      </c>
      <c r="F192" s="2389"/>
      <c r="G192" s="2387">
        <v>0</v>
      </c>
      <c r="H192" s="2389"/>
      <c r="I192" s="2660">
        <v>592</v>
      </c>
      <c r="J192" s="2677">
        <v>2.0546994307927253</v>
      </c>
      <c r="K192" s="2700" t="s">
        <v>476</v>
      </c>
      <c r="L192" s="2553" t="s">
        <v>0</v>
      </c>
      <c r="M192" s="2424">
        <v>9196</v>
      </c>
      <c r="N192" s="2434">
        <v>102</v>
      </c>
      <c r="O192" s="2435"/>
      <c r="P192" s="2434">
        <v>0</v>
      </c>
      <c r="Q192" s="2437"/>
      <c r="R192" s="2440">
        <v>0</v>
      </c>
      <c r="S192" s="2436"/>
      <c r="T192" s="2634">
        <v>102</v>
      </c>
      <c r="U192" s="2633">
        <v>1.1091779034362765</v>
      </c>
    </row>
    <row r="193" spans="1:21" ht="19.5">
      <c r="A193" s="2447" t="s">
        <v>21</v>
      </c>
      <c r="B193" s="2349">
        <v>31613</v>
      </c>
      <c r="C193" s="2569">
        <v>52</v>
      </c>
      <c r="D193" s="2386"/>
      <c r="E193" s="2384">
        <v>0</v>
      </c>
      <c r="F193" s="2386"/>
      <c r="G193" s="2384">
        <v>19</v>
      </c>
      <c r="H193" s="2386"/>
      <c r="I193" s="2659">
        <v>71</v>
      </c>
      <c r="J193" s="2676">
        <v>0.22459114921076773</v>
      </c>
      <c r="K193" s="2700" t="s">
        <v>483</v>
      </c>
      <c r="L193" s="2554" t="s">
        <v>21</v>
      </c>
      <c r="M193" s="2425">
        <v>4295</v>
      </c>
      <c r="N193" s="2429">
        <v>7</v>
      </c>
      <c r="O193" s="2431"/>
      <c r="P193" s="2429">
        <v>6</v>
      </c>
      <c r="Q193" s="2433"/>
      <c r="R193" s="2443">
        <v>-6</v>
      </c>
      <c r="S193" s="2431"/>
      <c r="T193" s="2631">
        <v>7</v>
      </c>
      <c r="U193" s="2632">
        <v>0.1629802095459837</v>
      </c>
    </row>
    <row r="194" spans="1:21" ht="19.5">
      <c r="A194" s="2447" t="s">
        <v>77</v>
      </c>
      <c r="B194" s="2349">
        <v>71911</v>
      </c>
      <c r="C194" s="2569">
        <v>1259</v>
      </c>
      <c r="D194" s="2385"/>
      <c r="E194" s="2384">
        <v>0</v>
      </c>
      <c r="F194" s="2386"/>
      <c r="G194" s="2384">
        <v>751</v>
      </c>
      <c r="H194" s="2385"/>
      <c r="I194" s="2659">
        <v>2010</v>
      </c>
      <c r="J194" s="2676">
        <v>2.7951217477159265</v>
      </c>
      <c r="K194" s="2700" t="s">
        <v>473</v>
      </c>
      <c r="L194" s="2554" t="s">
        <v>77</v>
      </c>
      <c r="M194" s="2425">
        <v>33634</v>
      </c>
      <c r="N194" s="2429">
        <v>744</v>
      </c>
      <c r="O194" s="2430"/>
      <c r="P194" s="2429">
        <v>857</v>
      </c>
      <c r="Q194" s="2433"/>
      <c r="R194" s="2443">
        <v>240</v>
      </c>
      <c r="S194" s="2430"/>
      <c r="T194" s="2631">
        <v>1841</v>
      </c>
      <c r="U194" s="2632">
        <v>5.473627876553487</v>
      </c>
    </row>
    <row r="195" spans="1:21" ht="19.5">
      <c r="A195" s="2447" t="s">
        <v>70</v>
      </c>
      <c r="B195" s="2349">
        <v>56444</v>
      </c>
      <c r="C195" s="2569">
        <v>63</v>
      </c>
      <c r="D195" s="2386"/>
      <c r="E195" s="2384">
        <v>0</v>
      </c>
      <c r="F195" s="2386"/>
      <c r="G195" s="2384">
        <v>3801</v>
      </c>
      <c r="H195" s="2385"/>
      <c r="I195" s="2659">
        <v>3864</v>
      </c>
      <c r="J195" s="2676">
        <v>6.845723194670824</v>
      </c>
      <c r="K195" s="2700" t="s">
        <v>465</v>
      </c>
      <c r="L195" s="2554" t="s">
        <v>70</v>
      </c>
      <c r="M195" s="2425">
        <v>15898</v>
      </c>
      <c r="N195" s="2429">
        <v>656</v>
      </c>
      <c r="O195" s="2431"/>
      <c r="P195" s="2429">
        <v>2002</v>
      </c>
      <c r="Q195" s="2433"/>
      <c r="R195" s="2443">
        <v>1472</v>
      </c>
      <c r="S195" s="2430"/>
      <c r="T195" s="2631">
        <v>4130</v>
      </c>
      <c r="U195" s="2632">
        <v>25.978110454145174</v>
      </c>
    </row>
    <row r="196" spans="1:21" ht="19.5">
      <c r="A196" s="2447" t="s">
        <v>24</v>
      </c>
      <c r="B196" s="2349">
        <v>15520</v>
      </c>
      <c r="C196" s="2569">
        <v>33</v>
      </c>
      <c r="D196" s="2386"/>
      <c r="E196" s="2384">
        <v>273</v>
      </c>
      <c r="F196" s="2386"/>
      <c r="G196" s="2384">
        <v>226</v>
      </c>
      <c r="H196" s="2385"/>
      <c r="I196" s="2659">
        <v>532</v>
      </c>
      <c r="J196" s="2676">
        <v>3.4278350515463916</v>
      </c>
      <c r="K196" s="2700" t="s">
        <v>472</v>
      </c>
      <c r="L196" s="2554" t="s">
        <v>24</v>
      </c>
      <c r="M196" s="2425">
        <v>2500</v>
      </c>
      <c r="N196" s="2429">
        <v>22</v>
      </c>
      <c r="O196" s="2431"/>
      <c r="P196" s="2429">
        <v>10</v>
      </c>
      <c r="Q196" s="2433"/>
      <c r="R196" s="2443">
        <v>12</v>
      </c>
      <c r="S196" s="2430"/>
      <c r="T196" s="2631">
        <v>44</v>
      </c>
      <c r="U196" s="2632">
        <v>1.76</v>
      </c>
    </row>
    <row r="197" spans="1:21" ht="19.5">
      <c r="A197" s="2447" t="s">
        <v>102</v>
      </c>
      <c r="B197" s="2349">
        <v>31333</v>
      </c>
      <c r="C197" s="2569">
        <v>235</v>
      </c>
      <c r="D197" s="2386"/>
      <c r="E197" s="2384">
        <v>40</v>
      </c>
      <c r="F197" s="2386"/>
      <c r="G197" s="2384">
        <v>237</v>
      </c>
      <c r="H197" s="2386"/>
      <c r="I197" s="2659">
        <v>512</v>
      </c>
      <c r="J197" s="2676">
        <v>1.6340599368078383</v>
      </c>
      <c r="K197" s="2700" t="s">
        <v>478</v>
      </c>
      <c r="L197" s="2554" t="s">
        <v>102</v>
      </c>
      <c r="M197" s="2425">
        <v>8139</v>
      </c>
      <c r="N197" s="2429">
        <v>61</v>
      </c>
      <c r="O197" s="2431"/>
      <c r="P197" s="2429">
        <v>4</v>
      </c>
      <c r="Q197" s="2433"/>
      <c r="R197" s="2443">
        <v>28</v>
      </c>
      <c r="S197" s="2431"/>
      <c r="T197" s="2631">
        <v>93</v>
      </c>
      <c r="U197" s="2632">
        <v>1.1426465167711022</v>
      </c>
    </row>
    <row r="198" spans="1:21" ht="19.5">
      <c r="A198" s="2447" t="s">
        <v>248</v>
      </c>
      <c r="B198" s="2349">
        <v>51061</v>
      </c>
      <c r="C198" s="2569">
        <v>0</v>
      </c>
      <c r="D198" s="2386"/>
      <c r="E198" s="2384">
        <v>0</v>
      </c>
      <c r="F198" s="2386"/>
      <c r="G198" s="2384">
        <v>0</v>
      </c>
      <c r="H198" s="2386"/>
      <c r="I198" s="2659">
        <v>0</v>
      </c>
      <c r="J198" s="2676">
        <v>0</v>
      </c>
      <c r="K198" s="2700"/>
      <c r="L198" s="2554" t="s">
        <v>248</v>
      </c>
      <c r="M198" s="2425">
        <v>31904</v>
      </c>
      <c r="N198" s="2429">
        <v>1747</v>
      </c>
      <c r="O198" s="2431"/>
      <c r="P198" s="2429">
        <v>427</v>
      </c>
      <c r="Q198" s="2433"/>
      <c r="R198" s="2443">
        <v>570</v>
      </c>
      <c r="S198" s="2431"/>
      <c r="T198" s="2631">
        <v>2744</v>
      </c>
      <c r="U198" s="2632">
        <v>8.600802407221664</v>
      </c>
    </row>
    <row r="199" spans="1:21" ht="19.5">
      <c r="A199" s="2447" t="s">
        <v>249</v>
      </c>
      <c r="B199" s="2349">
        <v>19677</v>
      </c>
      <c r="C199" s="2569">
        <v>1169</v>
      </c>
      <c r="D199" s="2385"/>
      <c r="E199" s="2384">
        <v>14</v>
      </c>
      <c r="F199" s="2386"/>
      <c r="G199" s="2384">
        <v>15</v>
      </c>
      <c r="H199" s="2386"/>
      <c r="I199" s="2659">
        <v>1198</v>
      </c>
      <c r="J199" s="2676">
        <v>6.0883264725313815</v>
      </c>
      <c r="K199" s="2700" t="s">
        <v>466</v>
      </c>
      <c r="L199" s="2554" t="s">
        <v>249</v>
      </c>
      <c r="M199" s="2425">
        <v>4703</v>
      </c>
      <c r="N199" s="2429">
        <v>730</v>
      </c>
      <c r="O199" s="2430"/>
      <c r="P199" s="2429">
        <v>0</v>
      </c>
      <c r="Q199" s="2433"/>
      <c r="R199" s="2443">
        <v>413</v>
      </c>
      <c r="S199" s="2431"/>
      <c r="T199" s="2631">
        <v>1143</v>
      </c>
      <c r="U199" s="2632">
        <v>24.303635977035935</v>
      </c>
    </row>
    <row r="200" spans="1:21" ht="19.5">
      <c r="A200" s="2447" t="s">
        <v>251</v>
      </c>
      <c r="B200" s="2349">
        <v>8230</v>
      </c>
      <c r="C200" s="2569">
        <v>42</v>
      </c>
      <c r="D200" s="2386"/>
      <c r="E200" s="2384">
        <v>8</v>
      </c>
      <c r="F200" s="2386"/>
      <c r="G200" s="2384">
        <v>109</v>
      </c>
      <c r="H200" s="2385"/>
      <c r="I200" s="2659">
        <v>159</v>
      </c>
      <c r="J200" s="2676">
        <v>1.9319562575941678</v>
      </c>
      <c r="K200" s="2700" t="s">
        <v>477</v>
      </c>
      <c r="L200" s="2554" t="s">
        <v>251</v>
      </c>
      <c r="M200" s="2425">
        <v>2821</v>
      </c>
      <c r="N200" s="2429">
        <v>47</v>
      </c>
      <c r="O200" s="2431"/>
      <c r="P200" s="2429">
        <v>10</v>
      </c>
      <c r="Q200" s="2433"/>
      <c r="R200" s="2443">
        <v>142</v>
      </c>
      <c r="S200" s="2430"/>
      <c r="T200" s="2631">
        <v>199</v>
      </c>
      <c r="U200" s="2632">
        <v>7.054236086494151</v>
      </c>
    </row>
    <row r="201" spans="1:21" ht="19.5">
      <c r="A201" s="2447" t="s">
        <v>67</v>
      </c>
      <c r="B201" s="2349">
        <v>21334</v>
      </c>
      <c r="C201" s="2569">
        <v>692</v>
      </c>
      <c r="D201" s="2385"/>
      <c r="E201" s="2384">
        <v>39</v>
      </c>
      <c r="F201" s="2386"/>
      <c r="G201" s="2384">
        <v>52</v>
      </c>
      <c r="H201" s="2386"/>
      <c r="I201" s="2659">
        <v>783</v>
      </c>
      <c r="J201" s="2676">
        <v>3.6701978063185527</v>
      </c>
      <c r="K201" s="2700" t="s">
        <v>470</v>
      </c>
      <c r="L201" s="2554" t="s">
        <v>67</v>
      </c>
      <c r="M201" s="2425">
        <v>13047</v>
      </c>
      <c r="N201" s="2429">
        <v>311</v>
      </c>
      <c r="O201" s="2430"/>
      <c r="P201" s="2429">
        <v>56</v>
      </c>
      <c r="Q201" s="2433"/>
      <c r="R201" s="2443">
        <v>269</v>
      </c>
      <c r="S201" s="2431"/>
      <c r="T201" s="2631">
        <v>636</v>
      </c>
      <c r="U201" s="2632">
        <v>4.8746838353644515</v>
      </c>
    </row>
    <row r="202" spans="1:21" ht="19.5">
      <c r="A202" s="2447" t="s">
        <v>27</v>
      </c>
      <c r="B202" s="2349">
        <v>3477</v>
      </c>
      <c r="C202" s="2569">
        <v>94</v>
      </c>
      <c r="D202" s="2385"/>
      <c r="E202" s="2384">
        <v>1</v>
      </c>
      <c r="F202" s="2386"/>
      <c r="G202" s="2384">
        <v>77</v>
      </c>
      <c r="H202" s="2385"/>
      <c r="I202" s="2659">
        <v>172</v>
      </c>
      <c r="J202" s="2676">
        <v>4.9467932125395455</v>
      </c>
      <c r="K202" s="2700" t="s">
        <v>468</v>
      </c>
      <c r="L202" s="2554" t="s">
        <v>27</v>
      </c>
      <c r="M202" s="2425">
        <v>1115</v>
      </c>
      <c r="N202" s="2429">
        <v>55</v>
      </c>
      <c r="O202" s="2430"/>
      <c r="P202" s="2429">
        <v>23</v>
      </c>
      <c r="Q202" s="2433"/>
      <c r="R202" s="2443">
        <v>18</v>
      </c>
      <c r="S202" s="2430"/>
      <c r="T202" s="2631">
        <v>96</v>
      </c>
      <c r="U202" s="2632">
        <v>8.609865470852018</v>
      </c>
    </row>
    <row r="203" spans="1:21" ht="19.5">
      <c r="A203" s="2447" t="s">
        <v>28</v>
      </c>
      <c r="B203" s="2349">
        <v>1293</v>
      </c>
      <c r="C203" s="2569">
        <v>3</v>
      </c>
      <c r="D203" s="2385"/>
      <c r="E203" s="2384">
        <v>1</v>
      </c>
      <c r="F203" s="2386"/>
      <c r="G203" s="2384">
        <v>23</v>
      </c>
      <c r="H203" s="2385"/>
      <c r="I203" s="2659">
        <v>27</v>
      </c>
      <c r="J203" s="2676">
        <v>2.0881670533642693</v>
      </c>
      <c r="K203" s="2700" t="s">
        <v>475</v>
      </c>
      <c r="L203" s="2554" t="s">
        <v>28</v>
      </c>
      <c r="M203" s="2425">
        <v>246</v>
      </c>
      <c r="N203" s="2429">
        <v>23</v>
      </c>
      <c r="O203" s="2430"/>
      <c r="P203" s="2429">
        <v>0</v>
      </c>
      <c r="Q203" s="2433"/>
      <c r="R203" s="2443">
        <v>8</v>
      </c>
      <c r="S203" s="2430"/>
      <c r="T203" s="2631">
        <v>31</v>
      </c>
      <c r="U203" s="2632">
        <v>12.601626016260163</v>
      </c>
    </row>
    <row r="204" spans="1:21" ht="20.25" thickBot="1">
      <c r="A204" s="2448" t="s">
        <v>29</v>
      </c>
      <c r="B204" s="2351">
        <v>1283</v>
      </c>
      <c r="C204" s="2571">
        <v>29</v>
      </c>
      <c r="D204" s="2391"/>
      <c r="E204" s="2390">
        <v>0</v>
      </c>
      <c r="F204" s="2392"/>
      <c r="G204" s="2390">
        <v>46</v>
      </c>
      <c r="H204" s="2391"/>
      <c r="I204" s="2661">
        <v>75</v>
      </c>
      <c r="J204" s="2678">
        <v>5.845674201091192</v>
      </c>
      <c r="K204" s="2701" t="s">
        <v>467</v>
      </c>
      <c r="L204" s="2556" t="s">
        <v>29</v>
      </c>
      <c r="M204" s="2427">
        <v>168</v>
      </c>
      <c r="N204" s="2438">
        <v>52</v>
      </c>
      <c r="O204" s="2439"/>
      <c r="P204" s="2438">
        <v>0</v>
      </c>
      <c r="Q204" s="2442"/>
      <c r="R204" s="2444">
        <v>0</v>
      </c>
      <c r="S204" s="2439"/>
      <c r="T204" s="2635">
        <v>52</v>
      </c>
      <c r="U204" s="2636">
        <v>30.952380952380953</v>
      </c>
    </row>
    <row r="205" spans="1:21" ht="14.25">
      <c r="A205" s="3068" t="s">
        <v>405</v>
      </c>
      <c r="B205" s="3068"/>
      <c r="C205" s="3068"/>
      <c r="D205" s="3068"/>
      <c r="E205" s="3068"/>
      <c r="F205" s="3068"/>
      <c r="G205" s="3068"/>
      <c r="H205" s="3068"/>
      <c r="I205" s="2353"/>
      <c r="J205" s="2353"/>
      <c r="K205" s="2353"/>
      <c r="L205" s="3068" t="s">
        <v>405</v>
      </c>
      <c r="M205" s="3068"/>
      <c r="N205" s="3068"/>
      <c r="O205" s="3068"/>
      <c r="P205" s="3068"/>
      <c r="Q205" s="3068"/>
      <c r="R205" s="3068"/>
      <c r="S205" s="3068"/>
      <c r="T205" s="2353"/>
      <c r="U205" s="2353"/>
    </row>
    <row r="206" spans="1:21" ht="12.75">
      <c r="A206" s="2323" t="s">
        <v>426</v>
      </c>
      <c r="B206" s="2323"/>
      <c r="C206" s="2323"/>
      <c r="D206" s="2323"/>
      <c r="E206" s="2323"/>
      <c r="F206" s="2323"/>
      <c r="G206" s="2323"/>
      <c r="H206" s="2323"/>
      <c r="I206" s="2324"/>
      <c r="J206" s="2324"/>
      <c r="K206" s="2324"/>
      <c r="L206" s="2323" t="s">
        <v>426</v>
      </c>
      <c r="M206" s="2323"/>
      <c r="N206" s="2323"/>
      <c r="O206" s="2323"/>
      <c r="P206" s="2323"/>
      <c r="Q206" s="2323"/>
      <c r="R206" s="2323"/>
      <c r="S206" s="2323"/>
      <c r="T206" s="2324"/>
      <c r="U206" s="2324"/>
    </row>
    <row r="207" spans="1:21" ht="12.75">
      <c r="A207" s="1239" t="s">
        <v>150</v>
      </c>
      <c r="B207" s="1239"/>
      <c r="C207" s="1239"/>
      <c r="D207" s="1239"/>
      <c r="E207" s="1240"/>
      <c r="F207" s="1240"/>
      <c r="G207" s="1240"/>
      <c r="H207" s="1240"/>
      <c r="I207" s="1240"/>
      <c r="J207" s="1240"/>
      <c r="K207" s="1240"/>
      <c r="L207" s="1239" t="s">
        <v>150</v>
      </c>
      <c r="M207" s="1239"/>
      <c r="N207" s="1239"/>
      <c r="O207" s="1239"/>
      <c r="P207" s="1240"/>
      <c r="Q207" s="1240"/>
      <c r="R207" s="1240"/>
      <c r="S207" s="1240"/>
      <c r="T207" s="1240"/>
      <c r="U207" s="1240"/>
    </row>
    <row r="208" spans="1:21" ht="12.75">
      <c r="A208" s="1242" t="s">
        <v>152</v>
      </c>
      <c r="B208" s="1242"/>
      <c r="C208" s="1242"/>
      <c r="D208" s="1260"/>
      <c r="E208" s="1260"/>
      <c r="F208" s="1260"/>
      <c r="G208" s="1260"/>
      <c r="H208" s="1260"/>
      <c r="I208" s="1241"/>
      <c r="J208" s="1241"/>
      <c r="K208" s="1241"/>
      <c r="L208" s="1242" t="s">
        <v>152</v>
      </c>
      <c r="M208" s="1242"/>
      <c r="N208" s="1242"/>
      <c r="O208" s="1260"/>
      <c r="P208" s="1260"/>
      <c r="Q208" s="1260"/>
      <c r="R208" s="1260"/>
      <c r="S208" s="1260"/>
      <c r="T208" s="1241"/>
      <c r="U208" s="1241"/>
    </row>
    <row r="210" spans="1:24" ht="26.25" customHeight="1">
      <c r="A210" s="3059" t="s">
        <v>438</v>
      </c>
      <c r="B210" s="3033"/>
      <c r="C210" s="3033"/>
      <c r="D210" s="3033"/>
      <c r="E210" s="3033"/>
      <c r="F210" s="3033"/>
      <c r="G210" s="3033"/>
      <c r="L210" s="2210" t="s">
        <v>420</v>
      </c>
      <c r="M210" s="2210"/>
      <c r="N210" s="2210"/>
      <c r="O210" s="2210"/>
      <c r="P210" s="2210"/>
      <c r="Q210" s="2210"/>
      <c r="R210" s="2210"/>
      <c r="S210" s="2210"/>
      <c r="T210" s="2210"/>
      <c r="U210" s="2210"/>
      <c r="V210" s="2209"/>
      <c r="W210" s="2209"/>
      <c r="X210" s="2209"/>
    </row>
    <row r="211" spans="1:24" ht="22.5" customHeight="1" thickBot="1">
      <c r="A211" s="3059"/>
      <c r="B211" s="3033"/>
      <c r="C211" s="3033"/>
      <c r="D211" s="3033"/>
      <c r="E211" s="3033"/>
      <c r="F211" s="3033"/>
      <c r="G211" s="3033"/>
      <c r="L211" s="2374" t="s">
        <v>408</v>
      </c>
      <c r="M211" s="2374"/>
      <c r="N211" s="2328"/>
      <c r="O211" s="2328"/>
      <c r="P211" s="2328"/>
      <c r="Q211" s="2328"/>
      <c r="R211" s="2328"/>
      <c r="S211" s="2328"/>
      <c r="T211" s="2328"/>
      <c r="U211" s="2328"/>
      <c r="V211" s="51"/>
      <c r="W211" s="51"/>
      <c r="X211" s="51"/>
    </row>
    <row r="212" spans="1:24" ht="29.25" customHeight="1" thickBot="1">
      <c r="A212" s="2449" t="s">
        <v>119</v>
      </c>
      <c r="B212" s="2581" t="s">
        <v>459</v>
      </c>
      <c r="C212" s="2355" t="s">
        <v>417</v>
      </c>
      <c r="D212" s="2421" t="s">
        <v>418</v>
      </c>
      <c r="E212" s="2421" t="s">
        <v>419</v>
      </c>
      <c r="F212" s="2682" t="s">
        <v>460</v>
      </c>
      <c r="G212" s="2683" t="s">
        <v>480</v>
      </c>
      <c r="L212" s="2986" t="s">
        <v>119</v>
      </c>
      <c r="M212" s="2580" t="s">
        <v>461</v>
      </c>
      <c r="N212" s="3031" t="s">
        <v>413</v>
      </c>
      <c r="O212" s="3032"/>
      <c r="P212" s="3088"/>
      <c r="Q212" s="3031" t="s">
        <v>414</v>
      </c>
      <c r="R212" s="3032"/>
      <c r="S212" s="3088"/>
      <c r="T212" s="3054" t="s">
        <v>416</v>
      </c>
      <c r="U212" s="3055"/>
      <c r="V212" s="3056"/>
      <c r="W212" s="3031" t="s">
        <v>461</v>
      </c>
      <c r="X212" s="3032"/>
    </row>
    <row r="213" spans="1:24" ht="21.75" customHeight="1" thickBot="1">
      <c r="A213" s="1267" t="s">
        <v>201</v>
      </c>
      <c r="B213" s="2350">
        <v>509678</v>
      </c>
      <c r="C213" s="1954">
        <v>-36514</v>
      </c>
      <c r="D213" s="2549">
        <v>13509</v>
      </c>
      <c r="E213" s="2663">
        <v>-23005</v>
      </c>
      <c r="F213" s="2578">
        <v>-4.513634098391534</v>
      </c>
      <c r="G213" s="2684"/>
      <c r="L213" s="2988"/>
      <c r="M213" s="2579" t="s">
        <v>459</v>
      </c>
      <c r="N213" s="2360" t="s">
        <v>417</v>
      </c>
      <c r="O213" s="2361" t="s">
        <v>418</v>
      </c>
      <c r="P213" s="2362" t="s">
        <v>419</v>
      </c>
      <c r="Q213" s="2360" t="s">
        <v>417</v>
      </c>
      <c r="R213" s="2361" t="s">
        <v>418</v>
      </c>
      <c r="S213" s="2362" t="s">
        <v>419</v>
      </c>
      <c r="T213" s="2360" t="s">
        <v>417</v>
      </c>
      <c r="U213" s="2361" t="s">
        <v>418</v>
      </c>
      <c r="V213" s="2362" t="s">
        <v>419</v>
      </c>
      <c r="W213" s="2362" t="s">
        <v>419</v>
      </c>
      <c r="X213" s="2573" t="s">
        <v>460</v>
      </c>
    </row>
    <row r="214" spans="1:24" ht="19.5">
      <c r="A214" s="1270" t="s">
        <v>31</v>
      </c>
      <c r="B214" s="2349">
        <v>99272</v>
      </c>
      <c r="C214" s="1953">
        <v>-4050</v>
      </c>
      <c r="D214" s="2550">
        <v>3533</v>
      </c>
      <c r="E214" s="2662">
        <v>-517</v>
      </c>
      <c r="F214" s="2577">
        <v>-0.5207913611088726</v>
      </c>
      <c r="G214" s="2685" t="s">
        <v>478</v>
      </c>
      <c r="L214" s="1880" t="s">
        <v>201</v>
      </c>
      <c r="M214" s="2348">
        <v>509678</v>
      </c>
      <c r="N214" s="2363">
        <v>-32074</v>
      </c>
      <c r="O214" s="2352">
        <v>10099</v>
      </c>
      <c r="P214" s="2364">
        <v>-21975</v>
      </c>
      <c r="Q214" s="2363">
        <v>-1460</v>
      </c>
      <c r="R214" s="2352">
        <v>2380</v>
      </c>
      <c r="S214" s="2365">
        <v>920</v>
      </c>
      <c r="T214" s="2363">
        <v>-2980</v>
      </c>
      <c r="U214" s="2352">
        <v>1030</v>
      </c>
      <c r="V214" s="2364">
        <v>-1950</v>
      </c>
      <c r="W214" s="2364">
        <v>-23005</v>
      </c>
      <c r="X214" s="2576">
        <v>-4.513634098391534</v>
      </c>
    </row>
    <row r="215" spans="1:24" ht="19.5">
      <c r="A215" s="1270" t="s">
        <v>16</v>
      </c>
      <c r="B215" s="2349">
        <v>14947</v>
      </c>
      <c r="C215" s="1953">
        <v>-901</v>
      </c>
      <c r="D215" s="2550">
        <v>639</v>
      </c>
      <c r="E215" s="2662">
        <v>-262</v>
      </c>
      <c r="F215" s="2577">
        <v>-1.7528601057068307</v>
      </c>
      <c r="G215" s="2685" t="s">
        <v>476</v>
      </c>
      <c r="L215" s="2356" t="s">
        <v>31</v>
      </c>
      <c r="M215" s="2349">
        <v>99272</v>
      </c>
      <c r="N215" s="2366">
        <v>-3632</v>
      </c>
      <c r="O215" s="2367">
        <v>2723</v>
      </c>
      <c r="P215" s="2368">
        <v>-909</v>
      </c>
      <c r="Q215" s="2366">
        <v>-410</v>
      </c>
      <c r="R215" s="2367">
        <v>774</v>
      </c>
      <c r="S215" s="2365">
        <v>364</v>
      </c>
      <c r="T215" s="2366">
        <v>-8</v>
      </c>
      <c r="U215" s="2367">
        <v>36</v>
      </c>
      <c r="V215" s="2365">
        <v>28</v>
      </c>
      <c r="W215" s="2365">
        <v>-517</v>
      </c>
      <c r="X215" s="2577">
        <v>-0.5207913611088726</v>
      </c>
    </row>
    <row r="216" spans="1:24" ht="19.5">
      <c r="A216" s="1270" t="s">
        <v>247</v>
      </c>
      <c r="B216" s="2349">
        <v>11027</v>
      </c>
      <c r="C216" s="1953">
        <v>-681</v>
      </c>
      <c r="D216" s="2550">
        <v>76</v>
      </c>
      <c r="E216" s="2662">
        <v>-605</v>
      </c>
      <c r="F216" s="2577">
        <v>-5.486533055228077</v>
      </c>
      <c r="G216" s="2685" t="s">
        <v>468</v>
      </c>
      <c r="L216" s="2356" t="s">
        <v>16</v>
      </c>
      <c r="M216" s="2349">
        <v>14947</v>
      </c>
      <c r="N216" s="2366">
        <v>-730</v>
      </c>
      <c r="O216" s="2367">
        <v>608</v>
      </c>
      <c r="P216" s="2368">
        <v>-122</v>
      </c>
      <c r="Q216" s="2366">
        <v>-73</v>
      </c>
      <c r="R216" s="2367">
        <v>0</v>
      </c>
      <c r="S216" s="2368">
        <v>-73</v>
      </c>
      <c r="T216" s="2366">
        <v>-98</v>
      </c>
      <c r="U216" s="2367">
        <v>31</v>
      </c>
      <c r="V216" s="2368">
        <v>-67</v>
      </c>
      <c r="W216" s="2368">
        <v>-262</v>
      </c>
      <c r="X216" s="2577">
        <v>-1.7528601057068307</v>
      </c>
    </row>
    <row r="217" spans="1:24" ht="19.5">
      <c r="A217" s="1270" t="s">
        <v>210</v>
      </c>
      <c r="B217" s="2349">
        <v>11418</v>
      </c>
      <c r="C217" s="1953">
        <v>-781</v>
      </c>
      <c r="D217" s="2550">
        <v>313</v>
      </c>
      <c r="E217" s="2662">
        <v>-468</v>
      </c>
      <c r="F217" s="2577">
        <v>-4.098791382028376</v>
      </c>
      <c r="G217" s="2685" t="s">
        <v>472</v>
      </c>
      <c r="L217" s="2356" t="s">
        <v>247</v>
      </c>
      <c r="M217" s="2349">
        <v>11027</v>
      </c>
      <c r="N217" s="2366">
        <v>-513</v>
      </c>
      <c r="O217" s="2367">
        <v>69</v>
      </c>
      <c r="P217" s="2368">
        <v>-444</v>
      </c>
      <c r="Q217" s="2366">
        <v>-79</v>
      </c>
      <c r="R217" s="2367">
        <v>0</v>
      </c>
      <c r="S217" s="2368">
        <v>-79</v>
      </c>
      <c r="T217" s="2366">
        <v>-89</v>
      </c>
      <c r="U217" s="2367">
        <v>7</v>
      </c>
      <c r="V217" s="2368">
        <v>-82</v>
      </c>
      <c r="W217" s="2368">
        <v>-605</v>
      </c>
      <c r="X217" s="2577">
        <v>-5.486533055228077</v>
      </c>
    </row>
    <row r="218" spans="1:24" ht="19.5">
      <c r="A218" s="1270" t="s">
        <v>84</v>
      </c>
      <c r="B218" s="2349">
        <v>24511</v>
      </c>
      <c r="C218" s="1953">
        <v>-1467</v>
      </c>
      <c r="D218" s="2550">
        <v>0</v>
      </c>
      <c r="E218" s="2662">
        <v>-1467</v>
      </c>
      <c r="F218" s="2577">
        <v>-5.98506792868508</v>
      </c>
      <c r="G218" s="2685" t="s">
        <v>467</v>
      </c>
      <c r="L218" s="2356" t="s">
        <v>210</v>
      </c>
      <c r="M218" s="2349">
        <v>11418</v>
      </c>
      <c r="N218" s="2366">
        <v>-659</v>
      </c>
      <c r="O218" s="2367">
        <v>141</v>
      </c>
      <c r="P218" s="2368">
        <v>-518</v>
      </c>
      <c r="Q218" s="2366">
        <v>-120</v>
      </c>
      <c r="R218" s="2367">
        <v>0</v>
      </c>
      <c r="S218" s="2368">
        <v>-120</v>
      </c>
      <c r="T218" s="2366">
        <v>-2</v>
      </c>
      <c r="U218" s="2367">
        <v>172</v>
      </c>
      <c r="V218" s="2365">
        <v>170</v>
      </c>
      <c r="W218" s="2365">
        <v>-468</v>
      </c>
      <c r="X218" s="2577">
        <v>-4.098791382028376</v>
      </c>
    </row>
    <row r="219" spans="1:24" ht="19.5">
      <c r="A219" s="1270" t="s">
        <v>20</v>
      </c>
      <c r="B219" s="2349">
        <v>6515</v>
      </c>
      <c r="C219" s="1953">
        <v>-213</v>
      </c>
      <c r="D219" s="2550">
        <v>468</v>
      </c>
      <c r="E219" s="2680">
        <v>255</v>
      </c>
      <c r="F219" s="2681">
        <v>3.9140445126630854</v>
      </c>
      <c r="G219" s="2686" t="s">
        <v>464</v>
      </c>
      <c r="L219" s="2356" t="s">
        <v>84</v>
      </c>
      <c r="M219" s="2349">
        <v>24511</v>
      </c>
      <c r="N219" s="2366">
        <v>-1337</v>
      </c>
      <c r="O219" s="2367">
        <v>0</v>
      </c>
      <c r="P219" s="2368">
        <v>-1337</v>
      </c>
      <c r="Q219" s="2366">
        <v>-106</v>
      </c>
      <c r="R219" s="2367">
        <v>0</v>
      </c>
      <c r="S219" s="2368">
        <v>-106</v>
      </c>
      <c r="T219" s="2366">
        <v>-24</v>
      </c>
      <c r="U219" s="2367"/>
      <c r="V219" s="2368">
        <v>-24</v>
      </c>
      <c r="W219" s="2368">
        <v>-1467</v>
      </c>
      <c r="X219" s="2577">
        <v>-5.98506792868508</v>
      </c>
    </row>
    <row r="220" spans="1:24" ht="19.5">
      <c r="A220" s="1262" t="s">
        <v>0</v>
      </c>
      <c r="B220" s="2350">
        <v>28812</v>
      </c>
      <c r="C220" s="1954">
        <v>-1828</v>
      </c>
      <c r="D220" s="2549">
        <v>592</v>
      </c>
      <c r="E220" s="2663">
        <v>-1236</v>
      </c>
      <c r="F220" s="2578">
        <v>-4.28987921699292</v>
      </c>
      <c r="G220" s="2685" t="s">
        <v>471</v>
      </c>
      <c r="L220" s="2356" t="s">
        <v>20</v>
      </c>
      <c r="M220" s="2349">
        <v>6515</v>
      </c>
      <c r="N220" s="2366">
        <v>-184</v>
      </c>
      <c r="O220" s="2367">
        <v>243</v>
      </c>
      <c r="P220" s="2365">
        <v>59</v>
      </c>
      <c r="Q220" s="2366">
        <v>-18</v>
      </c>
      <c r="R220" s="2367">
        <v>121</v>
      </c>
      <c r="S220" s="2365">
        <v>103</v>
      </c>
      <c r="T220" s="2366">
        <v>-11</v>
      </c>
      <c r="U220" s="2367">
        <v>104</v>
      </c>
      <c r="V220" s="2365">
        <v>93</v>
      </c>
      <c r="W220" s="2365">
        <v>255</v>
      </c>
      <c r="X220" s="2577">
        <v>3.9140445126630854</v>
      </c>
    </row>
    <row r="221" spans="1:24" ht="19.5">
      <c r="A221" s="1270" t="s">
        <v>21</v>
      </c>
      <c r="B221" s="2349">
        <v>31613</v>
      </c>
      <c r="C221" s="1953">
        <v>-5248</v>
      </c>
      <c r="D221" s="2550">
        <v>71</v>
      </c>
      <c r="E221" s="2662">
        <v>-5177</v>
      </c>
      <c r="F221" s="2577">
        <v>-16.376174358649923</v>
      </c>
      <c r="G221" s="2685" t="s">
        <v>464</v>
      </c>
      <c r="L221" s="1267" t="s">
        <v>0</v>
      </c>
      <c r="M221" s="2350">
        <v>28812</v>
      </c>
      <c r="N221" s="2363">
        <v>-1403</v>
      </c>
      <c r="O221" s="2352">
        <v>437</v>
      </c>
      <c r="P221" s="2364">
        <v>-966</v>
      </c>
      <c r="Q221" s="2363">
        <v>-99</v>
      </c>
      <c r="R221" s="2352">
        <v>155</v>
      </c>
      <c r="S221" s="2373">
        <v>56</v>
      </c>
      <c r="T221" s="2363">
        <v>-326</v>
      </c>
      <c r="U221" s="2367"/>
      <c r="V221" s="2364">
        <v>-326</v>
      </c>
      <c r="W221" s="2364">
        <v>-1236</v>
      </c>
      <c r="X221" s="2578">
        <v>-4.28987921699292</v>
      </c>
    </row>
    <row r="222" spans="1:24" ht="19.5">
      <c r="A222" s="1270" t="s">
        <v>77</v>
      </c>
      <c r="B222" s="2349">
        <v>71911</v>
      </c>
      <c r="C222" s="1953">
        <v>-2581</v>
      </c>
      <c r="D222" s="2550">
        <v>2010</v>
      </c>
      <c r="E222" s="2662">
        <v>-571</v>
      </c>
      <c r="F222" s="2577">
        <v>-0.7940370736048727</v>
      </c>
      <c r="G222" s="2685" t="s">
        <v>477</v>
      </c>
      <c r="L222" s="2356" t="s">
        <v>21</v>
      </c>
      <c r="M222" s="2349">
        <v>31613</v>
      </c>
      <c r="N222" s="2366">
        <v>-4194</v>
      </c>
      <c r="O222" s="2367">
        <v>0</v>
      </c>
      <c r="P222" s="2368">
        <v>-4194</v>
      </c>
      <c r="Q222" s="2366">
        <v>-101</v>
      </c>
      <c r="R222" s="2367">
        <v>68</v>
      </c>
      <c r="S222" s="2368">
        <v>-33</v>
      </c>
      <c r="T222" s="2366">
        <v>-953</v>
      </c>
      <c r="U222" s="2367">
        <v>3</v>
      </c>
      <c r="V222" s="2368">
        <v>-950</v>
      </c>
      <c r="W222" s="2368">
        <v>-5177</v>
      </c>
      <c r="X222" s="2577">
        <v>-16.376174358649923</v>
      </c>
    </row>
    <row r="223" spans="1:24" ht="19.5">
      <c r="A223" s="1270" t="s">
        <v>70</v>
      </c>
      <c r="B223" s="2349">
        <v>56444</v>
      </c>
      <c r="C223" s="1953">
        <v>-8048</v>
      </c>
      <c r="D223" s="2550">
        <v>3864</v>
      </c>
      <c r="E223" s="2662">
        <v>-4184</v>
      </c>
      <c r="F223" s="2577">
        <v>-7.41265679257317</v>
      </c>
      <c r="G223" s="2685" t="s">
        <v>466</v>
      </c>
      <c r="L223" s="2356" t="s">
        <v>77</v>
      </c>
      <c r="M223" s="2349">
        <v>71911</v>
      </c>
      <c r="N223" s="2366">
        <v>-2431</v>
      </c>
      <c r="O223" s="2367">
        <v>1345</v>
      </c>
      <c r="P223" s="2368">
        <v>-1086</v>
      </c>
      <c r="Q223" s="2366">
        <v>-117</v>
      </c>
      <c r="R223" s="2367">
        <v>591</v>
      </c>
      <c r="S223" s="2365">
        <v>474</v>
      </c>
      <c r="T223" s="2366">
        <v>-33</v>
      </c>
      <c r="U223" s="2367">
        <v>74</v>
      </c>
      <c r="V223" s="2365">
        <v>41</v>
      </c>
      <c r="W223" s="2365">
        <v>-571</v>
      </c>
      <c r="X223" s="2577">
        <v>-0.7940370736048727</v>
      </c>
    </row>
    <row r="224" spans="1:24" ht="19.5">
      <c r="A224" s="1270" t="s">
        <v>24</v>
      </c>
      <c r="B224" s="2349">
        <v>15520</v>
      </c>
      <c r="C224" s="1953">
        <v>-1347</v>
      </c>
      <c r="D224" s="2550">
        <v>532</v>
      </c>
      <c r="E224" s="2662">
        <v>-815</v>
      </c>
      <c r="F224" s="2577">
        <v>-5.251288659793815</v>
      </c>
      <c r="G224" s="2685" t="s">
        <v>469</v>
      </c>
      <c r="L224" s="2356" t="s">
        <v>70</v>
      </c>
      <c r="M224" s="2349">
        <v>56444</v>
      </c>
      <c r="N224" s="2366">
        <v>-7360</v>
      </c>
      <c r="O224" s="2367">
        <v>3701</v>
      </c>
      <c r="P224" s="2368">
        <v>-3659</v>
      </c>
      <c r="Q224" s="2366">
        <v>-92</v>
      </c>
      <c r="R224" s="2367">
        <v>108</v>
      </c>
      <c r="S224" s="2365">
        <v>16</v>
      </c>
      <c r="T224" s="2366">
        <v>-596</v>
      </c>
      <c r="U224" s="2367">
        <v>55</v>
      </c>
      <c r="V224" s="2365">
        <v>-541</v>
      </c>
      <c r="W224" s="2365">
        <v>-4184</v>
      </c>
      <c r="X224" s="2577">
        <v>-7.41265679257317</v>
      </c>
    </row>
    <row r="225" spans="1:24" ht="19.5">
      <c r="A225" s="1270" t="s">
        <v>102</v>
      </c>
      <c r="B225" s="2349">
        <v>31333</v>
      </c>
      <c r="C225" s="1953">
        <v>-1624</v>
      </c>
      <c r="D225" s="2550">
        <v>512</v>
      </c>
      <c r="E225" s="2662">
        <v>-1112</v>
      </c>
      <c r="F225" s="2577">
        <v>-3.548973925254524</v>
      </c>
      <c r="G225" s="2685" t="s">
        <v>474</v>
      </c>
      <c r="L225" s="2356" t="s">
        <v>24</v>
      </c>
      <c r="M225" s="2349">
        <v>15520</v>
      </c>
      <c r="N225" s="2366">
        <v>-996</v>
      </c>
      <c r="O225" s="2367">
        <v>202</v>
      </c>
      <c r="P225" s="2368">
        <v>-794</v>
      </c>
      <c r="Q225" s="2366">
        <v>-16</v>
      </c>
      <c r="R225" s="2367">
        <v>57</v>
      </c>
      <c r="S225" s="2365">
        <v>41</v>
      </c>
      <c r="T225" s="2366">
        <v>-335</v>
      </c>
      <c r="U225" s="2367">
        <v>273</v>
      </c>
      <c r="V225" s="2365">
        <v>-62</v>
      </c>
      <c r="W225" s="2365">
        <v>-815</v>
      </c>
      <c r="X225" s="2577">
        <v>-5.251288659793815</v>
      </c>
    </row>
    <row r="226" spans="1:24" ht="19.5">
      <c r="A226" s="1270" t="s">
        <v>248</v>
      </c>
      <c r="B226" s="2349">
        <v>51061</v>
      </c>
      <c r="C226" s="1953">
        <v>-4298</v>
      </c>
      <c r="D226" s="2550">
        <v>0</v>
      </c>
      <c r="E226" s="2662">
        <v>-4298</v>
      </c>
      <c r="F226" s="2577">
        <v>-8.417383129981786</v>
      </c>
      <c r="G226" s="2685" t="s">
        <v>465</v>
      </c>
      <c r="L226" s="2356" t="s">
        <v>102</v>
      </c>
      <c r="M226" s="2349">
        <v>31333</v>
      </c>
      <c r="N226" s="2366">
        <v>-1602</v>
      </c>
      <c r="O226" s="2367">
        <v>0</v>
      </c>
      <c r="P226" s="2368">
        <v>-1602</v>
      </c>
      <c r="Q226" s="2366"/>
      <c r="R226" s="2367">
        <v>329</v>
      </c>
      <c r="S226" s="2365">
        <v>329</v>
      </c>
      <c r="T226" s="2366">
        <v>-22</v>
      </c>
      <c r="U226" s="2367">
        <v>183</v>
      </c>
      <c r="V226" s="2365">
        <v>161</v>
      </c>
      <c r="W226" s="2365">
        <v>-1112</v>
      </c>
      <c r="X226" s="2577">
        <v>-3.548973925254524</v>
      </c>
    </row>
    <row r="227" spans="1:24" ht="19.5">
      <c r="A227" s="1270" t="s">
        <v>249</v>
      </c>
      <c r="B227" s="2349">
        <v>19677</v>
      </c>
      <c r="C227" s="1953">
        <v>-2146</v>
      </c>
      <c r="D227" s="2550">
        <v>1198</v>
      </c>
      <c r="E227" s="2662">
        <v>-948</v>
      </c>
      <c r="F227" s="2577">
        <v>-4.817807592620826</v>
      </c>
      <c r="G227" s="2685" t="s">
        <v>470</v>
      </c>
      <c r="L227" s="2356" t="s">
        <v>248</v>
      </c>
      <c r="M227" s="2349">
        <v>51061</v>
      </c>
      <c r="N227" s="2366">
        <v>-3715</v>
      </c>
      <c r="O227" s="2367">
        <v>0</v>
      </c>
      <c r="P227" s="2368">
        <v>-3715</v>
      </c>
      <c r="Q227" s="2366">
        <v>-293</v>
      </c>
      <c r="R227" s="2367"/>
      <c r="S227" s="2368">
        <v>-293</v>
      </c>
      <c r="T227" s="2366">
        <v>-290</v>
      </c>
      <c r="U227" s="2367"/>
      <c r="V227" s="2365">
        <v>-290</v>
      </c>
      <c r="W227" s="2365">
        <v>-4298</v>
      </c>
      <c r="X227" s="2577">
        <v>-8.417383129981786</v>
      </c>
    </row>
    <row r="228" spans="1:24" ht="19.5">
      <c r="A228" s="1270" t="s">
        <v>251</v>
      </c>
      <c r="B228" s="2349">
        <v>8230</v>
      </c>
      <c r="C228" s="1953">
        <v>-304</v>
      </c>
      <c r="D228" s="2550">
        <v>159</v>
      </c>
      <c r="E228" s="2662">
        <v>-145</v>
      </c>
      <c r="F228" s="2577">
        <v>-1.7618469015795868</v>
      </c>
      <c r="G228" s="2685" t="s">
        <v>475</v>
      </c>
      <c r="L228" s="2356" t="s">
        <v>249</v>
      </c>
      <c r="M228" s="2349">
        <v>19677</v>
      </c>
      <c r="N228" s="2366">
        <v>-2051</v>
      </c>
      <c r="O228" s="2367">
        <v>1138</v>
      </c>
      <c r="P228" s="2368">
        <v>-913</v>
      </c>
      <c r="Q228" s="2366">
        <v>-11</v>
      </c>
      <c r="R228" s="2367">
        <v>46</v>
      </c>
      <c r="S228" s="2365">
        <v>35</v>
      </c>
      <c r="T228" s="2366">
        <v>-84</v>
      </c>
      <c r="U228" s="2367">
        <v>14</v>
      </c>
      <c r="V228" s="2365">
        <v>-70</v>
      </c>
      <c r="W228" s="2365">
        <v>-948</v>
      </c>
      <c r="X228" s="2577">
        <v>-4.817807592620826</v>
      </c>
    </row>
    <row r="229" spans="1:24" ht="19.5">
      <c r="A229" s="1270" t="s">
        <v>67</v>
      </c>
      <c r="B229" s="2349">
        <v>21334</v>
      </c>
      <c r="C229" s="1953">
        <v>-818</v>
      </c>
      <c r="D229" s="2550">
        <v>783</v>
      </c>
      <c r="E229" s="2662">
        <v>-35</v>
      </c>
      <c r="F229" s="2577">
        <v>-0.16405737320708727</v>
      </c>
      <c r="G229" s="2685" t="s">
        <v>479</v>
      </c>
      <c r="L229" s="2356" t="s">
        <v>251</v>
      </c>
      <c r="M229" s="2349">
        <v>8230</v>
      </c>
      <c r="N229" s="2366">
        <v>-290</v>
      </c>
      <c r="O229" s="2367">
        <v>102</v>
      </c>
      <c r="P229" s="2368">
        <v>-188</v>
      </c>
      <c r="Q229" s="2366"/>
      <c r="R229" s="2367">
        <v>57</v>
      </c>
      <c r="S229" s="2365">
        <v>57</v>
      </c>
      <c r="T229" s="2366">
        <v>-14</v>
      </c>
      <c r="U229" s="2367"/>
      <c r="V229" s="2365">
        <v>-14</v>
      </c>
      <c r="W229" s="2365">
        <v>-145</v>
      </c>
      <c r="X229" s="2577">
        <v>-1.7618469015795868</v>
      </c>
    </row>
    <row r="230" spans="1:24" ht="19.5">
      <c r="A230" s="1270" t="s">
        <v>27</v>
      </c>
      <c r="B230" s="2349">
        <v>3477</v>
      </c>
      <c r="C230" s="1953">
        <v>-140</v>
      </c>
      <c r="D230" s="2550">
        <v>172</v>
      </c>
      <c r="E230" s="2680">
        <v>32</v>
      </c>
      <c r="F230" s="2681">
        <v>0.9203336209375899</v>
      </c>
      <c r="G230" s="2686" t="s">
        <v>466</v>
      </c>
      <c r="L230" s="2356" t="s">
        <v>67</v>
      </c>
      <c r="M230" s="2349">
        <v>21334</v>
      </c>
      <c r="N230" s="2366">
        <v>-752</v>
      </c>
      <c r="O230" s="2367">
        <v>659</v>
      </c>
      <c r="P230" s="2368">
        <v>-93</v>
      </c>
      <c r="Q230" s="2366"/>
      <c r="R230" s="2367">
        <v>72</v>
      </c>
      <c r="S230" s="2365">
        <v>72</v>
      </c>
      <c r="T230" s="2366">
        <v>-66</v>
      </c>
      <c r="U230" s="2367">
        <v>52</v>
      </c>
      <c r="V230" s="2365">
        <v>-14</v>
      </c>
      <c r="W230" s="2365">
        <v>-35</v>
      </c>
      <c r="X230" s="2577">
        <v>-0.16405737320708727</v>
      </c>
    </row>
    <row r="231" spans="1:24" ht="19.5">
      <c r="A231" s="1270" t="s">
        <v>28</v>
      </c>
      <c r="B231" s="2349">
        <v>1293</v>
      </c>
      <c r="C231" s="1953">
        <v>-77</v>
      </c>
      <c r="D231" s="2550">
        <v>27</v>
      </c>
      <c r="E231" s="2662">
        <v>-50</v>
      </c>
      <c r="F231" s="2577">
        <v>-3.8669760247486464</v>
      </c>
      <c r="G231" s="2685" t="s">
        <v>473</v>
      </c>
      <c r="L231" s="2356" t="s">
        <v>27</v>
      </c>
      <c r="M231" s="2349">
        <v>3477</v>
      </c>
      <c r="N231" s="2366">
        <v>-129</v>
      </c>
      <c r="O231" s="2367">
        <v>165</v>
      </c>
      <c r="P231" s="2365">
        <v>36</v>
      </c>
      <c r="Q231" s="2366">
        <v>-11</v>
      </c>
      <c r="R231" s="2367">
        <v>1</v>
      </c>
      <c r="S231" s="2368">
        <v>-10</v>
      </c>
      <c r="T231" s="2366"/>
      <c r="U231" s="2367">
        <v>6</v>
      </c>
      <c r="V231" s="2365">
        <v>6</v>
      </c>
      <c r="W231" s="2365">
        <v>32</v>
      </c>
      <c r="X231" s="2577">
        <v>0.9203336209375899</v>
      </c>
    </row>
    <row r="232" spans="1:24" ht="18.75" customHeight="1" thickBot="1">
      <c r="A232" s="1271" t="s">
        <v>29</v>
      </c>
      <c r="B232" s="2351">
        <v>1283</v>
      </c>
      <c r="C232" s="1955">
        <v>-50</v>
      </c>
      <c r="D232" s="2574">
        <v>75</v>
      </c>
      <c r="E232" s="2664">
        <v>25</v>
      </c>
      <c r="F232" s="2575">
        <v>1.9485580670303975</v>
      </c>
      <c r="G232" s="2687" t="s">
        <v>465</v>
      </c>
      <c r="L232" s="2356" t="s">
        <v>28</v>
      </c>
      <c r="M232" s="2349">
        <v>1293</v>
      </c>
      <c r="N232" s="2366">
        <v>-49</v>
      </c>
      <c r="O232" s="2367">
        <v>7</v>
      </c>
      <c r="P232" s="2368">
        <v>-42</v>
      </c>
      <c r="Q232" s="2366">
        <v>-1</v>
      </c>
      <c r="R232" s="2367">
        <v>1</v>
      </c>
      <c r="S232" s="2365">
        <v>0</v>
      </c>
      <c r="T232" s="2366">
        <v>-27</v>
      </c>
      <c r="U232" s="2367">
        <v>19</v>
      </c>
      <c r="V232" s="2365">
        <v>-8</v>
      </c>
      <c r="W232" s="2365">
        <v>-50</v>
      </c>
      <c r="X232" s="2577">
        <v>-3.8669760247486464</v>
      </c>
    </row>
    <row r="233" spans="12:24" ht="21" thickBot="1">
      <c r="L233" s="2446" t="s">
        <v>29</v>
      </c>
      <c r="M233" s="2351">
        <v>1283</v>
      </c>
      <c r="N233" s="2369">
        <v>-47</v>
      </c>
      <c r="O233" s="2370">
        <v>73</v>
      </c>
      <c r="P233" s="2371">
        <v>26</v>
      </c>
      <c r="Q233" s="2372">
        <v>-1</v>
      </c>
      <c r="R233" s="2370">
        <v>1</v>
      </c>
      <c r="S233" s="2371">
        <v>0</v>
      </c>
      <c r="T233" s="2369">
        <v>-2</v>
      </c>
      <c r="U233" s="2370">
        <v>1</v>
      </c>
      <c r="V233" s="2371">
        <v>-1</v>
      </c>
      <c r="W233" s="2371">
        <v>25</v>
      </c>
      <c r="X233" s="2575">
        <v>1.9485580670303975</v>
      </c>
    </row>
    <row r="235" spans="1:24" ht="20.25">
      <c r="A235" s="3033" t="s">
        <v>437</v>
      </c>
      <c r="B235" s="3033"/>
      <c r="C235" s="3033"/>
      <c r="D235" s="3033"/>
      <c r="E235" s="3033"/>
      <c r="F235" s="3033"/>
      <c r="G235" s="2689"/>
      <c r="L235" s="2210" t="s">
        <v>433</v>
      </c>
      <c r="M235" s="2210"/>
      <c r="N235" s="2327"/>
      <c r="O235" s="2327"/>
      <c r="P235" s="2327"/>
      <c r="Q235" s="2327"/>
      <c r="R235" s="2327"/>
      <c r="S235" s="2327"/>
      <c r="T235" s="2327"/>
      <c r="U235" s="2327"/>
      <c r="V235" s="51"/>
      <c r="W235" s="51"/>
      <c r="X235" s="51"/>
    </row>
    <row r="236" spans="1:24" s="866" customFormat="1" ht="26.25" customHeight="1" thickBot="1">
      <c r="A236" s="3033"/>
      <c r="B236" s="3033"/>
      <c r="C236" s="3033"/>
      <c r="D236" s="3033"/>
      <c r="E236" s="3033"/>
      <c r="F236" s="3033"/>
      <c r="G236" s="2690"/>
      <c r="L236" s="2609" t="s">
        <v>408</v>
      </c>
      <c r="M236" s="2609"/>
      <c r="N236" s="2609"/>
      <c r="O236" s="2609"/>
      <c r="P236" s="2609"/>
      <c r="Q236" s="2609"/>
      <c r="R236" s="2609"/>
      <c r="S236" s="2609"/>
      <c r="T236" s="2609"/>
      <c r="U236" s="2609"/>
      <c r="V236" s="1454"/>
      <c r="W236" s="1454"/>
      <c r="X236" s="1454"/>
    </row>
    <row r="237" spans="1:24" ht="21" customHeight="1" thickBot="1">
      <c r="A237" s="2449" t="s">
        <v>119</v>
      </c>
      <c r="B237" s="2581" t="s">
        <v>459</v>
      </c>
      <c r="C237" s="2355" t="s">
        <v>417</v>
      </c>
      <c r="D237" s="2355" t="s">
        <v>418</v>
      </c>
      <c r="E237" s="2538" t="s">
        <v>419</v>
      </c>
      <c r="F237" s="2614" t="s">
        <v>460</v>
      </c>
      <c r="G237" s="2683" t="s">
        <v>480</v>
      </c>
      <c r="L237" s="2986" t="s">
        <v>119</v>
      </c>
      <c r="M237" s="2581" t="s">
        <v>454</v>
      </c>
      <c r="N237" s="3069" t="s">
        <v>413</v>
      </c>
      <c r="O237" s="3070"/>
      <c r="P237" s="3070"/>
      <c r="Q237" s="3069" t="s">
        <v>414</v>
      </c>
      <c r="R237" s="3070"/>
      <c r="S237" s="3070"/>
      <c r="T237" s="3045" t="s">
        <v>416</v>
      </c>
      <c r="U237" s="3046"/>
      <c r="V237" s="3047"/>
      <c r="W237" s="3031" t="s">
        <v>461</v>
      </c>
      <c r="X237" s="3032"/>
    </row>
    <row r="238" spans="1:24" ht="20.25" thickBot="1">
      <c r="A238" s="1261" t="s">
        <v>201</v>
      </c>
      <c r="B238" s="2445">
        <v>168627</v>
      </c>
      <c r="C238" s="2403">
        <v>-3378</v>
      </c>
      <c r="D238" s="2610">
        <v>13410</v>
      </c>
      <c r="E238" s="2665">
        <v>10032</v>
      </c>
      <c r="F238" s="2617">
        <v>5.9492252130441745</v>
      </c>
      <c r="G238" s="2688"/>
      <c r="L238" s="2988"/>
      <c r="M238" s="2557" t="s">
        <v>456</v>
      </c>
      <c r="N238" s="2360" t="s">
        <v>417</v>
      </c>
      <c r="O238" s="2361" t="s">
        <v>418</v>
      </c>
      <c r="P238" s="2361" t="s">
        <v>419</v>
      </c>
      <c r="Q238" s="2360" t="s">
        <v>417</v>
      </c>
      <c r="R238" s="2361" t="s">
        <v>418</v>
      </c>
      <c r="S238" s="2361" t="s">
        <v>419</v>
      </c>
      <c r="T238" s="2360" t="s">
        <v>417</v>
      </c>
      <c r="U238" s="2361" t="s">
        <v>418</v>
      </c>
      <c r="V238" s="2362" t="s">
        <v>419</v>
      </c>
      <c r="W238" s="2362" t="s">
        <v>419</v>
      </c>
      <c r="X238" s="2573" t="s">
        <v>460</v>
      </c>
    </row>
    <row r="239" spans="1:24" ht="19.5">
      <c r="A239" s="1270" t="s">
        <v>31</v>
      </c>
      <c r="B239" s="2425">
        <v>21625</v>
      </c>
      <c r="C239" s="2398">
        <v>-187</v>
      </c>
      <c r="D239" s="2611">
        <v>1927</v>
      </c>
      <c r="E239" s="2666">
        <v>1740</v>
      </c>
      <c r="F239" s="2615">
        <v>8.046242774566474</v>
      </c>
      <c r="G239" s="2686" t="s">
        <v>468</v>
      </c>
      <c r="L239" s="1880" t="s">
        <v>201</v>
      </c>
      <c r="M239" s="2445">
        <v>168627</v>
      </c>
      <c r="N239" s="2394">
        <v>-2292</v>
      </c>
      <c r="O239" s="2407">
        <v>12153</v>
      </c>
      <c r="P239" s="2407">
        <v>9861</v>
      </c>
      <c r="Q239" s="2394">
        <v>-266</v>
      </c>
      <c r="R239" s="2407">
        <v>846</v>
      </c>
      <c r="S239" s="2407">
        <v>580</v>
      </c>
      <c r="T239" s="2394">
        <v>-820</v>
      </c>
      <c r="U239" s="2407">
        <v>411</v>
      </c>
      <c r="V239" s="2395">
        <v>-409</v>
      </c>
      <c r="W239" s="2424">
        <v>10032</v>
      </c>
      <c r="X239" s="2617">
        <v>5.9492252130441745</v>
      </c>
    </row>
    <row r="240" spans="1:24" ht="19.5">
      <c r="A240" s="1270" t="s">
        <v>16</v>
      </c>
      <c r="B240" s="2425">
        <v>4914</v>
      </c>
      <c r="C240" s="2398">
        <v>-102</v>
      </c>
      <c r="D240" s="2611">
        <v>152</v>
      </c>
      <c r="E240" s="2666">
        <v>50</v>
      </c>
      <c r="F240" s="2615">
        <v>1.0175010175010175</v>
      </c>
      <c r="G240" s="2686" t="s">
        <v>476</v>
      </c>
      <c r="L240" s="2356" t="s">
        <v>31</v>
      </c>
      <c r="M240" s="2425">
        <v>21625</v>
      </c>
      <c r="N240" s="2398">
        <v>-187</v>
      </c>
      <c r="O240" s="2409">
        <v>1840</v>
      </c>
      <c r="P240" s="2407">
        <v>1653</v>
      </c>
      <c r="Q240" s="2398"/>
      <c r="R240" s="2409">
        <v>87</v>
      </c>
      <c r="S240" s="2418">
        <v>87</v>
      </c>
      <c r="T240" s="2398"/>
      <c r="U240" s="2409">
        <v>0</v>
      </c>
      <c r="V240" s="2411">
        <v>0</v>
      </c>
      <c r="W240" s="2425">
        <v>1740</v>
      </c>
      <c r="X240" s="2615">
        <v>8.046242774566474</v>
      </c>
    </row>
    <row r="241" spans="1:24" ht="19.5">
      <c r="A241" s="1270" t="s">
        <v>247</v>
      </c>
      <c r="B241" s="2425">
        <v>2969</v>
      </c>
      <c r="C241" s="2398">
        <v>-85</v>
      </c>
      <c r="D241" s="2611">
        <v>105</v>
      </c>
      <c r="E241" s="2666">
        <v>20</v>
      </c>
      <c r="F241" s="2615">
        <v>0.6736274840013473</v>
      </c>
      <c r="G241" s="2686" t="s">
        <v>475</v>
      </c>
      <c r="L241" s="2356" t="s">
        <v>16</v>
      </c>
      <c r="M241" s="2425">
        <v>4914</v>
      </c>
      <c r="N241" s="2398"/>
      <c r="O241" s="2409">
        <v>103</v>
      </c>
      <c r="P241" s="2407">
        <v>103</v>
      </c>
      <c r="Q241" s="2398">
        <v>-62</v>
      </c>
      <c r="R241" s="2409">
        <v>23</v>
      </c>
      <c r="S241" s="2419">
        <v>-39</v>
      </c>
      <c r="T241" s="2398">
        <v>-40</v>
      </c>
      <c r="U241" s="2409">
        <v>26</v>
      </c>
      <c r="V241" s="2395">
        <v>-14</v>
      </c>
      <c r="W241" s="2425">
        <v>50</v>
      </c>
      <c r="X241" s="2615">
        <v>1.0175010175010175</v>
      </c>
    </row>
    <row r="242" spans="1:24" ht="19.5">
      <c r="A242" s="1270" t="s">
        <v>210</v>
      </c>
      <c r="B242" s="2425">
        <v>4277</v>
      </c>
      <c r="C242" s="2398">
        <v>-395</v>
      </c>
      <c r="D242" s="2611">
        <v>292</v>
      </c>
      <c r="E242" s="2667">
        <v>-103</v>
      </c>
      <c r="F242" s="2619">
        <v>-2.408230067804536</v>
      </c>
      <c r="G242" s="2685" t="s">
        <v>466</v>
      </c>
      <c r="L242" s="2356" t="s">
        <v>247</v>
      </c>
      <c r="M242" s="2425">
        <v>2969</v>
      </c>
      <c r="N242" s="2398"/>
      <c r="O242" s="2409">
        <v>36</v>
      </c>
      <c r="P242" s="2407">
        <v>36</v>
      </c>
      <c r="Q242" s="2398">
        <v>-5</v>
      </c>
      <c r="R242" s="2409">
        <v>5</v>
      </c>
      <c r="S242" s="2418">
        <v>0</v>
      </c>
      <c r="T242" s="2398">
        <v>-80</v>
      </c>
      <c r="U242" s="2409">
        <v>64</v>
      </c>
      <c r="V242" s="2395">
        <v>-16</v>
      </c>
      <c r="W242" s="2425">
        <v>20</v>
      </c>
      <c r="X242" s="2615">
        <v>0.6736274840013473</v>
      </c>
    </row>
    <row r="243" spans="1:24" ht="19.5">
      <c r="A243" s="1270" t="s">
        <v>84</v>
      </c>
      <c r="B243" s="2425">
        <v>5085</v>
      </c>
      <c r="C243" s="2398">
        <v>-1</v>
      </c>
      <c r="D243" s="2611">
        <v>11</v>
      </c>
      <c r="E243" s="2666">
        <v>10</v>
      </c>
      <c r="F243" s="2615">
        <v>0.19665683382497542</v>
      </c>
      <c r="G243" s="2686" t="s">
        <v>477</v>
      </c>
      <c r="L243" s="2356" t="s">
        <v>210</v>
      </c>
      <c r="M243" s="2425">
        <v>4277</v>
      </c>
      <c r="N243" s="2398">
        <v>-381</v>
      </c>
      <c r="O243" s="2409">
        <v>276</v>
      </c>
      <c r="P243" s="2414">
        <v>-105</v>
      </c>
      <c r="Q243" s="2398"/>
      <c r="R243" s="2409">
        <v>16</v>
      </c>
      <c r="S243" s="2418">
        <v>16</v>
      </c>
      <c r="T243" s="2398">
        <v>-14</v>
      </c>
      <c r="U243" s="2409">
        <v>0</v>
      </c>
      <c r="V243" s="2395">
        <v>-14</v>
      </c>
      <c r="W243" s="2410">
        <v>-103</v>
      </c>
      <c r="X243" s="2619">
        <v>-2.408230067804536</v>
      </c>
    </row>
    <row r="244" spans="1:24" ht="19.5">
      <c r="A244" s="1270" t="s">
        <v>20</v>
      </c>
      <c r="B244" s="2425">
        <v>2091</v>
      </c>
      <c r="C244" s="2398">
        <v>-31</v>
      </c>
      <c r="D244" s="2611">
        <v>122</v>
      </c>
      <c r="E244" s="2666">
        <v>91</v>
      </c>
      <c r="F244" s="2615">
        <v>4.351984696317551</v>
      </c>
      <c r="G244" s="2686" t="s">
        <v>472</v>
      </c>
      <c r="L244" s="2356" t="s">
        <v>84</v>
      </c>
      <c r="M244" s="2425">
        <v>5085</v>
      </c>
      <c r="N244" s="2398">
        <v>-1</v>
      </c>
      <c r="O244" s="2409"/>
      <c r="P244" s="2414">
        <v>-1</v>
      </c>
      <c r="Q244" s="2398"/>
      <c r="R244" s="2409">
        <v>11</v>
      </c>
      <c r="S244" s="2418">
        <v>11</v>
      </c>
      <c r="T244" s="2398"/>
      <c r="U244" s="2409">
        <v>0</v>
      </c>
      <c r="V244" s="2411">
        <v>0</v>
      </c>
      <c r="W244" s="2425">
        <v>10</v>
      </c>
      <c r="X244" s="2615">
        <v>0.19665683382497542</v>
      </c>
    </row>
    <row r="245" spans="1:24" ht="19.5">
      <c r="A245" s="1262" t="s">
        <v>0</v>
      </c>
      <c r="B245" s="2424">
        <v>9196</v>
      </c>
      <c r="C245" s="2394">
        <v>-577</v>
      </c>
      <c r="D245" s="2612">
        <v>102</v>
      </c>
      <c r="E245" s="2668">
        <v>-475</v>
      </c>
      <c r="F245" s="2618">
        <v>-5.1652892561983474</v>
      </c>
      <c r="G245" s="2685" t="s">
        <v>465</v>
      </c>
      <c r="L245" s="2356" t="s">
        <v>20</v>
      </c>
      <c r="M245" s="2425">
        <v>2091</v>
      </c>
      <c r="N245" s="2398">
        <v>-17</v>
      </c>
      <c r="O245" s="2409">
        <v>92</v>
      </c>
      <c r="P245" s="2407">
        <v>75</v>
      </c>
      <c r="Q245" s="2398">
        <v>-14</v>
      </c>
      <c r="R245" s="2409">
        <v>11</v>
      </c>
      <c r="S245" s="2419">
        <v>-3</v>
      </c>
      <c r="T245" s="2398"/>
      <c r="U245" s="2409">
        <v>19</v>
      </c>
      <c r="V245" s="2411">
        <v>19</v>
      </c>
      <c r="W245" s="2425">
        <v>91</v>
      </c>
      <c r="X245" s="2615">
        <v>4.351984696317551</v>
      </c>
    </row>
    <row r="246" spans="1:24" ht="19.5">
      <c r="A246" s="1270" t="s">
        <v>21</v>
      </c>
      <c r="B246" s="2425">
        <v>4295</v>
      </c>
      <c r="C246" s="2398">
        <v>-41</v>
      </c>
      <c r="D246" s="2611">
        <v>7</v>
      </c>
      <c r="E246" s="2667">
        <v>-34</v>
      </c>
      <c r="F246" s="2619">
        <v>-0.7916181606519208</v>
      </c>
      <c r="G246" s="2685" t="s">
        <v>467</v>
      </c>
      <c r="L246" s="1267" t="s">
        <v>0</v>
      </c>
      <c r="M246" s="2424">
        <v>9196</v>
      </c>
      <c r="N246" s="2394">
        <v>-222</v>
      </c>
      <c r="O246" s="2407">
        <v>77</v>
      </c>
      <c r="P246" s="2414">
        <v>-145</v>
      </c>
      <c r="Q246" s="2398">
        <v>-11</v>
      </c>
      <c r="R246" s="2407">
        <v>25</v>
      </c>
      <c r="S246" s="2407">
        <v>14</v>
      </c>
      <c r="T246" s="2398">
        <v>-344</v>
      </c>
      <c r="U246" s="2409">
        <v>0</v>
      </c>
      <c r="V246" s="2395">
        <v>-344</v>
      </c>
      <c r="W246" s="2408">
        <v>-475</v>
      </c>
      <c r="X246" s="2618">
        <v>-5.1652892561983474</v>
      </c>
    </row>
    <row r="247" spans="1:24" ht="19.5">
      <c r="A247" s="1270" t="s">
        <v>77</v>
      </c>
      <c r="B247" s="2425">
        <v>33634</v>
      </c>
      <c r="C247" s="2398">
        <v>-1183</v>
      </c>
      <c r="D247" s="2611">
        <v>1841</v>
      </c>
      <c r="E247" s="2666">
        <v>658</v>
      </c>
      <c r="F247" s="2615">
        <v>1.956353689718737</v>
      </c>
      <c r="G247" s="2686" t="s">
        <v>474</v>
      </c>
      <c r="L247" s="2356" t="s">
        <v>21</v>
      </c>
      <c r="M247" s="2425">
        <v>4295</v>
      </c>
      <c r="N247" s="2398">
        <v>-20</v>
      </c>
      <c r="O247" s="2409">
        <v>-25</v>
      </c>
      <c r="P247" s="2414">
        <v>-45</v>
      </c>
      <c r="Q247" s="2398"/>
      <c r="R247" s="2409">
        <v>32</v>
      </c>
      <c r="S247" s="2418">
        <v>32</v>
      </c>
      <c r="T247" s="2398">
        <v>-21</v>
      </c>
      <c r="U247" s="2409">
        <v>0</v>
      </c>
      <c r="V247" s="2395">
        <v>-21</v>
      </c>
      <c r="W247" s="2410">
        <v>-34</v>
      </c>
      <c r="X247" s="2619">
        <v>-0.7916181606519208</v>
      </c>
    </row>
    <row r="248" spans="1:24" ht="19.5">
      <c r="A248" s="1270" t="s">
        <v>70</v>
      </c>
      <c r="B248" s="2425">
        <v>15898</v>
      </c>
      <c r="C248" s="2398">
        <v>-17</v>
      </c>
      <c r="D248" s="2611">
        <v>4130</v>
      </c>
      <c r="E248" s="2666">
        <v>4113</v>
      </c>
      <c r="F248" s="2615">
        <v>25.87117876462448</v>
      </c>
      <c r="G248" s="2686" t="s">
        <v>463</v>
      </c>
      <c r="L248" s="2356" t="s">
        <v>77</v>
      </c>
      <c r="M248" s="2425">
        <v>33634</v>
      </c>
      <c r="N248" s="2398">
        <v>-1011</v>
      </c>
      <c r="O248" s="2409">
        <v>1391</v>
      </c>
      <c r="P248" s="2407">
        <v>380</v>
      </c>
      <c r="Q248" s="2398"/>
      <c r="R248" s="2409">
        <v>225</v>
      </c>
      <c r="S248" s="2418">
        <v>225</v>
      </c>
      <c r="T248" s="2398">
        <v>-172</v>
      </c>
      <c r="U248" s="2409">
        <v>225</v>
      </c>
      <c r="V248" s="2411">
        <v>53</v>
      </c>
      <c r="W248" s="2425">
        <v>658</v>
      </c>
      <c r="X248" s="2615">
        <v>1.956353689718737</v>
      </c>
    </row>
    <row r="249" spans="1:24" ht="19.5">
      <c r="A249" s="1270" t="s">
        <v>24</v>
      </c>
      <c r="B249" s="2425">
        <v>2500</v>
      </c>
      <c r="C249" s="2398">
        <v>-218</v>
      </c>
      <c r="D249" s="2611">
        <v>44</v>
      </c>
      <c r="E249" s="2667">
        <v>-174</v>
      </c>
      <c r="F249" s="2619">
        <v>-6.96</v>
      </c>
      <c r="G249" s="2685" t="s">
        <v>464</v>
      </c>
      <c r="L249" s="2356" t="s">
        <v>70</v>
      </c>
      <c r="M249" s="2425">
        <v>15898</v>
      </c>
      <c r="N249" s="2398">
        <v>0</v>
      </c>
      <c r="O249" s="2409">
        <v>4075</v>
      </c>
      <c r="P249" s="2407">
        <v>4075</v>
      </c>
      <c r="Q249" s="2398">
        <v>-17</v>
      </c>
      <c r="R249" s="2409">
        <v>46</v>
      </c>
      <c r="S249" s="2418">
        <v>29</v>
      </c>
      <c r="T249" s="2398"/>
      <c r="U249" s="2409">
        <v>9</v>
      </c>
      <c r="V249" s="2411">
        <v>9</v>
      </c>
      <c r="W249" s="2425">
        <v>4113</v>
      </c>
      <c r="X249" s="2615">
        <v>25.87117876462448</v>
      </c>
    </row>
    <row r="250" spans="1:24" ht="19.5">
      <c r="A250" s="1270" t="s">
        <v>102</v>
      </c>
      <c r="B250" s="2425">
        <v>8139</v>
      </c>
      <c r="C250" s="2398">
        <v>-130</v>
      </c>
      <c r="D250" s="2611">
        <v>93</v>
      </c>
      <c r="E250" s="2667">
        <v>-37</v>
      </c>
      <c r="F250" s="2619">
        <v>-0.4546013023712987</v>
      </c>
      <c r="G250" s="2685" t="s">
        <v>468</v>
      </c>
      <c r="L250" s="2356" t="s">
        <v>24</v>
      </c>
      <c r="M250" s="2425">
        <v>2500</v>
      </c>
      <c r="N250" s="2398">
        <v>-175</v>
      </c>
      <c r="O250" s="2409">
        <v>10</v>
      </c>
      <c r="P250" s="2414">
        <v>-165</v>
      </c>
      <c r="Q250" s="2398">
        <v>-20</v>
      </c>
      <c r="R250" s="2409">
        <v>34</v>
      </c>
      <c r="S250" s="2418">
        <v>14</v>
      </c>
      <c r="T250" s="2398">
        <v>-23</v>
      </c>
      <c r="U250" s="2409">
        <v>0</v>
      </c>
      <c r="V250" s="2395">
        <v>-23</v>
      </c>
      <c r="W250" s="2410">
        <v>-174</v>
      </c>
      <c r="X250" s="2619">
        <v>-6.96</v>
      </c>
    </row>
    <row r="251" spans="1:24" ht="19.5">
      <c r="A251" s="1270" t="s">
        <v>248</v>
      </c>
      <c r="B251" s="2425">
        <v>31904</v>
      </c>
      <c r="C251" s="2398">
        <v>-111</v>
      </c>
      <c r="D251" s="2611">
        <v>2744</v>
      </c>
      <c r="E251" s="2666">
        <v>2633</v>
      </c>
      <c r="F251" s="2615">
        <v>8.252883650952858</v>
      </c>
      <c r="G251" s="2686" t="s">
        <v>467</v>
      </c>
      <c r="L251" s="2356" t="s">
        <v>102</v>
      </c>
      <c r="M251" s="2425">
        <v>8139</v>
      </c>
      <c r="N251" s="2398">
        <v>-85</v>
      </c>
      <c r="O251" s="2409">
        <v>23</v>
      </c>
      <c r="P251" s="2414">
        <v>-62</v>
      </c>
      <c r="Q251" s="2398">
        <v>-20</v>
      </c>
      <c r="R251" s="2409">
        <v>66</v>
      </c>
      <c r="S251" s="2418">
        <v>46</v>
      </c>
      <c r="T251" s="2398">
        <v>-25</v>
      </c>
      <c r="U251" s="2409">
        <v>4</v>
      </c>
      <c r="V251" s="2395">
        <v>-21</v>
      </c>
      <c r="W251" s="2410">
        <v>-37</v>
      </c>
      <c r="X251" s="2619">
        <v>-0.4546013023712987</v>
      </c>
    </row>
    <row r="252" spans="1:24" ht="19.5">
      <c r="A252" s="1270" t="s">
        <v>249</v>
      </c>
      <c r="B252" s="2425">
        <v>4703</v>
      </c>
      <c r="C252" s="2398">
        <v>-139</v>
      </c>
      <c r="D252" s="2611">
        <v>1143</v>
      </c>
      <c r="E252" s="2666">
        <v>1004</v>
      </c>
      <c r="F252" s="2615">
        <v>21.348075696364024</v>
      </c>
      <c r="G252" s="2686" t="s">
        <v>465</v>
      </c>
      <c r="L252" s="2356" t="s">
        <v>248</v>
      </c>
      <c r="M252" s="2425">
        <v>31904</v>
      </c>
      <c r="N252" s="2398">
        <v>0</v>
      </c>
      <c r="O252" s="2409">
        <v>2392</v>
      </c>
      <c r="P252" s="2407">
        <v>2392</v>
      </c>
      <c r="Q252" s="2398">
        <v>-37</v>
      </c>
      <c r="R252" s="2409">
        <v>331</v>
      </c>
      <c r="S252" s="2418">
        <v>294</v>
      </c>
      <c r="T252" s="2398">
        <v>-74</v>
      </c>
      <c r="U252" s="2409">
        <v>21</v>
      </c>
      <c r="V252" s="2395">
        <v>-53</v>
      </c>
      <c r="W252" s="2425">
        <v>2633</v>
      </c>
      <c r="X252" s="2615">
        <v>8.252883650952858</v>
      </c>
    </row>
    <row r="253" spans="1:24" ht="19.5">
      <c r="A253" s="1270" t="s">
        <v>251</v>
      </c>
      <c r="B253" s="2425">
        <v>2821</v>
      </c>
      <c r="C253" s="2398">
        <v>-86</v>
      </c>
      <c r="D253" s="2611">
        <v>199</v>
      </c>
      <c r="E253" s="2666">
        <v>113</v>
      </c>
      <c r="F253" s="2615">
        <v>4.005671747607232</v>
      </c>
      <c r="G253" s="2686" t="s">
        <v>473</v>
      </c>
      <c r="L253" s="2356" t="s">
        <v>249</v>
      </c>
      <c r="M253" s="2425">
        <v>4703</v>
      </c>
      <c r="N253" s="2398">
        <v>-129</v>
      </c>
      <c r="O253" s="2409">
        <v>1121</v>
      </c>
      <c r="P253" s="2407">
        <v>992</v>
      </c>
      <c r="Q253" s="2398">
        <v>-10</v>
      </c>
      <c r="R253" s="2409">
        <v>22</v>
      </c>
      <c r="S253" s="2418">
        <v>12</v>
      </c>
      <c r="T253" s="2398"/>
      <c r="U253" s="2409">
        <v>0</v>
      </c>
      <c r="V253" s="2411">
        <v>0</v>
      </c>
      <c r="W253" s="2425">
        <v>1004</v>
      </c>
      <c r="X253" s="2615">
        <v>21.348075696364024</v>
      </c>
    </row>
    <row r="254" spans="1:24" ht="19.5">
      <c r="A254" s="1270" t="s">
        <v>67</v>
      </c>
      <c r="B254" s="2425">
        <v>13047</v>
      </c>
      <c r="C254" s="2398">
        <v>-56</v>
      </c>
      <c r="D254" s="2611">
        <v>636</v>
      </c>
      <c r="E254" s="2666">
        <v>580</v>
      </c>
      <c r="F254" s="2615">
        <v>4.445466390741166</v>
      </c>
      <c r="G254" s="2686" t="s">
        <v>471</v>
      </c>
      <c r="L254" s="2356" t="s">
        <v>251</v>
      </c>
      <c r="M254" s="2425">
        <v>2821</v>
      </c>
      <c r="N254" s="2398">
        <v>-86</v>
      </c>
      <c r="O254" s="2409">
        <v>144</v>
      </c>
      <c r="P254" s="2407">
        <v>58</v>
      </c>
      <c r="Q254" s="2398"/>
      <c r="R254" s="2409">
        <v>55</v>
      </c>
      <c r="S254" s="2418">
        <v>55</v>
      </c>
      <c r="T254" s="2398"/>
      <c r="U254" s="2409">
        <v>0</v>
      </c>
      <c r="V254" s="2411">
        <v>0</v>
      </c>
      <c r="W254" s="2425">
        <v>113</v>
      </c>
      <c r="X254" s="2615">
        <v>4.005671747607232</v>
      </c>
    </row>
    <row r="255" spans="1:24" ht="19.5">
      <c r="A255" s="1270" t="s">
        <v>27</v>
      </c>
      <c r="B255" s="2425">
        <v>1115</v>
      </c>
      <c r="C255" s="2398">
        <v>-8</v>
      </c>
      <c r="D255" s="2611">
        <v>96</v>
      </c>
      <c r="E255" s="2666">
        <v>88</v>
      </c>
      <c r="F255" s="2615">
        <v>7.8923766816143495</v>
      </c>
      <c r="G255" s="2686" t="s">
        <v>469</v>
      </c>
      <c r="L255" s="2356" t="s">
        <v>67</v>
      </c>
      <c r="M255" s="2425">
        <v>13047</v>
      </c>
      <c r="N255" s="2398">
        <v>0</v>
      </c>
      <c r="O255" s="2409">
        <v>487</v>
      </c>
      <c r="P255" s="2407">
        <v>487</v>
      </c>
      <c r="Q255" s="2398">
        <v>-55</v>
      </c>
      <c r="R255" s="2409">
        <v>147</v>
      </c>
      <c r="S255" s="2418">
        <v>92</v>
      </c>
      <c r="T255" s="2398">
        <v>-1</v>
      </c>
      <c r="U255" s="2409">
        <v>2</v>
      </c>
      <c r="V255" s="2411">
        <v>1</v>
      </c>
      <c r="W255" s="2425">
        <v>580</v>
      </c>
      <c r="X255" s="2615">
        <v>4.445466390741166</v>
      </c>
    </row>
    <row r="256" spans="1:24" ht="19.5">
      <c r="A256" s="1270" t="s">
        <v>28</v>
      </c>
      <c r="B256" s="2425">
        <v>246</v>
      </c>
      <c r="C256" s="2398">
        <v>-14</v>
      </c>
      <c r="D256" s="2611">
        <v>31</v>
      </c>
      <c r="E256" s="2666">
        <v>17</v>
      </c>
      <c r="F256" s="2615">
        <v>6.9105691056910565</v>
      </c>
      <c r="G256" s="2686" t="s">
        <v>470</v>
      </c>
      <c r="L256" s="2356" t="s">
        <v>27</v>
      </c>
      <c r="M256" s="2425">
        <v>1115</v>
      </c>
      <c r="N256" s="2398">
        <v>0</v>
      </c>
      <c r="O256" s="2409">
        <v>77</v>
      </c>
      <c r="P256" s="2407">
        <v>77</v>
      </c>
      <c r="Q256" s="2398">
        <v>-7</v>
      </c>
      <c r="R256" s="2409">
        <v>11</v>
      </c>
      <c r="S256" s="2418">
        <v>4</v>
      </c>
      <c r="T256" s="2398">
        <v>-1</v>
      </c>
      <c r="U256" s="2409">
        <v>8</v>
      </c>
      <c r="V256" s="2411">
        <v>7</v>
      </c>
      <c r="W256" s="2425">
        <v>88</v>
      </c>
      <c r="X256" s="2615">
        <v>7.8923766816143495</v>
      </c>
    </row>
    <row r="257" spans="1:24" ht="20.25" thickBot="1">
      <c r="A257" s="1271" t="s">
        <v>29</v>
      </c>
      <c r="B257" s="2427">
        <v>168</v>
      </c>
      <c r="C257" s="2400">
        <v>-34</v>
      </c>
      <c r="D257" s="2613">
        <v>52</v>
      </c>
      <c r="E257" s="2669">
        <v>18</v>
      </c>
      <c r="F257" s="2616">
        <v>10.714285714285714</v>
      </c>
      <c r="G257" s="2687" t="s">
        <v>466</v>
      </c>
      <c r="L257" s="2356" t="s">
        <v>28</v>
      </c>
      <c r="M257" s="2425">
        <v>246</v>
      </c>
      <c r="N257" s="2398">
        <v>-4</v>
      </c>
      <c r="O257" s="2409">
        <v>27</v>
      </c>
      <c r="P257" s="2407">
        <v>23</v>
      </c>
      <c r="Q257" s="2398"/>
      <c r="R257" s="2409">
        <v>0</v>
      </c>
      <c r="S257" s="2418">
        <v>0</v>
      </c>
      <c r="T257" s="2398">
        <v>-10</v>
      </c>
      <c r="U257" s="2409">
        <v>4</v>
      </c>
      <c r="V257" s="2395">
        <v>-6</v>
      </c>
      <c r="W257" s="2425">
        <v>17</v>
      </c>
      <c r="X257" s="2615">
        <v>6.9105691056910565</v>
      </c>
    </row>
    <row r="258" spans="1:24" ht="18.75" thickBot="1">
      <c r="A258" s="1239" t="s">
        <v>150</v>
      </c>
      <c r="B258" s="1239"/>
      <c r="C258" s="1239"/>
      <c r="D258" s="1239"/>
      <c r="E258" s="1240"/>
      <c r="F258" s="1240"/>
      <c r="G258" s="1240"/>
      <c r="L258" s="2446" t="s">
        <v>29</v>
      </c>
      <c r="M258" s="2427">
        <v>168</v>
      </c>
      <c r="N258" s="2400">
        <v>-1</v>
      </c>
      <c r="O258" s="2412">
        <v>7</v>
      </c>
      <c r="P258" s="2415">
        <v>6</v>
      </c>
      <c r="Q258" s="2400">
        <v>-4</v>
      </c>
      <c r="R258" s="2412">
        <v>16</v>
      </c>
      <c r="S258" s="2420">
        <v>12</v>
      </c>
      <c r="T258" s="2400">
        <v>-29</v>
      </c>
      <c r="U258" s="2412">
        <v>29</v>
      </c>
      <c r="V258" s="2426">
        <v>0</v>
      </c>
      <c r="W258" s="2427">
        <v>18</v>
      </c>
      <c r="X258" s="2616">
        <v>10.714285714285714</v>
      </c>
    </row>
    <row r="259" spans="12:24" ht="12.75">
      <c r="L259" s="1239" t="s">
        <v>150</v>
      </c>
      <c r="M259" s="1239"/>
      <c r="N259" s="1239"/>
      <c r="O259" s="1239"/>
      <c r="P259" s="1240"/>
      <c r="Q259" s="1240"/>
      <c r="R259" s="1240"/>
      <c r="S259" s="1240"/>
      <c r="T259" s="1240"/>
      <c r="U259" s="1240"/>
      <c r="V259" s="1241"/>
      <c r="W259" s="1241"/>
      <c r="X259" s="1241"/>
    </row>
    <row r="260" spans="12:24" ht="12.75">
      <c r="L260" s="1242" t="s">
        <v>152</v>
      </c>
      <c r="M260" s="1242"/>
      <c r="N260" s="1242"/>
      <c r="O260" s="1260"/>
      <c r="P260" s="1260"/>
      <c r="Q260" s="1260"/>
      <c r="R260" s="1260"/>
      <c r="S260" s="1260"/>
      <c r="T260" s="1241"/>
      <c r="U260" s="1241"/>
      <c r="V260" s="1241"/>
      <c r="W260" s="1241"/>
      <c r="X260" s="1241"/>
    </row>
  </sheetData>
  <sheetProtection/>
  <mergeCells count="163">
    <mergeCell ref="L157:S157"/>
    <mergeCell ref="I4:K4"/>
    <mergeCell ref="I79:K79"/>
    <mergeCell ref="I51:K51"/>
    <mergeCell ref="I28:K28"/>
    <mergeCell ref="A133:J133"/>
    <mergeCell ref="L134:L135"/>
    <mergeCell ref="N134:O134"/>
    <mergeCell ref="P134:Q134"/>
    <mergeCell ref="R134:S134"/>
    <mergeCell ref="G184:H184"/>
    <mergeCell ref="N183:O183"/>
    <mergeCell ref="P183:Q183"/>
    <mergeCell ref="R183:S183"/>
    <mergeCell ref="N184:O184"/>
    <mergeCell ref="P184:Q184"/>
    <mergeCell ref="R184:S184"/>
    <mergeCell ref="L79:L80"/>
    <mergeCell ref="N79:O79"/>
    <mergeCell ref="P79:Q79"/>
    <mergeCell ref="N80:O80"/>
    <mergeCell ref="P80:Q80"/>
    <mergeCell ref="L158:S158"/>
    <mergeCell ref="N135:O135"/>
    <mergeCell ref="P135:Q135"/>
    <mergeCell ref="R135:S135"/>
    <mergeCell ref="L132:T132"/>
    <mergeCell ref="A101:H101"/>
    <mergeCell ref="G134:H134"/>
    <mergeCell ref="G135:H135"/>
    <mergeCell ref="C135:D135"/>
    <mergeCell ref="C134:D134"/>
    <mergeCell ref="E134:F134"/>
    <mergeCell ref="A132:I132"/>
    <mergeCell ref="A109:I109"/>
    <mergeCell ref="C183:D183"/>
    <mergeCell ref="E183:F183"/>
    <mergeCell ref="G183:H183"/>
    <mergeCell ref="R79:S79"/>
    <mergeCell ref="R80:S80"/>
    <mergeCell ref="N159:O159"/>
    <mergeCell ref="P159:Q159"/>
    <mergeCell ref="R159:S159"/>
    <mergeCell ref="N160:O160"/>
    <mergeCell ref="P160:Q160"/>
    <mergeCell ref="A183:A184"/>
    <mergeCell ref="C184:D184"/>
    <mergeCell ref="E184:F184"/>
    <mergeCell ref="L237:L238"/>
    <mergeCell ref="L183:L184"/>
    <mergeCell ref="L212:L213"/>
    <mergeCell ref="L205:S205"/>
    <mergeCell ref="N212:P212"/>
    <mergeCell ref="Q212:S212"/>
    <mergeCell ref="A205:H205"/>
    <mergeCell ref="R52:S52"/>
    <mergeCell ref="P52:Q52"/>
    <mergeCell ref="L3:T3"/>
    <mergeCell ref="R160:S160"/>
    <mergeCell ref="L27:T27"/>
    <mergeCell ref="P111:Q111"/>
    <mergeCell ref="R111:S111"/>
    <mergeCell ref="L77:S77"/>
    <mergeCell ref="N52:O52"/>
    <mergeCell ref="P4:Q4"/>
    <mergeCell ref="A51:A52"/>
    <mergeCell ref="E160:F160"/>
    <mergeCell ref="G160:H160"/>
    <mergeCell ref="L109:T109"/>
    <mergeCell ref="L110:L111"/>
    <mergeCell ref="N110:O110"/>
    <mergeCell ref="P110:Q110"/>
    <mergeCell ref="R110:S110"/>
    <mergeCell ref="N111:O111"/>
    <mergeCell ref="G52:H52"/>
    <mergeCell ref="E4:F4"/>
    <mergeCell ref="C29:D29"/>
    <mergeCell ref="A27:I27"/>
    <mergeCell ref="G29:H29"/>
    <mergeCell ref="C28:D28"/>
    <mergeCell ref="E28:F28"/>
    <mergeCell ref="G28:H28"/>
    <mergeCell ref="C5:D5"/>
    <mergeCell ref="E5:F5"/>
    <mergeCell ref="G5:H5"/>
    <mergeCell ref="A4:A5"/>
    <mergeCell ref="A79:A80"/>
    <mergeCell ref="C79:D79"/>
    <mergeCell ref="E79:F79"/>
    <mergeCell ref="C80:D80"/>
    <mergeCell ref="E80:F80"/>
    <mergeCell ref="A28:A29"/>
    <mergeCell ref="C4:D4"/>
    <mergeCell ref="L101:S101"/>
    <mergeCell ref="A159:A160"/>
    <mergeCell ref="A157:H157"/>
    <mergeCell ref="A158:H158"/>
    <mergeCell ref="C160:D160"/>
    <mergeCell ref="C159:D159"/>
    <mergeCell ref="E159:F159"/>
    <mergeCell ref="G159:H159"/>
    <mergeCell ref="E111:F111"/>
    <mergeCell ref="G111:H111"/>
    <mergeCell ref="T4:U4"/>
    <mergeCell ref="A73:H73"/>
    <mergeCell ref="P29:Q29"/>
    <mergeCell ref="E29:F29"/>
    <mergeCell ref="E52:F52"/>
    <mergeCell ref="N237:P237"/>
    <mergeCell ref="Q237:S237"/>
    <mergeCell ref="N5:O5"/>
    <mergeCell ref="P5:Q5"/>
    <mergeCell ref="R5:S5"/>
    <mergeCell ref="A3:K3"/>
    <mergeCell ref="A110:A111"/>
    <mergeCell ref="C110:D110"/>
    <mergeCell ref="E110:F110"/>
    <mergeCell ref="G110:H110"/>
    <mergeCell ref="C111:D111"/>
    <mergeCell ref="E51:F51"/>
    <mergeCell ref="G51:H51"/>
    <mergeCell ref="G79:H79"/>
    <mergeCell ref="G80:H80"/>
    <mergeCell ref="A210:G211"/>
    <mergeCell ref="A78:J78"/>
    <mergeCell ref="R4:S4"/>
    <mergeCell ref="N4:O4"/>
    <mergeCell ref="C52:D52"/>
    <mergeCell ref="N29:O29"/>
    <mergeCell ref="G4:H4"/>
    <mergeCell ref="N28:O28"/>
    <mergeCell ref="P28:Q28"/>
    <mergeCell ref="R28:S28"/>
    <mergeCell ref="T212:V212"/>
    <mergeCell ref="T28:U28"/>
    <mergeCell ref="T51:U51"/>
    <mergeCell ref="T79:U79"/>
    <mergeCell ref="L50:U50"/>
    <mergeCell ref="L78:U78"/>
    <mergeCell ref="L133:U133"/>
    <mergeCell ref="R29:S29"/>
    <mergeCell ref="N51:O51"/>
    <mergeCell ref="L51:L52"/>
    <mergeCell ref="R51:S51"/>
    <mergeCell ref="T237:V237"/>
    <mergeCell ref="I110:J110"/>
    <mergeCell ref="I134:J134"/>
    <mergeCell ref="I159:J159"/>
    <mergeCell ref="T110:U110"/>
    <mergeCell ref="T134:U134"/>
    <mergeCell ref="T159:U159"/>
    <mergeCell ref="I183:K183"/>
    <mergeCell ref="A182:K182"/>
    <mergeCell ref="A134:A135"/>
    <mergeCell ref="E135:F135"/>
    <mergeCell ref="W212:X212"/>
    <mergeCell ref="W237:X237"/>
    <mergeCell ref="A235:F236"/>
    <mergeCell ref="A50:J50"/>
    <mergeCell ref="T183:U183"/>
    <mergeCell ref="L182:U182"/>
    <mergeCell ref="C51:D51"/>
    <mergeCell ref="P51:Q51"/>
  </mergeCells>
  <printOptions/>
  <pageMargins left="0.39" right="0.31" top="0.33" bottom="0.27" header="0" footer="0"/>
  <pageSetup horizontalDpi="600" verticalDpi="600" orientation="portrait" paperSize="9" scale="34" r:id="rId1"/>
  <rowBreaks count="2" manualBreakCount="2">
    <brk id="104" max="19" man="1"/>
    <brk id="209" max="23" man="1"/>
  </rowBreaks>
  <colBreaks count="1" manualBreakCount="1">
    <brk id="11" max="259" man="1"/>
  </colBreaks>
</worksheet>
</file>

<file path=xl/worksheets/sheet9.xml><?xml version="1.0" encoding="utf-8"?>
<worksheet xmlns="http://schemas.openxmlformats.org/spreadsheetml/2006/main" xmlns:r="http://schemas.openxmlformats.org/officeDocument/2006/relationships">
  <dimension ref="A1:J110"/>
  <sheetViews>
    <sheetView tabSelected="1" view="pageBreakPreview" zoomScaleSheetLayoutView="100" zoomScalePageLayoutView="0" workbookViewId="0" topLeftCell="A64">
      <selection activeCell="G43" sqref="G43"/>
    </sheetView>
  </sheetViews>
  <sheetFormatPr defaultColWidth="11.421875" defaultRowHeight="12.75"/>
  <cols>
    <col min="1" max="1" width="36.8515625" style="0" customWidth="1"/>
    <col min="2" max="2" width="15.421875" style="0" customWidth="1"/>
  </cols>
  <sheetData>
    <row r="1" s="319" customFormat="1" ht="18">
      <c r="A1" s="319" t="s">
        <v>185</v>
      </c>
    </row>
    <row r="2" s="319" customFormat="1" ht="18">
      <c r="A2" s="319" t="s">
        <v>186</v>
      </c>
    </row>
    <row r="3" s="319" customFormat="1" ht="9.75" customHeight="1"/>
    <row r="4" spans="1:10" s="323" customFormat="1" ht="15.75">
      <c r="A4" s="2508" t="s">
        <v>184</v>
      </c>
      <c r="B4" s="2509"/>
      <c r="C4" s="2509"/>
      <c r="D4" s="2509"/>
      <c r="E4" s="2509"/>
      <c r="F4" s="2509"/>
      <c r="G4" s="322"/>
      <c r="H4" s="322"/>
      <c r="I4" s="322"/>
      <c r="J4" s="322"/>
    </row>
    <row r="5" spans="1:10" s="52" customFormat="1" ht="8.25" customHeight="1" thickBot="1">
      <c r="A5" s="320"/>
      <c r="B5" s="321"/>
      <c r="C5" s="321"/>
      <c r="D5" s="321"/>
      <c r="E5" s="321"/>
      <c r="F5" s="321"/>
      <c r="G5" s="321"/>
      <c r="H5" s="321"/>
      <c r="I5" s="321"/>
      <c r="J5" s="321"/>
    </row>
    <row r="6" spans="1:10" ht="13.5" thickBot="1">
      <c r="A6" s="3102" t="s">
        <v>119</v>
      </c>
      <c r="B6" s="3105"/>
      <c r="C6" s="3105"/>
      <c r="D6" s="3105"/>
      <c r="E6" s="3105"/>
      <c r="F6" s="3106"/>
      <c r="G6" s="3107"/>
      <c r="H6" s="3107"/>
      <c r="I6" s="3107"/>
      <c r="J6" s="3108"/>
    </row>
    <row r="7" spans="1:10" ht="39.75" customHeight="1">
      <c r="A7" s="3103"/>
      <c r="B7" s="331" t="s">
        <v>168</v>
      </c>
      <c r="C7" s="331" t="s">
        <v>169</v>
      </c>
      <c r="D7" s="331" t="s">
        <v>170</v>
      </c>
      <c r="E7" s="331" t="s">
        <v>171</v>
      </c>
      <c r="F7" s="332" t="s">
        <v>172</v>
      </c>
      <c r="G7" s="356" t="s">
        <v>176</v>
      </c>
      <c r="H7" s="356" t="s">
        <v>177</v>
      </c>
      <c r="I7" s="356" t="s">
        <v>178</v>
      </c>
      <c r="J7" s="357" t="s">
        <v>179</v>
      </c>
    </row>
    <row r="8" spans="1:10" ht="28.5" customHeight="1" thickBot="1">
      <c r="A8" s="3104"/>
      <c r="B8" s="343" t="s">
        <v>68</v>
      </c>
      <c r="C8" s="343" t="s">
        <v>68</v>
      </c>
      <c r="D8" s="343" t="s">
        <v>68</v>
      </c>
      <c r="E8" s="343" t="s">
        <v>68</v>
      </c>
      <c r="F8" s="344" t="s">
        <v>68</v>
      </c>
      <c r="G8" s="358" t="s">
        <v>68</v>
      </c>
      <c r="H8" s="358" t="s">
        <v>68</v>
      </c>
      <c r="I8" s="358" t="s">
        <v>68</v>
      </c>
      <c r="J8" s="359" t="s">
        <v>68</v>
      </c>
    </row>
    <row r="9" spans="1:10" s="58" customFormat="1" ht="12.75">
      <c r="A9" s="324" t="s">
        <v>65</v>
      </c>
      <c r="B9" s="345">
        <v>6699</v>
      </c>
      <c r="C9" s="345">
        <v>174374</v>
      </c>
      <c r="D9" s="345">
        <v>23958</v>
      </c>
      <c r="E9" s="345">
        <v>240040</v>
      </c>
      <c r="F9" s="346">
        <v>46258</v>
      </c>
      <c r="G9" s="360">
        <v>65374</v>
      </c>
      <c r="H9" s="360">
        <v>6018</v>
      </c>
      <c r="I9" s="360">
        <v>83053</v>
      </c>
      <c r="J9" s="361">
        <v>27731</v>
      </c>
    </row>
    <row r="10" spans="1:10" ht="12.75">
      <c r="A10" s="325" t="s">
        <v>31</v>
      </c>
      <c r="B10" s="35" t="s">
        <v>69</v>
      </c>
      <c r="C10" s="35">
        <v>38083</v>
      </c>
      <c r="D10" s="35">
        <v>3730</v>
      </c>
      <c r="E10" s="35">
        <v>45603</v>
      </c>
      <c r="F10" s="246">
        <v>10552</v>
      </c>
      <c r="G10" s="17">
        <v>8208</v>
      </c>
      <c r="H10" s="17">
        <v>1068</v>
      </c>
      <c r="I10" s="17">
        <v>13057</v>
      </c>
      <c r="J10" s="248">
        <v>4154</v>
      </c>
    </row>
    <row r="11" spans="1:10" ht="12.75">
      <c r="A11" s="325" t="s">
        <v>16</v>
      </c>
      <c r="B11" s="35">
        <v>457</v>
      </c>
      <c r="C11" s="35">
        <v>4450</v>
      </c>
      <c r="D11" s="35">
        <v>757</v>
      </c>
      <c r="E11" s="35">
        <v>7172</v>
      </c>
      <c r="F11" s="246">
        <v>988</v>
      </c>
      <c r="G11" s="17">
        <v>1956</v>
      </c>
      <c r="H11" s="17">
        <v>253</v>
      </c>
      <c r="I11" s="17">
        <v>2432</v>
      </c>
      <c r="J11" s="248">
        <v>503</v>
      </c>
    </row>
    <row r="12" spans="1:10" ht="12.75">
      <c r="A12" s="325" t="s">
        <v>17</v>
      </c>
      <c r="B12" s="35">
        <v>423</v>
      </c>
      <c r="C12" s="35">
        <v>3873</v>
      </c>
      <c r="D12" s="35">
        <v>588</v>
      </c>
      <c r="E12" s="35">
        <v>5160</v>
      </c>
      <c r="F12" s="246">
        <v>692</v>
      </c>
      <c r="G12" s="17">
        <v>1342</v>
      </c>
      <c r="H12" s="17">
        <v>41</v>
      </c>
      <c r="I12" s="17">
        <v>1393</v>
      </c>
      <c r="J12" s="248">
        <v>99</v>
      </c>
    </row>
    <row r="13" spans="1:10" ht="12.75">
      <c r="A13" s="325" t="s">
        <v>18</v>
      </c>
      <c r="B13" s="35">
        <v>55</v>
      </c>
      <c r="C13" s="35">
        <v>4288</v>
      </c>
      <c r="D13" s="35">
        <v>534</v>
      </c>
      <c r="E13" s="35">
        <v>5666</v>
      </c>
      <c r="F13" s="246">
        <v>708</v>
      </c>
      <c r="G13" s="17">
        <v>1659</v>
      </c>
      <c r="H13" s="17">
        <v>103</v>
      </c>
      <c r="I13" s="17">
        <v>2360</v>
      </c>
      <c r="J13" s="248">
        <v>420</v>
      </c>
    </row>
    <row r="14" spans="1:10" ht="12.75">
      <c r="A14" s="325" t="s">
        <v>19</v>
      </c>
      <c r="B14" s="35">
        <v>2</v>
      </c>
      <c r="C14" s="35">
        <v>8850</v>
      </c>
      <c r="D14" s="35">
        <v>1213</v>
      </c>
      <c r="E14" s="35">
        <v>11554</v>
      </c>
      <c r="F14" s="246">
        <v>1389</v>
      </c>
      <c r="G14" s="17">
        <v>1891</v>
      </c>
      <c r="H14" s="17">
        <v>75</v>
      </c>
      <c r="I14" s="17">
        <v>2810</v>
      </c>
      <c r="J14" s="248">
        <v>276</v>
      </c>
    </row>
    <row r="15" spans="1:10" ht="12.75">
      <c r="A15" s="325" t="s">
        <v>20</v>
      </c>
      <c r="B15" s="35">
        <v>197</v>
      </c>
      <c r="C15" s="35">
        <v>2268</v>
      </c>
      <c r="D15" s="35">
        <v>379</v>
      </c>
      <c r="E15" s="35">
        <v>3131</v>
      </c>
      <c r="F15" s="246">
        <v>378</v>
      </c>
      <c r="G15" s="17">
        <v>830</v>
      </c>
      <c r="H15" s="17">
        <v>80</v>
      </c>
      <c r="I15" s="17">
        <v>1103</v>
      </c>
      <c r="J15" s="248">
        <v>139</v>
      </c>
    </row>
    <row r="16" spans="1:10" s="58" customFormat="1" ht="12.75">
      <c r="A16" s="326" t="s">
        <v>0</v>
      </c>
      <c r="B16" s="345">
        <v>1039</v>
      </c>
      <c r="C16" s="345">
        <v>8647</v>
      </c>
      <c r="D16" s="345">
        <v>1473</v>
      </c>
      <c r="E16" s="345">
        <v>13723</v>
      </c>
      <c r="F16" s="346">
        <v>1541</v>
      </c>
      <c r="G16" s="360">
        <v>4068</v>
      </c>
      <c r="H16" s="360">
        <v>384</v>
      </c>
      <c r="I16" s="360">
        <v>4087</v>
      </c>
      <c r="J16" s="361">
        <v>373</v>
      </c>
    </row>
    <row r="17" spans="1:10" s="158" customFormat="1" ht="11.25">
      <c r="A17" s="327" t="s">
        <v>7</v>
      </c>
      <c r="B17" s="347">
        <v>33</v>
      </c>
      <c r="C17" s="347">
        <v>787</v>
      </c>
      <c r="D17" s="347">
        <v>95</v>
      </c>
      <c r="E17" s="347">
        <v>1244</v>
      </c>
      <c r="F17" s="348">
        <v>131</v>
      </c>
      <c r="G17" s="362">
        <v>224</v>
      </c>
      <c r="H17" s="362">
        <v>10</v>
      </c>
      <c r="I17" s="362">
        <v>200</v>
      </c>
      <c r="J17" s="363">
        <v>21</v>
      </c>
    </row>
    <row r="18" spans="1:10" s="158" customFormat="1" ht="11.25">
      <c r="A18" s="327" t="s">
        <v>8</v>
      </c>
      <c r="B18" s="347">
        <v>130</v>
      </c>
      <c r="C18" s="347">
        <v>1198</v>
      </c>
      <c r="D18" s="347">
        <v>189</v>
      </c>
      <c r="E18" s="347">
        <v>1684</v>
      </c>
      <c r="F18" s="348">
        <v>179</v>
      </c>
      <c r="G18" s="362">
        <v>749</v>
      </c>
      <c r="H18" s="362">
        <v>83</v>
      </c>
      <c r="I18" s="362">
        <v>668</v>
      </c>
      <c r="J18" s="363">
        <v>54</v>
      </c>
    </row>
    <row r="19" spans="1:10" s="158" customFormat="1" ht="11.25">
      <c r="A19" s="327" t="s">
        <v>9</v>
      </c>
      <c r="B19" s="347">
        <v>200</v>
      </c>
      <c r="C19" s="347">
        <v>1514</v>
      </c>
      <c r="D19" s="347">
        <v>272</v>
      </c>
      <c r="E19" s="347">
        <v>2560</v>
      </c>
      <c r="F19" s="348">
        <v>308</v>
      </c>
      <c r="G19" s="362">
        <v>676</v>
      </c>
      <c r="H19" s="362">
        <v>63</v>
      </c>
      <c r="I19" s="362">
        <v>675</v>
      </c>
      <c r="J19" s="363">
        <v>55</v>
      </c>
    </row>
    <row r="20" spans="1:10" s="158" customFormat="1" ht="11.25">
      <c r="A20" s="327" t="s">
        <v>10</v>
      </c>
      <c r="B20" s="347">
        <v>47</v>
      </c>
      <c r="C20" s="347">
        <v>602</v>
      </c>
      <c r="D20" s="347">
        <v>124</v>
      </c>
      <c r="E20" s="347">
        <v>926</v>
      </c>
      <c r="F20" s="348">
        <v>116</v>
      </c>
      <c r="G20" s="362">
        <v>298</v>
      </c>
      <c r="H20" s="362">
        <v>40</v>
      </c>
      <c r="I20" s="362">
        <v>272</v>
      </c>
      <c r="J20" s="363">
        <v>36</v>
      </c>
    </row>
    <row r="21" spans="1:10" s="158" customFormat="1" ht="11.25">
      <c r="A21" s="327" t="s">
        <v>11</v>
      </c>
      <c r="B21" s="347">
        <v>230</v>
      </c>
      <c r="C21" s="347">
        <v>1104</v>
      </c>
      <c r="D21" s="347">
        <v>185</v>
      </c>
      <c r="E21" s="347">
        <v>1863</v>
      </c>
      <c r="F21" s="348">
        <v>200</v>
      </c>
      <c r="G21" s="362">
        <v>670</v>
      </c>
      <c r="H21" s="362">
        <v>34</v>
      </c>
      <c r="I21" s="362">
        <v>618</v>
      </c>
      <c r="J21" s="363">
        <v>63</v>
      </c>
    </row>
    <row r="22" spans="1:10" s="158" customFormat="1" ht="11.25">
      <c r="A22" s="327" t="s">
        <v>12</v>
      </c>
      <c r="B22" s="347">
        <v>62</v>
      </c>
      <c r="C22" s="347">
        <v>725</v>
      </c>
      <c r="D22" s="347">
        <v>105</v>
      </c>
      <c r="E22" s="347">
        <v>1248</v>
      </c>
      <c r="F22" s="348">
        <v>98</v>
      </c>
      <c r="G22" s="362">
        <v>124</v>
      </c>
      <c r="H22" s="362">
        <v>0</v>
      </c>
      <c r="I22" s="362">
        <v>130</v>
      </c>
      <c r="J22" s="363">
        <v>18</v>
      </c>
    </row>
    <row r="23" spans="1:10" s="158" customFormat="1" ht="11.25">
      <c r="A23" s="327" t="s">
        <v>13</v>
      </c>
      <c r="B23" s="347">
        <v>27</v>
      </c>
      <c r="C23" s="347">
        <v>468</v>
      </c>
      <c r="D23" s="347">
        <v>101</v>
      </c>
      <c r="E23" s="347">
        <v>620</v>
      </c>
      <c r="F23" s="348">
        <v>67</v>
      </c>
      <c r="G23" s="362">
        <v>101</v>
      </c>
      <c r="H23" s="362">
        <v>2</v>
      </c>
      <c r="I23" s="362">
        <v>131</v>
      </c>
      <c r="J23" s="363">
        <v>10</v>
      </c>
    </row>
    <row r="24" spans="1:10" s="158" customFormat="1" ht="11.25">
      <c r="A24" s="327" t="s">
        <v>14</v>
      </c>
      <c r="B24" s="347">
        <v>255</v>
      </c>
      <c r="C24" s="347">
        <v>1463</v>
      </c>
      <c r="D24" s="347">
        <v>273</v>
      </c>
      <c r="E24" s="347">
        <v>2425</v>
      </c>
      <c r="F24" s="348">
        <v>314</v>
      </c>
      <c r="G24" s="362">
        <v>1056</v>
      </c>
      <c r="H24" s="362">
        <v>147</v>
      </c>
      <c r="I24" s="362">
        <v>1173</v>
      </c>
      <c r="J24" s="363">
        <v>104</v>
      </c>
    </row>
    <row r="25" spans="1:10" s="158" customFormat="1" ht="11.25">
      <c r="A25" s="327" t="s">
        <v>15</v>
      </c>
      <c r="B25" s="347">
        <v>55</v>
      </c>
      <c r="C25" s="347">
        <v>786</v>
      </c>
      <c r="D25" s="347">
        <v>129</v>
      </c>
      <c r="E25" s="347">
        <v>1153</v>
      </c>
      <c r="F25" s="348">
        <v>128</v>
      </c>
      <c r="G25" s="362">
        <v>170</v>
      </c>
      <c r="H25" s="362">
        <v>5</v>
      </c>
      <c r="I25" s="362">
        <v>220</v>
      </c>
      <c r="J25" s="363">
        <v>12</v>
      </c>
    </row>
    <row r="26" spans="1:10" ht="12.75">
      <c r="A26" s="325" t="s">
        <v>21</v>
      </c>
      <c r="B26" s="35">
        <v>374</v>
      </c>
      <c r="C26" s="35">
        <v>10839</v>
      </c>
      <c r="D26" s="35">
        <v>1422</v>
      </c>
      <c r="E26" s="35">
        <v>15813</v>
      </c>
      <c r="F26" s="246">
        <v>2004</v>
      </c>
      <c r="G26" s="17">
        <v>1768</v>
      </c>
      <c r="H26" s="17">
        <v>183</v>
      </c>
      <c r="I26" s="17">
        <v>2294</v>
      </c>
      <c r="J26" s="248">
        <v>651</v>
      </c>
    </row>
    <row r="27" spans="1:10" ht="12.75">
      <c r="A27" s="325" t="s">
        <v>22</v>
      </c>
      <c r="B27" s="35">
        <v>0</v>
      </c>
      <c r="C27" s="35">
        <v>23199</v>
      </c>
      <c r="D27" s="35">
        <v>3050</v>
      </c>
      <c r="E27" s="35">
        <v>28483</v>
      </c>
      <c r="F27" s="246">
        <v>17000</v>
      </c>
      <c r="G27" s="17">
        <v>11037</v>
      </c>
      <c r="H27" s="17">
        <v>1388</v>
      </c>
      <c r="I27" s="17">
        <v>13967</v>
      </c>
      <c r="J27" s="248">
        <v>9139</v>
      </c>
    </row>
    <row r="28" spans="1:10" ht="12.75">
      <c r="A28" s="328" t="s">
        <v>66</v>
      </c>
      <c r="B28" s="35">
        <v>1030</v>
      </c>
      <c r="C28" s="35">
        <v>20517</v>
      </c>
      <c r="D28" s="35">
        <v>3003</v>
      </c>
      <c r="E28" s="35">
        <v>26463</v>
      </c>
      <c r="F28" s="246">
        <v>1841</v>
      </c>
      <c r="G28" s="17">
        <v>6660</v>
      </c>
      <c r="H28" s="17">
        <v>137</v>
      </c>
      <c r="I28" s="17">
        <v>5409</v>
      </c>
      <c r="J28" s="248">
        <v>5066</v>
      </c>
    </row>
    <row r="29" spans="1:10" ht="12.75">
      <c r="A29" s="325" t="s">
        <v>24</v>
      </c>
      <c r="B29" s="35">
        <v>164</v>
      </c>
      <c r="C29" s="35">
        <v>5289</v>
      </c>
      <c r="D29" s="35">
        <v>695</v>
      </c>
      <c r="E29" s="35">
        <v>7607</v>
      </c>
      <c r="F29" s="246">
        <v>782</v>
      </c>
      <c r="G29" s="17">
        <v>1020</v>
      </c>
      <c r="H29" s="17">
        <v>71</v>
      </c>
      <c r="I29" s="17">
        <v>1286</v>
      </c>
      <c r="J29" s="248">
        <v>181</v>
      </c>
    </row>
    <row r="30" spans="1:10" ht="12.75">
      <c r="A30" s="325" t="s">
        <v>173</v>
      </c>
      <c r="B30" s="35">
        <v>901</v>
      </c>
      <c r="C30" s="35">
        <v>11529</v>
      </c>
      <c r="D30" s="35">
        <v>1687</v>
      </c>
      <c r="E30" s="35">
        <v>14958</v>
      </c>
      <c r="F30" s="246">
        <v>929</v>
      </c>
      <c r="G30" s="17">
        <v>3237</v>
      </c>
      <c r="H30" s="17">
        <v>91</v>
      </c>
      <c r="I30" s="17">
        <v>3737</v>
      </c>
      <c r="J30" s="248">
        <v>710</v>
      </c>
    </row>
    <row r="31" spans="1:10" ht="12.75">
      <c r="A31" s="325" t="s">
        <v>25</v>
      </c>
      <c r="B31" s="35">
        <v>1206</v>
      </c>
      <c r="C31" s="35">
        <v>15718</v>
      </c>
      <c r="D31" s="35">
        <v>2369</v>
      </c>
      <c r="E31" s="35">
        <v>25930</v>
      </c>
      <c r="F31" s="246">
        <v>5829</v>
      </c>
      <c r="G31" s="17">
        <v>13611</v>
      </c>
      <c r="H31" s="17">
        <v>1132</v>
      </c>
      <c r="I31" s="17">
        <v>17321</v>
      </c>
      <c r="J31" s="248">
        <v>5163</v>
      </c>
    </row>
    <row r="32" spans="1:10" ht="12.75">
      <c r="A32" s="325" t="s">
        <v>26</v>
      </c>
      <c r="B32" s="35">
        <v>545</v>
      </c>
      <c r="C32" s="35">
        <v>6468</v>
      </c>
      <c r="D32" s="35">
        <v>882</v>
      </c>
      <c r="E32" s="35">
        <v>10182</v>
      </c>
      <c r="F32" s="246">
        <v>1110</v>
      </c>
      <c r="G32" s="17">
        <v>1781</v>
      </c>
      <c r="H32" s="17">
        <v>113</v>
      </c>
      <c r="I32" s="17">
        <v>2528</v>
      </c>
      <c r="J32" s="248">
        <v>623</v>
      </c>
    </row>
    <row r="33" spans="1:10" ht="12.75">
      <c r="A33" s="325" t="s">
        <v>190</v>
      </c>
      <c r="B33" s="35">
        <v>0</v>
      </c>
      <c r="C33" s="35">
        <v>2568</v>
      </c>
      <c r="D33" s="35">
        <v>395</v>
      </c>
      <c r="E33" s="35">
        <v>4041</v>
      </c>
      <c r="F33" s="246">
        <v>304</v>
      </c>
      <c r="G33" s="17">
        <v>1055</v>
      </c>
      <c r="H33" s="17">
        <v>133</v>
      </c>
      <c r="I33" s="17">
        <v>1502</v>
      </c>
      <c r="J33" s="248">
        <v>109</v>
      </c>
    </row>
    <row r="34" spans="1:10" ht="12.75">
      <c r="A34" s="325" t="s">
        <v>67</v>
      </c>
      <c r="B34" s="35">
        <v>124</v>
      </c>
      <c r="C34" s="35">
        <v>6017</v>
      </c>
      <c r="D34" s="35">
        <v>1442</v>
      </c>
      <c r="E34" s="35">
        <v>11549</v>
      </c>
      <c r="F34" s="246">
        <v>0</v>
      </c>
      <c r="G34" s="17">
        <v>4692</v>
      </c>
      <c r="H34" s="17">
        <v>729</v>
      </c>
      <c r="I34" s="17">
        <v>6901</v>
      </c>
      <c r="J34" s="248">
        <v>0</v>
      </c>
    </row>
    <row r="35" spans="1:10" ht="12.75">
      <c r="A35" s="325" t="s">
        <v>27</v>
      </c>
      <c r="B35" s="35">
        <v>131</v>
      </c>
      <c r="C35" s="35">
        <v>1030</v>
      </c>
      <c r="D35" s="35">
        <v>197</v>
      </c>
      <c r="E35" s="35">
        <v>1654</v>
      </c>
      <c r="F35" s="246">
        <v>89</v>
      </c>
      <c r="G35" s="17">
        <v>445</v>
      </c>
      <c r="H35" s="17">
        <v>34</v>
      </c>
      <c r="I35" s="17">
        <v>582</v>
      </c>
      <c r="J35" s="248">
        <v>76</v>
      </c>
    </row>
    <row r="36" spans="1:10" ht="12.75">
      <c r="A36" s="325" t="s">
        <v>28</v>
      </c>
      <c r="B36" s="35">
        <v>33</v>
      </c>
      <c r="C36" s="35">
        <v>348</v>
      </c>
      <c r="D36" s="35">
        <v>86</v>
      </c>
      <c r="E36" s="35">
        <v>687</v>
      </c>
      <c r="F36" s="246">
        <v>54</v>
      </c>
      <c r="G36" s="17">
        <v>78</v>
      </c>
      <c r="H36" s="17">
        <v>2</v>
      </c>
      <c r="I36" s="17">
        <v>158</v>
      </c>
      <c r="J36" s="248">
        <v>22</v>
      </c>
    </row>
    <row r="37" spans="1:10" ht="13.5" thickBot="1">
      <c r="A37" s="330" t="s">
        <v>29</v>
      </c>
      <c r="B37" s="78">
        <v>18</v>
      </c>
      <c r="C37" s="78">
        <v>393</v>
      </c>
      <c r="D37" s="78">
        <v>56</v>
      </c>
      <c r="E37" s="78">
        <v>664</v>
      </c>
      <c r="F37" s="376">
        <v>68</v>
      </c>
      <c r="G37" s="79">
        <v>36</v>
      </c>
      <c r="H37" s="79">
        <v>1</v>
      </c>
      <c r="I37" s="79">
        <v>126</v>
      </c>
      <c r="J37" s="377">
        <v>27</v>
      </c>
    </row>
    <row r="38" spans="1:10" ht="12.75">
      <c r="A38" s="1" t="s">
        <v>174</v>
      </c>
      <c r="B38" s="1"/>
      <c r="C38" s="1"/>
      <c r="D38" s="1"/>
      <c r="E38" s="1"/>
      <c r="F38" s="1"/>
      <c r="G38" s="1"/>
      <c r="H38" s="1"/>
      <c r="I38" s="1"/>
      <c r="J38" s="1"/>
    </row>
    <row r="39" spans="1:10" ht="12.75">
      <c r="A39" s="1" t="s">
        <v>175</v>
      </c>
      <c r="B39" s="1"/>
      <c r="C39" s="1"/>
      <c r="D39" s="1"/>
      <c r="E39" s="1"/>
      <c r="F39" s="1"/>
      <c r="G39" s="1"/>
      <c r="H39" s="1"/>
      <c r="I39" s="1"/>
      <c r="J39" s="1"/>
    </row>
    <row r="40" spans="1:10" s="323" customFormat="1" ht="15.75">
      <c r="A40" s="2508" t="s">
        <v>183</v>
      </c>
      <c r="B40" s="2509"/>
      <c r="C40" s="2509"/>
      <c r="D40" s="2509"/>
      <c r="E40" s="2509"/>
      <c r="F40" s="2509"/>
      <c r="G40" s="322"/>
      <c r="H40" s="322"/>
      <c r="I40" s="322"/>
      <c r="J40" s="322"/>
    </row>
    <row r="41" ht="8.25" customHeight="1" thickBot="1"/>
    <row r="42" spans="1:10" ht="13.5" thickBot="1">
      <c r="A42" s="3102" t="s">
        <v>119</v>
      </c>
      <c r="B42" s="3105"/>
      <c r="C42" s="3105"/>
      <c r="D42" s="3105"/>
      <c r="E42" s="3105"/>
      <c r="F42" s="3106"/>
      <c r="G42" s="3107"/>
      <c r="H42" s="3107"/>
      <c r="I42" s="3107"/>
      <c r="J42" s="3108"/>
    </row>
    <row r="43" spans="1:10" ht="27">
      <c r="A43" s="3103"/>
      <c r="B43" s="331" t="s">
        <v>168</v>
      </c>
      <c r="C43" s="331" t="s">
        <v>169</v>
      </c>
      <c r="D43" s="331" t="s">
        <v>170</v>
      </c>
      <c r="E43" s="331" t="s">
        <v>171</v>
      </c>
      <c r="F43" s="332" t="s">
        <v>172</v>
      </c>
      <c r="G43" s="356" t="s">
        <v>176</v>
      </c>
      <c r="H43" s="356" t="s">
        <v>177</v>
      </c>
      <c r="I43" s="356" t="s">
        <v>178</v>
      </c>
      <c r="J43" s="357" t="s">
        <v>179</v>
      </c>
    </row>
    <row r="44" spans="1:10" ht="13.5" thickBot="1">
      <c r="A44" s="3104"/>
      <c r="B44" s="343" t="s">
        <v>68</v>
      </c>
      <c r="C44" s="343" t="s">
        <v>68</v>
      </c>
      <c r="D44" s="343" t="s">
        <v>68</v>
      </c>
      <c r="E44" s="343" t="s">
        <v>68</v>
      </c>
      <c r="F44" s="344" t="s">
        <v>68</v>
      </c>
      <c r="G44" s="358" t="s">
        <v>68</v>
      </c>
      <c r="H44" s="358" t="s">
        <v>68</v>
      </c>
      <c r="I44" s="358" t="s">
        <v>68</v>
      </c>
      <c r="J44" s="359" t="s">
        <v>68</v>
      </c>
    </row>
    <row r="45" spans="1:10" s="58" customFormat="1" ht="12.75">
      <c r="A45" s="326" t="s">
        <v>65</v>
      </c>
      <c r="B45" s="339">
        <v>4513</v>
      </c>
      <c r="C45" s="351">
        <v>162293</v>
      </c>
      <c r="D45" s="351">
        <v>27426</v>
      </c>
      <c r="E45" s="351">
        <v>232254</v>
      </c>
      <c r="F45" s="352">
        <v>46131</v>
      </c>
      <c r="G45" s="364">
        <v>67920</v>
      </c>
      <c r="H45" s="365">
        <v>7988</v>
      </c>
      <c r="I45" s="365">
        <v>91232</v>
      </c>
      <c r="J45" s="366">
        <v>25576</v>
      </c>
    </row>
    <row r="46" spans="1:10" ht="12.75">
      <c r="A46" s="325" t="s">
        <v>31</v>
      </c>
      <c r="B46" s="337" t="s">
        <v>180</v>
      </c>
      <c r="C46" s="33">
        <v>35337</v>
      </c>
      <c r="D46" s="33">
        <v>7461</v>
      </c>
      <c r="E46" s="33">
        <v>46019</v>
      </c>
      <c r="F46" s="247">
        <v>7349</v>
      </c>
      <c r="G46" s="10">
        <v>8809</v>
      </c>
      <c r="H46" s="11">
        <v>2248</v>
      </c>
      <c r="I46" s="11">
        <v>14142</v>
      </c>
      <c r="J46" s="18">
        <v>3892</v>
      </c>
    </row>
    <row r="47" spans="1:10" ht="12.75">
      <c r="A47" s="325" t="s">
        <v>16</v>
      </c>
      <c r="B47" s="337">
        <v>292</v>
      </c>
      <c r="C47" s="33">
        <v>4408</v>
      </c>
      <c r="D47" s="33">
        <v>789</v>
      </c>
      <c r="E47" s="33">
        <v>7110</v>
      </c>
      <c r="F47" s="247">
        <v>1089</v>
      </c>
      <c r="G47" s="10">
        <v>1995</v>
      </c>
      <c r="H47" s="11">
        <v>292</v>
      </c>
      <c r="I47" s="11">
        <v>2399</v>
      </c>
      <c r="J47" s="18">
        <v>461</v>
      </c>
    </row>
    <row r="48" spans="1:10" ht="12.75">
      <c r="A48" s="325" t="s">
        <v>17</v>
      </c>
      <c r="B48" s="337">
        <v>264</v>
      </c>
      <c r="C48" s="33">
        <v>3747</v>
      </c>
      <c r="D48" s="33">
        <v>579</v>
      </c>
      <c r="E48" s="33">
        <v>4934</v>
      </c>
      <c r="F48" s="247">
        <v>829</v>
      </c>
      <c r="G48" s="10">
        <v>1311</v>
      </c>
      <c r="H48" s="11">
        <v>60</v>
      </c>
      <c r="I48" s="11">
        <v>1413</v>
      </c>
      <c r="J48" s="18">
        <v>128</v>
      </c>
    </row>
    <row r="49" spans="1:10" ht="12.75">
      <c r="A49" s="325" t="s">
        <v>18</v>
      </c>
      <c r="B49" s="337">
        <v>60</v>
      </c>
      <c r="C49" s="33">
        <v>3875</v>
      </c>
      <c r="D49" s="33">
        <v>497</v>
      </c>
      <c r="E49" s="33">
        <v>5287</v>
      </c>
      <c r="F49" s="247">
        <v>1142</v>
      </c>
      <c r="G49" s="10">
        <v>1383</v>
      </c>
      <c r="H49" s="11">
        <v>164</v>
      </c>
      <c r="I49" s="11">
        <v>1709</v>
      </c>
      <c r="J49" s="18">
        <v>1582</v>
      </c>
    </row>
    <row r="50" spans="1:10" ht="12.75">
      <c r="A50" s="325" t="s">
        <v>19</v>
      </c>
      <c r="B50" s="337">
        <v>356</v>
      </c>
      <c r="C50" s="33">
        <v>7862</v>
      </c>
      <c r="D50" s="33">
        <v>1209</v>
      </c>
      <c r="E50" s="33">
        <v>11446</v>
      </c>
      <c r="F50" s="247">
        <v>986</v>
      </c>
      <c r="G50" s="10">
        <v>1917</v>
      </c>
      <c r="H50" s="11">
        <v>103</v>
      </c>
      <c r="I50" s="11">
        <v>2764</v>
      </c>
      <c r="J50" s="18">
        <v>392</v>
      </c>
    </row>
    <row r="51" spans="1:10" ht="12.75">
      <c r="A51" s="325" t="s">
        <v>20</v>
      </c>
      <c r="B51" s="337">
        <v>114</v>
      </c>
      <c r="C51" s="33">
        <v>2340</v>
      </c>
      <c r="D51" s="33">
        <v>428</v>
      </c>
      <c r="E51" s="33">
        <v>3287</v>
      </c>
      <c r="F51" s="247">
        <v>360</v>
      </c>
      <c r="G51" s="10">
        <v>861</v>
      </c>
      <c r="H51" s="11">
        <v>77</v>
      </c>
      <c r="I51" s="11">
        <v>1153</v>
      </c>
      <c r="J51" s="18">
        <v>154</v>
      </c>
    </row>
    <row r="52" spans="1:10" s="58" customFormat="1" ht="12.75">
      <c r="A52" s="326" t="s">
        <v>0</v>
      </c>
      <c r="B52" s="339">
        <v>670</v>
      </c>
      <c r="C52" s="351">
        <v>8426</v>
      </c>
      <c r="D52" s="351">
        <v>1492</v>
      </c>
      <c r="E52" s="351">
        <v>13309</v>
      </c>
      <c r="F52" s="352">
        <v>1799</v>
      </c>
      <c r="G52" s="364">
        <v>4070</v>
      </c>
      <c r="H52" s="365">
        <v>328</v>
      </c>
      <c r="I52" s="365">
        <v>4124</v>
      </c>
      <c r="J52" s="366">
        <v>425</v>
      </c>
    </row>
    <row r="53" spans="1:10" s="156" customFormat="1" ht="12">
      <c r="A53" s="329" t="s">
        <v>7</v>
      </c>
      <c r="B53" s="349">
        <v>25</v>
      </c>
      <c r="C53" s="353">
        <v>734</v>
      </c>
      <c r="D53" s="353">
        <v>107</v>
      </c>
      <c r="E53" s="353">
        <v>1188</v>
      </c>
      <c r="F53" s="354">
        <v>142</v>
      </c>
      <c r="G53" s="367">
        <v>231</v>
      </c>
      <c r="H53" s="368">
        <v>5</v>
      </c>
      <c r="I53" s="368">
        <v>190</v>
      </c>
      <c r="J53" s="369">
        <v>19</v>
      </c>
    </row>
    <row r="54" spans="1:10" ht="12.75">
      <c r="A54" s="329" t="s">
        <v>8</v>
      </c>
      <c r="B54" s="349">
        <v>92</v>
      </c>
      <c r="C54" s="353">
        <v>1147</v>
      </c>
      <c r="D54" s="353">
        <v>195</v>
      </c>
      <c r="E54" s="353">
        <v>1674</v>
      </c>
      <c r="F54" s="354">
        <v>220</v>
      </c>
      <c r="G54" s="367">
        <v>716</v>
      </c>
      <c r="H54" s="368">
        <v>99</v>
      </c>
      <c r="I54" s="368">
        <v>678</v>
      </c>
      <c r="J54" s="369">
        <v>101</v>
      </c>
    </row>
    <row r="55" spans="1:10" ht="12.75">
      <c r="A55" s="329" t="s">
        <v>9</v>
      </c>
      <c r="B55" s="349">
        <v>120</v>
      </c>
      <c r="C55" s="353">
        <v>1513</v>
      </c>
      <c r="D55" s="353">
        <v>259</v>
      </c>
      <c r="E55" s="353">
        <v>2407</v>
      </c>
      <c r="F55" s="354">
        <v>347</v>
      </c>
      <c r="G55" s="367">
        <v>699</v>
      </c>
      <c r="H55" s="368">
        <v>71</v>
      </c>
      <c r="I55" s="368">
        <v>677</v>
      </c>
      <c r="J55" s="369">
        <v>48</v>
      </c>
    </row>
    <row r="56" spans="1:10" ht="12.75">
      <c r="A56" s="329" t="s">
        <v>10</v>
      </c>
      <c r="B56" s="349">
        <v>38</v>
      </c>
      <c r="C56" s="353">
        <v>554</v>
      </c>
      <c r="D56" s="353">
        <v>111</v>
      </c>
      <c r="E56" s="353">
        <v>933</v>
      </c>
      <c r="F56" s="354">
        <v>148</v>
      </c>
      <c r="G56" s="367">
        <v>281</v>
      </c>
      <c r="H56" s="368">
        <v>36</v>
      </c>
      <c r="I56" s="368">
        <v>275</v>
      </c>
      <c r="J56" s="369">
        <v>48</v>
      </c>
    </row>
    <row r="57" spans="1:10" ht="12.75">
      <c r="A57" s="329" t="s">
        <v>11</v>
      </c>
      <c r="B57" s="349">
        <v>132</v>
      </c>
      <c r="C57" s="353">
        <v>1067</v>
      </c>
      <c r="D57" s="353">
        <v>188</v>
      </c>
      <c r="E57" s="353">
        <v>1762</v>
      </c>
      <c r="F57" s="354">
        <v>246</v>
      </c>
      <c r="G57" s="367">
        <v>677</v>
      </c>
      <c r="H57" s="368">
        <v>34</v>
      </c>
      <c r="I57" s="368">
        <v>626</v>
      </c>
      <c r="J57" s="369">
        <v>56</v>
      </c>
    </row>
    <row r="58" spans="1:10" ht="12.75">
      <c r="A58" s="329" t="s">
        <v>12</v>
      </c>
      <c r="B58" s="349">
        <v>35</v>
      </c>
      <c r="C58" s="353">
        <v>754</v>
      </c>
      <c r="D58" s="353">
        <v>123</v>
      </c>
      <c r="E58" s="353">
        <v>1173</v>
      </c>
      <c r="F58" s="354">
        <v>117</v>
      </c>
      <c r="G58" s="367">
        <v>114</v>
      </c>
      <c r="H58" s="368">
        <v>0</v>
      </c>
      <c r="I58" s="368">
        <v>131</v>
      </c>
      <c r="J58" s="369">
        <v>20</v>
      </c>
    </row>
    <row r="59" spans="1:10" ht="12.75">
      <c r="A59" s="329" t="s">
        <v>13</v>
      </c>
      <c r="B59" s="349">
        <v>26</v>
      </c>
      <c r="C59" s="353">
        <v>459</v>
      </c>
      <c r="D59" s="353">
        <v>106</v>
      </c>
      <c r="E59" s="353">
        <v>628</v>
      </c>
      <c r="F59" s="354">
        <v>84</v>
      </c>
      <c r="G59" s="367">
        <v>100</v>
      </c>
      <c r="H59" s="368">
        <v>2</v>
      </c>
      <c r="I59" s="368">
        <v>127</v>
      </c>
      <c r="J59" s="369">
        <v>9</v>
      </c>
    </row>
    <row r="60" spans="1:10" ht="12.75">
      <c r="A60" s="329" t="s">
        <v>14</v>
      </c>
      <c r="B60" s="349">
        <v>159</v>
      </c>
      <c r="C60" s="353">
        <v>1445</v>
      </c>
      <c r="D60" s="353">
        <v>275</v>
      </c>
      <c r="E60" s="353">
        <v>2460</v>
      </c>
      <c r="F60" s="354">
        <v>351</v>
      </c>
      <c r="G60" s="367">
        <v>1089</v>
      </c>
      <c r="H60" s="368">
        <v>77</v>
      </c>
      <c r="I60" s="368">
        <v>1194</v>
      </c>
      <c r="J60" s="369">
        <v>107</v>
      </c>
    </row>
    <row r="61" spans="1:10" ht="12.75">
      <c r="A61" s="329" t="s">
        <v>15</v>
      </c>
      <c r="B61" s="349">
        <v>43</v>
      </c>
      <c r="C61" s="353">
        <v>753</v>
      </c>
      <c r="D61" s="353">
        <v>128</v>
      </c>
      <c r="E61" s="353">
        <v>1084</v>
      </c>
      <c r="F61" s="354">
        <v>144</v>
      </c>
      <c r="G61" s="367">
        <v>163</v>
      </c>
      <c r="H61" s="368">
        <v>4</v>
      </c>
      <c r="I61" s="368">
        <v>226</v>
      </c>
      <c r="J61" s="369">
        <v>17</v>
      </c>
    </row>
    <row r="62" spans="1:10" ht="12.75">
      <c r="A62" s="325" t="s">
        <v>21</v>
      </c>
      <c r="B62" s="337">
        <v>409</v>
      </c>
      <c r="C62" s="33">
        <v>8922</v>
      </c>
      <c r="D62" s="33">
        <v>1206</v>
      </c>
      <c r="E62" s="33">
        <v>13857</v>
      </c>
      <c r="F62" s="247">
        <v>2005</v>
      </c>
      <c r="G62" s="10">
        <v>1720</v>
      </c>
      <c r="H62" s="11">
        <v>234</v>
      </c>
      <c r="I62" s="11">
        <v>2363</v>
      </c>
      <c r="J62" s="18">
        <v>568</v>
      </c>
    </row>
    <row r="63" spans="1:10" ht="12.75">
      <c r="A63" s="325" t="s">
        <v>22</v>
      </c>
      <c r="B63" s="337" t="s">
        <v>180</v>
      </c>
      <c r="C63" s="33">
        <v>22880</v>
      </c>
      <c r="D63" s="33">
        <v>3334</v>
      </c>
      <c r="E63" s="33">
        <v>28984</v>
      </c>
      <c r="F63" s="247">
        <v>15347</v>
      </c>
      <c r="G63" s="10">
        <v>11172</v>
      </c>
      <c r="H63" s="11">
        <v>1580</v>
      </c>
      <c r="I63" s="11">
        <v>16026</v>
      </c>
      <c r="J63" s="18">
        <v>7665</v>
      </c>
    </row>
    <row r="64" spans="1:10" ht="12.75">
      <c r="A64" s="328" t="s">
        <v>66</v>
      </c>
      <c r="B64" s="337">
        <v>581</v>
      </c>
      <c r="C64" s="33">
        <v>17350</v>
      </c>
      <c r="D64" s="33">
        <v>2779</v>
      </c>
      <c r="E64" s="33">
        <v>21682</v>
      </c>
      <c r="F64" s="247">
        <v>3599</v>
      </c>
      <c r="G64" s="10">
        <v>7205</v>
      </c>
      <c r="H64" s="11">
        <v>174</v>
      </c>
      <c r="I64" s="11">
        <v>9040</v>
      </c>
      <c r="J64" s="18">
        <v>3718</v>
      </c>
    </row>
    <row r="65" spans="1:10" ht="12.75">
      <c r="A65" s="325" t="s">
        <v>24</v>
      </c>
      <c r="B65" s="337">
        <v>100</v>
      </c>
      <c r="C65" s="33">
        <v>4933</v>
      </c>
      <c r="D65" s="33">
        <v>726</v>
      </c>
      <c r="E65" s="33">
        <v>7118</v>
      </c>
      <c r="F65" s="247">
        <v>1063</v>
      </c>
      <c r="G65" s="10">
        <v>985</v>
      </c>
      <c r="H65" s="11">
        <v>66</v>
      </c>
      <c r="I65" s="11">
        <v>1230</v>
      </c>
      <c r="J65" s="18">
        <v>169</v>
      </c>
    </row>
    <row r="66" spans="1:10" ht="12.75">
      <c r="A66" s="325" t="s">
        <v>173</v>
      </c>
      <c r="B66" s="337">
        <v>613</v>
      </c>
      <c r="C66" s="33">
        <v>11129</v>
      </c>
      <c r="D66" s="33">
        <v>1798</v>
      </c>
      <c r="E66" s="33">
        <v>14725</v>
      </c>
      <c r="F66" s="247">
        <v>1990</v>
      </c>
      <c r="G66" s="10">
        <v>3527</v>
      </c>
      <c r="H66" s="11">
        <v>153</v>
      </c>
      <c r="I66" s="11">
        <v>4549</v>
      </c>
      <c r="J66" s="18">
        <v>813</v>
      </c>
    </row>
    <row r="67" spans="1:10" ht="12.75">
      <c r="A67" s="325" t="s">
        <v>25</v>
      </c>
      <c r="B67" s="337">
        <v>847</v>
      </c>
      <c r="C67" s="33">
        <v>14261</v>
      </c>
      <c r="D67" s="33">
        <v>2194</v>
      </c>
      <c r="E67" s="33">
        <v>24744</v>
      </c>
      <c r="F67" s="247">
        <v>6280</v>
      </c>
      <c r="G67" s="10">
        <v>14299</v>
      </c>
      <c r="H67" s="11">
        <v>1344</v>
      </c>
      <c r="I67" s="11">
        <v>18614</v>
      </c>
      <c r="J67" s="18">
        <v>4516</v>
      </c>
    </row>
    <row r="68" spans="1:10" ht="12.75">
      <c r="A68" s="325" t="s">
        <v>26</v>
      </c>
      <c r="B68" s="337" t="s">
        <v>180</v>
      </c>
      <c r="C68" s="33">
        <v>6106</v>
      </c>
      <c r="D68" s="33">
        <v>880</v>
      </c>
      <c r="E68" s="33">
        <v>10395</v>
      </c>
      <c r="F68" s="247">
        <v>1114</v>
      </c>
      <c r="G68" s="10">
        <v>2049</v>
      </c>
      <c r="H68" s="11">
        <v>310</v>
      </c>
      <c r="I68" s="11">
        <v>2741</v>
      </c>
      <c r="J68" s="18">
        <v>416</v>
      </c>
    </row>
    <row r="69" spans="1:10" ht="12.75">
      <c r="A69" s="325" t="s">
        <v>188</v>
      </c>
      <c r="B69" s="337" t="s">
        <v>180</v>
      </c>
      <c r="C69" s="33">
        <v>2486</v>
      </c>
      <c r="D69" s="33">
        <v>381</v>
      </c>
      <c r="E69" s="33">
        <v>3920</v>
      </c>
      <c r="F69" s="247">
        <v>299</v>
      </c>
      <c r="G69" s="10">
        <v>1162</v>
      </c>
      <c r="H69" s="11">
        <v>81</v>
      </c>
      <c r="I69" s="11">
        <v>1456</v>
      </c>
      <c r="J69" s="18">
        <v>86</v>
      </c>
    </row>
    <row r="70" spans="1:10" ht="12.75">
      <c r="A70" s="325" t="s">
        <v>67</v>
      </c>
      <c r="B70" s="337">
        <v>78</v>
      </c>
      <c r="C70" s="33">
        <v>6457</v>
      </c>
      <c r="D70" s="33">
        <v>1327</v>
      </c>
      <c r="E70" s="33">
        <v>12393</v>
      </c>
      <c r="F70" s="247">
        <v>512</v>
      </c>
      <c r="G70" s="10">
        <v>4861</v>
      </c>
      <c r="H70" s="11">
        <v>709</v>
      </c>
      <c r="I70" s="11">
        <v>6582</v>
      </c>
      <c r="J70" s="18">
        <v>377</v>
      </c>
    </row>
    <row r="71" spans="1:10" ht="12.75">
      <c r="A71" s="325" t="s">
        <v>27</v>
      </c>
      <c r="B71" s="337">
        <v>98</v>
      </c>
      <c r="C71" s="33">
        <v>1011</v>
      </c>
      <c r="D71" s="33">
        <v>198</v>
      </c>
      <c r="E71" s="33">
        <v>1750</v>
      </c>
      <c r="F71" s="247">
        <v>208</v>
      </c>
      <c r="G71" s="10">
        <v>472</v>
      </c>
      <c r="H71" s="11">
        <v>55</v>
      </c>
      <c r="I71" s="11">
        <v>636</v>
      </c>
      <c r="J71" s="18">
        <v>152</v>
      </c>
    </row>
    <row r="72" spans="1:10" ht="12.75">
      <c r="A72" s="325" t="s">
        <v>28</v>
      </c>
      <c r="B72" s="337">
        <v>22</v>
      </c>
      <c r="C72" s="33">
        <v>361</v>
      </c>
      <c r="D72" s="33">
        <v>88</v>
      </c>
      <c r="E72" s="33">
        <v>643</v>
      </c>
      <c r="F72" s="247">
        <v>63</v>
      </c>
      <c r="G72" s="10">
        <v>86</v>
      </c>
      <c r="H72" s="11">
        <v>7</v>
      </c>
      <c r="I72" s="11">
        <v>162</v>
      </c>
      <c r="J72" s="18">
        <v>18</v>
      </c>
    </row>
    <row r="73" spans="1:10" ht="13.5" thickBot="1">
      <c r="A73" s="330" t="s">
        <v>29</v>
      </c>
      <c r="B73" s="341">
        <v>9</v>
      </c>
      <c r="C73" s="38">
        <v>402</v>
      </c>
      <c r="D73" s="38">
        <v>60</v>
      </c>
      <c r="E73" s="38">
        <v>651</v>
      </c>
      <c r="F73" s="355">
        <v>97</v>
      </c>
      <c r="G73" s="41">
        <v>36</v>
      </c>
      <c r="H73" s="39">
        <v>3</v>
      </c>
      <c r="I73" s="39">
        <v>129</v>
      </c>
      <c r="J73" s="40">
        <v>44</v>
      </c>
    </row>
    <row r="75" spans="1:10" ht="15.75">
      <c r="A75" s="2015" t="s">
        <v>187</v>
      </c>
      <c r="B75" s="2016"/>
      <c r="C75" s="2016"/>
      <c r="D75" s="2016"/>
      <c r="E75" s="2016"/>
      <c r="F75" s="2016"/>
      <c r="G75" s="322"/>
      <c r="H75" s="322"/>
      <c r="I75" s="322"/>
      <c r="J75" s="322"/>
    </row>
    <row r="76" ht="9" customHeight="1" thickBot="1"/>
    <row r="77" spans="1:10" ht="13.5" thickBot="1">
      <c r="A77" s="3102" t="s">
        <v>119</v>
      </c>
      <c r="B77" s="3105" t="s">
        <v>181</v>
      </c>
      <c r="C77" s="3105"/>
      <c r="D77" s="3105"/>
      <c r="E77" s="3105"/>
      <c r="F77" s="3106"/>
      <c r="G77" s="3107" t="s">
        <v>182</v>
      </c>
      <c r="H77" s="3107"/>
      <c r="I77" s="3107"/>
      <c r="J77" s="3108"/>
    </row>
    <row r="78" spans="1:10" ht="27">
      <c r="A78" s="3103"/>
      <c r="B78" s="331" t="s">
        <v>389</v>
      </c>
      <c r="C78" s="331" t="s">
        <v>169</v>
      </c>
      <c r="D78" s="331" t="s">
        <v>170</v>
      </c>
      <c r="E78" s="331" t="s">
        <v>171</v>
      </c>
      <c r="F78" s="332" t="s">
        <v>172</v>
      </c>
      <c r="G78" s="356" t="s">
        <v>176</v>
      </c>
      <c r="H78" s="356" t="s">
        <v>177</v>
      </c>
      <c r="I78" s="356" t="s">
        <v>178</v>
      </c>
      <c r="J78" s="357" t="s">
        <v>179</v>
      </c>
    </row>
    <row r="79" spans="1:10" ht="13.5" thickBot="1">
      <c r="A79" s="3104"/>
      <c r="B79" s="333" t="s">
        <v>68</v>
      </c>
      <c r="C79" s="333" t="s">
        <v>68</v>
      </c>
      <c r="D79" s="333" t="s">
        <v>68</v>
      </c>
      <c r="E79" s="333" t="s">
        <v>68</v>
      </c>
      <c r="F79" s="334" t="s">
        <v>68</v>
      </c>
      <c r="G79" s="370" t="s">
        <v>68</v>
      </c>
      <c r="H79" s="370" t="s">
        <v>68</v>
      </c>
      <c r="I79" s="370" t="s">
        <v>68</v>
      </c>
      <c r="J79" s="371" t="s">
        <v>68</v>
      </c>
    </row>
    <row r="80" spans="1:10" s="58" customFormat="1" ht="12.75">
      <c r="A80" s="326" t="s">
        <v>65</v>
      </c>
      <c r="B80" s="378">
        <f aca="true" t="shared" si="0" ref="B80:J80">B45-B9</f>
        <v>-2186</v>
      </c>
      <c r="C80" s="378">
        <f t="shared" si="0"/>
        <v>-12081</v>
      </c>
      <c r="D80" s="335">
        <f t="shared" si="0"/>
        <v>3468</v>
      </c>
      <c r="E80" s="378">
        <f t="shared" si="0"/>
        <v>-7786</v>
      </c>
      <c r="F80" s="336">
        <f t="shared" si="0"/>
        <v>-127</v>
      </c>
      <c r="G80" s="305">
        <f t="shared" si="0"/>
        <v>2546</v>
      </c>
      <c r="H80" s="305">
        <f t="shared" si="0"/>
        <v>1970</v>
      </c>
      <c r="I80" s="305">
        <f t="shared" si="0"/>
        <v>8179</v>
      </c>
      <c r="J80" s="306">
        <f t="shared" si="0"/>
        <v>-2155</v>
      </c>
    </row>
    <row r="81" spans="1:10" ht="12.75">
      <c r="A81" s="325" t="s">
        <v>31</v>
      </c>
      <c r="B81" s="379"/>
      <c r="C81" s="379">
        <f aca="true" t="shared" si="1" ref="C81:J90">C46-C10</f>
        <v>-2746</v>
      </c>
      <c r="D81" s="337">
        <f t="shared" si="1"/>
        <v>3731</v>
      </c>
      <c r="E81" s="337">
        <f t="shared" si="1"/>
        <v>416</v>
      </c>
      <c r="F81" s="1906">
        <f t="shared" si="1"/>
        <v>-3203</v>
      </c>
      <c r="G81" s="19">
        <f t="shared" si="1"/>
        <v>601</v>
      </c>
      <c r="H81" s="19">
        <f t="shared" si="1"/>
        <v>1180</v>
      </c>
      <c r="I81" s="19">
        <f t="shared" si="1"/>
        <v>1085</v>
      </c>
      <c r="J81" s="87">
        <f t="shared" si="1"/>
        <v>-262</v>
      </c>
    </row>
    <row r="82" spans="1:10" ht="12.75">
      <c r="A82" s="325" t="s">
        <v>16</v>
      </c>
      <c r="B82" s="379">
        <f aca="true" t="shared" si="2" ref="B82:B97">B47-B11</f>
        <v>-165</v>
      </c>
      <c r="C82" s="379">
        <f t="shared" si="1"/>
        <v>-42</v>
      </c>
      <c r="D82" s="337">
        <f t="shared" si="1"/>
        <v>32</v>
      </c>
      <c r="E82" s="379">
        <f t="shared" si="1"/>
        <v>-62</v>
      </c>
      <c r="F82" s="338">
        <f t="shared" si="1"/>
        <v>101</v>
      </c>
      <c r="G82" s="19">
        <f t="shared" si="1"/>
        <v>39</v>
      </c>
      <c r="H82" s="19">
        <f t="shared" si="1"/>
        <v>39</v>
      </c>
      <c r="I82" s="19">
        <f t="shared" si="1"/>
        <v>-33</v>
      </c>
      <c r="J82" s="87">
        <f t="shared" si="1"/>
        <v>-42</v>
      </c>
    </row>
    <row r="83" spans="1:10" ht="12.75">
      <c r="A83" s="325" t="s">
        <v>17</v>
      </c>
      <c r="B83" s="379">
        <f t="shared" si="2"/>
        <v>-159</v>
      </c>
      <c r="C83" s="379">
        <f t="shared" si="1"/>
        <v>-126</v>
      </c>
      <c r="D83" s="337">
        <f t="shared" si="1"/>
        <v>-9</v>
      </c>
      <c r="E83" s="379">
        <f t="shared" si="1"/>
        <v>-226</v>
      </c>
      <c r="F83" s="338">
        <f t="shared" si="1"/>
        <v>137</v>
      </c>
      <c r="G83" s="19">
        <f t="shared" si="1"/>
        <v>-31</v>
      </c>
      <c r="H83" s="19">
        <f t="shared" si="1"/>
        <v>19</v>
      </c>
      <c r="I83" s="19">
        <f t="shared" si="1"/>
        <v>20</v>
      </c>
      <c r="J83" s="87">
        <f t="shared" si="1"/>
        <v>29</v>
      </c>
    </row>
    <row r="84" spans="1:10" ht="12.75">
      <c r="A84" s="325" t="s">
        <v>18</v>
      </c>
      <c r="B84" s="379">
        <f t="shared" si="2"/>
        <v>5</v>
      </c>
      <c r="C84" s="379">
        <f t="shared" si="1"/>
        <v>-413</v>
      </c>
      <c r="D84" s="379">
        <f t="shared" si="1"/>
        <v>-37</v>
      </c>
      <c r="E84" s="379">
        <f t="shared" si="1"/>
        <v>-379</v>
      </c>
      <c r="F84" s="338">
        <f t="shared" si="1"/>
        <v>434</v>
      </c>
      <c r="G84" s="19">
        <f t="shared" si="1"/>
        <v>-276</v>
      </c>
      <c r="H84" s="19">
        <f t="shared" si="1"/>
        <v>61</v>
      </c>
      <c r="I84" s="19">
        <f t="shared" si="1"/>
        <v>-651</v>
      </c>
      <c r="J84" s="87">
        <f t="shared" si="1"/>
        <v>1162</v>
      </c>
    </row>
    <row r="85" spans="1:10" ht="12.75">
      <c r="A85" s="325" t="s">
        <v>19</v>
      </c>
      <c r="B85" s="379">
        <f t="shared" si="2"/>
        <v>354</v>
      </c>
      <c r="C85" s="379">
        <f t="shared" si="1"/>
        <v>-988</v>
      </c>
      <c r="D85" s="379">
        <f t="shared" si="1"/>
        <v>-4</v>
      </c>
      <c r="E85" s="379">
        <f t="shared" si="1"/>
        <v>-108</v>
      </c>
      <c r="F85" s="1906">
        <f t="shared" si="1"/>
        <v>-403</v>
      </c>
      <c r="G85" s="19">
        <f t="shared" si="1"/>
        <v>26</v>
      </c>
      <c r="H85" s="19">
        <f t="shared" si="1"/>
        <v>28</v>
      </c>
      <c r="I85" s="19">
        <f t="shared" si="1"/>
        <v>-46</v>
      </c>
      <c r="J85" s="87">
        <f t="shared" si="1"/>
        <v>116</v>
      </c>
    </row>
    <row r="86" spans="1:10" ht="12.75">
      <c r="A86" s="325" t="s">
        <v>20</v>
      </c>
      <c r="B86" s="379">
        <f t="shared" si="2"/>
        <v>-83</v>
      </c>
      <c r="C86" s="379">
        <f t="shared" si="1"/>
        <v>72</v>
      </c>
      <c r="D86" s="337">
        <f t="shared" si="1"/>
        <v>49</v>
      </c>
      <c r="E86" s="337">
        <f t="shared" si="1"/>
        <v>156</v>
      </c>
      <c r="F86" s="1906">
        <f t="shared" si="1"/>
        <v>-18</v>
      </c>
      <c r="G86" s="19">
        <f t="shared" si="1"/>
        <v>31</v>
      </c>
      <c r="H86" s="19">
        <f t="shared" si="1"/>
        <v>-3</v>
      </c>
      <c r="I86" s="19">
        <f t="shared" si="1"/>
        <v>50</v>
      </c>
      <c r="J86" s="87">
        <f t="shared" si="1"/>
        <v>15</v>
      </c>
    </row>
    <row r="87" spans="1:10" s="58" customFormat="1" ht="12.75">
      <c r="A87" s="326" t="s">
        <v>0</v>
      </c>
      <c r="B87" s="380">
        <f t="shared" si="2"/>
        <v>-369</v>
      </c>
      <c r="C87" s="380">
        <f t="shared" si="1"/>
        <v>-221</v>
      </c>
      <c r="D87" s="339">
        <f t="shared" si="1"/>
        <v>19</v>
      </c>
      <c r="E87" s="380">
        <f t="shared" si="1"/>
        <v>-414</v>
      </c>
      <c r="F87" s="340">
        <f t="shared" si="1"/>
        <v>258</v>
      </c>
      <c r="G87" s="372">
        <f t="shared" si="1"/>
        <v>2</v>
      </c>
      <c r="H87" s="372">
        <f t="shared" si="1"/>
        <v>-56</v>
      </c>
      <c r="I87" s="372">
        <f t="shared" si="1"/>
        <v>37</v>
      </c>
      <c r="J87" s="373">
        <f t="shared" si="1"/>
        <v>52</v>
      </c>
    </row>
    <row r="88" spans="1:10" ht="12.75">
      <c r="A88" s="329" t="s">
        <v>7</v>
      </c>
      <c r="B88" s="381">
        <f t="shared" si="2"/>
        <v>-8</v>
      </c>
      <c r="C88" s="381">
        <f t="shared" si="1"/>
        <v>-53</v>
      </c>
      <c r="D88" s="349">
        <f t="shared" si="1"/>
        <v>12</v>
      </c>
      <c r="E88" s="381">
        <f t="shared" si="1"/>
        <v>-56</v>
      </c>
      <c r="F88" s="350">
        <f t="shared" si="1"/>
        <v>11</v>
      </c>
      <c r="G88" s="374">
        <f t="shared" si="1"/>
        <v>7</v>
      </c>
      <c r="H88" s="374">
        <f t="shared" si="1"/>
        <v>-5</v>
      </c>
      <c r="I88" s="374">
        <f t="shared" si="1"/>
        <v>-10</v>
      </c>
      <c r="J88" s="375">
        <f t="shared" si="1"/>
        <v>-2</v>
      </c>
    </row>
    <row r="89" spans="1:10" ht="12.75">
      <c r="A89" s="329" t="s">
        <v>8</v>
      </c>
      <c r="B89" s="381">
        <f t="shared" si="2"/>
        <v>-38</v>
      </c>
      <c r="C89" s="381">
        <f t="shared" si="1"/>
        <v>-51</v>
      </c>
      <c r="D89" s="349">
        <f t="shared" si="1"/>
        <v>6</v>
      </c>
      <c r="E89" s="381">
        <f t="shared" si="1"/>
        <v>-10</v>
      </c>
      <c r="F89" s="350">
        <f t="shared" si="1"/>
        <v>41</v>
      </c>
      <c r="G89" s="374">
        <f t="shared" si="1"/>
        <v>-33</v>
      </c>
      <c r="H89" s="374">
        <f t="shared" si="1"/>
        <v>16</v>
      </c>
      <c r="I89" s="374">
        <f t="shared" si="1"/>
        <v>10</v>
      </c>
      <c r="J89" s="375">
        <f t="shared" si="1"/>
        <v>47</v>
      </c>
    </row>
    <row r="90" spans="1:10" ht="12.75">
      <c r="A90" s="329" t="s">
        <v>9</v>
      </c>
      <c r="B90" s="381">
        <f t="shared" si="2"/>
        <v>-80</v>
      </c>
      <c r="C90" s="381">
        <f t="shared" si="1"/>
        <v>-1</v>
      </c>
      <c r="D90" s="381">
        <f t="shared" si="1"/>
        <v>-13</v>
      </c>
      <c r="E90" s="381">
        <f t="shared" si="1"/>
        <v>-153</v>
      </c>
      <c r="F90" s="350">
        <f t="shared" si="1"/>
        <v>39</v>
      </c>
      <c r="G90" s="374">
        <f t="shared" si="1"/>
        <v>23</v>
      </c>
      <c r="H90" s="374">
        <f t="shared" si="1"/>
        <v>8</v>
      </c>
      <c r="I90" s="374">
        <f t="shared" si="1"/>
        <v>2</v>
      </c>
      <c r="J90" s="375">
        <f t="shared" si="1"/>
        <v>-7</v>
      </c>
    </row>
    <row r="91" spans="1:10" ht="12.75">
      <c r="A91" s="329" t="s">
        <v>10</v>
      </c>
      <c r="B91" s="381">
        <f t="shared" si="2"/>
        <v>-9</v>
      </c>
      <c r="C91" s="381">
        <f aca="true" t="shared" si="3" ref="C91:J100">C56-C20</f>
        <v>-48</v>
      </c>
      <c r="D91" s="381">
        <f t="shared" si="3"/>
        <v>-13</v>
      </c>
      <c r="E91" s="349">
        <f t="shared" si="3"/>
        <v>7</v>
      </c>
      <c r="F91" s="350">
        <f t="shared" si="3"/>
        <v>32</v>
      </c>
      <c r="G91" s="374">
        <f t="shared" si="3"/>
        <v>-17</v>
      </c>
      <c r="H91" s="374">
        <f t="shared" si="3"/>
        <v>-4</v>
      </c>
      <c r="I91" s="374">
        <f t="shared" si="3"/>
        <v>3</v>
      </c>
      <c r="J91" s="375">
        <f t="shared" si="3"/>
        <v>12</v>
      </c>
    </row>
    <row r="92" spans="1:10" ht="12.75">
      <c r="A92" s="329" t="s">
        <v>11</v>
      </c>
      <c r="B92" s="381">
        <f t="shared" si="2"/>
        <v>-98</v>
      </c>
      <c r="C92" s="381">
        <f t="shared" si="3"/>
        <v>-37</v>
      </c>
      <c r="D92" s="349">
        <f t="shared" si="3"/>
        <v>3</v>
      </c>
      <c r="E92" s="381">
        <f t="shared" si="3"/>
        <v>-101</v>
      </c>
      <c r="F92" s="350">
        <f t="shared" si="3"/>
        <v>46</v>
      </c>
      <c r="G92" s="374">
        <f t="shared" si="3"/>
        <v>7</v>
      </c>
      <c r="H92" s="374">
        <f t="shared" si="3"/>
        <v>0</v>
      </c>
      <c r="I92" s="374">
        <f t="shared" si="3"/>
        <v>8</v>
      </c>
      <c r="J92" s="375">
        <f t="shared" si="3"/>
        <v>-7</v>
      </c>
    </row>
    <row r="93" spans="1:10" ht="12.75">
      <c r="A93" s="329" t="s">
        <v>12</v>
      </c>
      <c r="B93" s="381">
        <f t="shared" si="2"/>
        <v>-27</v>
      </c>
      <c r="C93" s="381">
        <f t="shared" si="3"/>
        <v>29</v>
      </c>
      <c r="D93" s="349">
        <f t="shared" si="3"/>
        <v>18</v>
      </c>
      <c r="E93" s="381">
        <f t="shared" si="3"/>
        <v>-75</v>
      </c>
      <c r="F93" s="350">
        <f t="shared" si="3"/>
        <v>19</v>
      </c>
      <c r="G93" s="374">
        <f t="shared" si="3"/>
        <v>-10</v>
      </c>
      <c r="H93" s="374">
        <f t="shared" si="3"/>
        <v>0</v>
      </c>
      <c r="I93" s="374">
        <f t="shared" si="3"/>
        <v>1</v>
      </c>
      <c r="J93" s="375">
        <f t="shared" si="3"/>
        <v>2</v>
      </c>
    </row>
    <row r="94" spans="1:10" ht="12.75">
      <c r="A94" s="329" t="s">
        <v>13</v>
      </c>
      <c r="B94" s="381">
        <f t="shared" si="2"/>
        <v>-1</v>
      </c>
      <c r="C94" s="381">
        <f t="shared" si="3"/>
        <v>-9</v>
      </c>
      <c r="D94" s="349">
        <f t="shared" si="3"/>
        <v>5</v>
      </c>
      <c r="E94" s="349">
        <f t="shared" si="3"/>
        <v>8</v>
      </c>
      <c r="F94" s="350">
        <f t="shared" si="3"/>
        <v>17</v>
      </c>
      <c r="G94" s="374">
        <f t="shared" si="3"/>
        <v>-1</v>
      </c>
      <c r="H94" s="374">
        <f t="shared" si="3"/>
        <v>0</v>
      </c>
      <c r="I94" s="374">
        <f t="shared" si="3"/>
        <v>-4</v>
      </c>
      <c r="J94" s="375">
        <f t="shared" si="3"/>
        <v>-1</v>
      </c>
    </row>
    <row r="95" spans="1:10" ht="12.75">
      <c r="A95" s="329" t="s">
        <v>14</v>
      </c>
      <c r="B95" s="381">
        <f t="shared" si="2"/>
        <v>-96</v>
      </c>
      <c r="C95" s="381">
        <f t="shared" si="3"/>
        <v>-18</v>
      </c>
      <c r="D95" s="349">
        <f t="shared" si="3"/>
        <v>2</v>
      </c>
      <c r="E95" s="349">
        <f t="shared" si="3"/>
        <v>35</v>
      </c>
      <c r="F95" s="350">
        <f t="shared" si="3"/>
        <v>37</v>
      </c>
      <c r="G95" s="374">
        <f t="shared" si="3"/>
        <v>33</v>
      </c>
      <c r="H95" s="374">
        <f t="shared" si="3"/>
        <v>-70</v>
      </c>
      <c r="I95" s="374">
        <f t="shared" si="3"/>
        <v>21</v>
      </c>
      <c r="J95" s="375">
        <f t="shared" si="3"/>
        <v>3</v>
      </c>
    </row>
    <row r="96" spans="1:10" ht="12.75">
      <c r="A96" s="329" t="s">
        <v>15</v>
      </c>
      <c r="B96" s="381">
        <f t="shared" si="2"/>
        <v>-12</v>
      </c>
      <c r="C96" s="381">
        <f t="shared" si="3"/>
        <v>-33</v>
      </c>
      <c r="D96" s="381">
        <f t="shared" si="3"/>
        <v>-1</v>
      </c>
      <c r="E96" s="381">
        <f t="shared" si="3"/>
        <v>-69</v>
      </c>
      <c r="F96" s="350">
        <f t="shared" si="3"/>
        <v>16</v>
      </c>
      <c r="G96" s="374">
        <f t="shared" si="3"/>
        <v>-7</v>
      </c>
      <c r="H96" s="374">
        <f t="shared" si="3"/>
        <v>-1</v>
      </c>
      <c r="I96" s="374">
        <f t="shared" si="3"/>
        <v>6</v>
      </c>
      <c r="J96" s="375">
        <f t="shared" si="3"/>
        <v>5</v>
      </c>
    </row>
    <row r="97" spans="1:10" ht="12.75">
      <c r="A97" s="325" t="s">
        <v>21</v>
      </c>
      <c r="B97" s="337">
        <f t="shared" si="2"/>
        <v>35</v>
      </c>
      <c r="C97" s="379">
        <f t="shared" si="3"/>
        <v>-1917</v>
      </c>
      <c r="D97" s="379">
        <f t="shared" si="3"/>
        <v>-216</v>
      </c>
      <c r="E97" s="337">
        <f t="shared" si="3"/>
        <v>-1956</v>
      </c>
      <c r="F97" s="338">
        <f t="shared" si="3"/>
        <v>1</v>
      </c>
      <c r="G97" s="19">
        <f t="shared" si="3"/>
        <v>-48</v>
      </c>
      <c r="H97" s="19">
        <f t="shared" si="3"/>
        <v>51</v>
      </c>
      <c r="I97" s="19">
        <f t="shared" si="3"/>
        <v>69</v>
      </c>
      <c r="J97" s="87">
        <f t="shared" si="3"/>
        <v>-83</v>
      </c>
    </row>
    <row r="98" spans="1:10" ht="12.75">
      <c r="A98" s="325" t="s">
        <v>22</v>
      </c>
      <c r="B98" s="337"/>
      <c r="C98" s="379">
        <f t="shared" si="3"/>
        <v>-319</v>
      </c>
      <c r="D98" s="337">
        <f t="shared" si="3"/>
        <v>284</v>
      </c>
      <c r="E98" s="337">
        <f t="shared" si="3"/>
        <v>501</v>
      </c>
      <c r="F98" s="1906">
        <f t="shared" si="3"/>
        <v>-1653</v>
      </c>
      <c r="G98" s="19">
        <f t="shared" si="3"/>
        <v>135</v>
      </c>
      <c r="H98" s="19">
        <f t="shared" si="3"/>
        <v>192</v>
      </c>
      <c r="I98" s="19">
        <f t="shared" si="3"/>
        <v>2059</v>
      </c>
      <c r="J98" s="87">
        <f t="shared" si="3"/>
        <v>-1474</v>
      </c>
    </row>
    <row r="99" spans="1:10" ht="12.75">
      <c r="A99" s="328" t="s">
        <v>66</v>
      </c>
      <c r="B99" s="379">
        <f>B64-B28</f>
        <v>-449</v>
      </c>
      <c r="C99" s="379">
        <f t="shared" si="3"/>
        <v>-3167</v>
      </c>
      <c r="D99" s="379">
        <f t="shared" si="3"/>
        <v>-224</v>
      </c>
      <c r="E99" s="379">
        <f t="shared" si="3"/>
        <v>-4781</v>
      </c>
      <c r="F99" s="338">
        <f t="shared" si="3"/>
        <v>1758</v>
      </c>
      <c r="G99" s="19">
        <f t="shared" si="3"/>
        <v>545</v>
      </c>
      <c r="H99" s="19">
        <f t="shared" si="3"/>
        <v>37</v>
      </c>
      <c r="I99" s="19">
        <f t="shared" si="3"/>
        <v>3631</v>
      </c>
      <c r="J99" s="87">
        <f t="shared" si="3"/>
        <v>-1348</v>
      </c>
    </row>
    <row r="100" spans="1:10" ht="12.75">
      <c r="A100" s="325" t="s">
        <v>24</v>
      </c>
      <c r="B100" s="379">
        <f>B65-B29</f>
        <v>-64</v>
      </c>
      <c r="C100" s="379">
        <f t="shared" si="3"/>
        <v>-356</v>
      </c>
      <c r="D100" s="337">
        <f t="shared" si="3"/>
        <v>31</v>
      </c>
      <c r="E100" s="337">
        <f t="shared" si="3"/>
        <v>-489</v>
      </c>
      <c r="F100" s="338">
        <f t="shared" si="3"/>
        <v>281</v>
      </c>
      <c r="G100" s="19">
        <f t="shared" si="3"/>
        <v>-35</v>
      </c>
      <c r="H100" s="19">
        <f t="shared" si="3"/>
        <v>-5</v>
      </c>
      <c r="I100" s="19">
        <f t="shared" si="3"/>
        <v>-56</v>
      </c>
      <c r="J100" s="87">
        <f t="shared" si="3"/>
        <v>-12</v>
      </c>
    </row>
    <row r="101" spans="1:10" ht="12.75">
      <c r="A101" s="325" t="s">
        <v>173</v>
      </c>
      <c r="B101" s="379">
        <f>B66-B30</f>
        <v>-288</v>
      </c>
      <c r="C101" s="379">
        <f aca="true" t="shared" si="4" ref="C101:J108">C66-C30</f>
        <v>-400</v>
      </c>
      <c r="D101" s="337">
        <f t="shared" si="4"/>
        <v>111</v>
      </c>
      <c r="E101" s="379">
        <f t="shared" si="4"/>
        <v>-233</v>
      </c>
      <c r="F101" s="338">
        <f t="shared" si="4"/>
        <v>1061</v>
      </c>
      <c r="G101" s="19">
        <f t="shared" si="4"/>
        <v>290</v>
      </c>
      <c r="H101" s="19">
        <f t="shared" si="4"/>
        <v>62</v>
      </c>
      <c r="I101" s="19">
        <f t="shared" si="4"/>
        <v>812</v>
      </c>
      <c r="J101" s="87">
        <f t="shared" si="4"/>
        <v>103</v>
      </c>
    </row>
    <row r="102" spans="1:10" ht="12.75">
      <c r="A102" s="325" t="s">
        <v>25</v>
      </c>
      <c r="B102" s="379">
        <f>B67-B31</f>
        <v>-359</v>
      </c>
      <c r="C102" s="379">
        <f t="shared" si="4"/>
        <v>-1457</v>
      </c>
      <c r="D102" s="379">
        <f t="shared" si="4"/>
        <v>-175</v>
      </c>
      <c r="E102" s="379">
        <f t="shared" si="4"/>
        <v>-1186</v>
      </c>
      <c r="F102" s="338">
        <f t="shared" si="4"/>
        <v>451</v>
      </c>
      <c r="G102" s="19">
        <f t="shared" si="4"/>
        <v>688</v>
      </c>
      <c r="H102" s="19">
        <f t="shared" si="4"/>
        <v>212</v>
      </c>
      <c r="I102" s="19">
        <f t="shared" si="4"/>
        <v>1293</v>
      </c>
      <c r="J102" s="87">
        <f t="shared" si="4"/>
        <v>-647</v>
      </c>
    </row>
    <row r="103" spans="1:10" ht="12.75">
      <c r="A103" s="325" t="s">
        <v>26</v>
      </c>
      <c r="B103" s="337"/>
      <c r="C103" s="379">
        <f t="shared" si="4"/>
        <v>-362</v>
      </c>
      <c r="D103" s="379">
        <f t="shared" si="4"/>
        <v>-2</v>
      </c>
      <c r="E103" s="337">
        <f t="shared" si="4"/>
        <v>213</v>
      </c>
      <c r="F103" s="338">
        <f t="shared" si="4"/>
        <v>4</v>
      </c>
      <c r="G103" s="19">
        <f t="shared" si="4"/>
        <v>268</v>
      </c>
      <c r="H103" s="19">
        <f t="shared" si="4"/>
        <v>197</v>
      </c>
      <c r="I103" s="19">
        <f t="shared" si="4"/>
        <v>213</v>
      </c>
      <c r="J103" s="87">
        <f t="shared" si="4"/>
        <v>-207</v>
      </c>
    </row>
    <row r="104" spans="1:10" ht="12.75">
      <c r="A104" s="325" t="s">
        <v>189</v>
      </c>
      <c r="B104" s="337"/>
      <c r="C104" s="379">
        <f t="shared" si="4"/>
        <v>-82</v>
      </c>
      <c r="D104" s="379">
        <f t="shared" si="4"/>
        <v>-14</v>
      </c>
      <c r="E104" s="379">
        <f t="shared" si="4"/>
        <v>-121</v>
      </c>
      <c r="F104" s="338">
        <f t="shared" si="4"/>
        <v>-5</v>
      </c>
      <c r="G104" s="19">
        <f t="shared" si="4"/>
        <v>107</v>
      </c>
      <c r="H104" s="19">
        <f t="shared" si="4"/>
        <v>-52</v>
      </c>
      <c r="I104" s="19">
        <f t="shared" si="4"/>
        <v>-46</v>
      </c>
      <c r="J104" s="87">
        <f t="shared" si="4"/>
        <v>-23</v>
      </c>
    </row>
    <row r="105" spans="1:10" ht="12.75">
      <c r="A105" s="325" t="s">
        <v>67</v>
      </c>
      <c r="B105" s="379">
        <f>B70-B34</f>
        <v>-46</v>
      </c>
      <c r="C105" s="337">
        <f t="shared" si="4"/>
        <v>440</v>
      </c>
      <c r="D105" s="379">
        <f t="shared" si="4"/>
        <v>-115</v>
      </c>
      <c r="E105" s="337">
        <f t="shared" si="4"/>
        <v>844</v>
      </c>
      <c r="F105" s="338">
        <f t="shared" si="4"/>
        <v>512</v>
      </c>
      <c r="G105" s="19">
        <f t="shared" si="4"/>
        <v>169</v>
      </c>
      <c r="H105" s="19">
        <f t="shared" si="4"/>
        <v>-20</v>
      </c>
      <c r="I105" s="19">
        <f t="shared" si="4"/>
        <v>-319</v>
      </c>
      <c r="J105" s="87">
        <f t="shared" si="4"/>
        <v>377</v>
      </c>
    </row>
    <row r="106" spans="1:10" ht="12.75">
      <c r="A106" s="325" t="s">
        <v>27</v>
      </c>
      <c r="B106" s="379">
        <f>B71-B35</f>
        <v>-33</v>
      </c>
      <c r="C106" s="379">
        <f t="shared" si="4"/>
        <v>-19</v>
      </c>
      <c r="D106" s="337">
        <f t="shared" si="4"/>
        <v>1</v>
      </c>
      <c r="E106" s="337">
        <f t="shared" si="4"/>
        <v>96</v>
      </c>
      <c r="F106" s="338">
        <f t="shared" si="4"/>
        <v>119</v>
      </c>
      <c r="G106" s="19">
        <f t="shared" si="4"/>
        <v>27</v>
      </c>
      <c r="H106" s="19">
        <f t="shared" si="4"/>
        <v>21</v>
      </c>
      <c r="I106" s="19">
        <f t="shared" si="4"/>
        <v>54</v>
      </c>
      <c r="J106" s="87">
        <f t="shared" si="4"/>
        <v>76</v>
      </c>
    </row>
    <row r="107" spans="1:10" ht="12.75">
      <c r="A107" s="325" t="s">
        <v>28</v>
      </c>
      <c r="B107" s="379">
        <f>B72-B36</f>
        <v>-11</v>
      </c>
      <c r="C107" s="337">
        <f t="shared" si="4"/>
        <v>13</v>
      </c>
      <c r="D107" s="337">
        <f t="shared" si="4"/>
        <v>2</v>
      </c>
      <c r="E107" s="379">
        <f t="shared" si="4"/>
        <v>-44</v>
      </c>
      <c r="F107" s="338">
        <f t="shared" si="4"/>
        <v>9</v>
      </c>
      <c r="G107" s="19">
        <f t="shared" si="4"/>
        <v>8</v>
      </c>
      <c r="H107" s="19">
        <f t="shared" si="4"/>
        <v>5</v>
      </c>
      <c r="I107" s="19">
        <f t="shared" si="4"/>
        <v>4</v>
      </c>
      <c r="J107" s="87">
        <f t="shared" si="4"/>
        <v>-4</v>
      </c>
    </row>
    <row r="108" spans="1:10" ht="13.5" thickBot="1">
      <c r="A108" s="330" t="s">
        <v>29</v>
      </c>
      <c r="B108" s="382">
        <f>B73-B37</f>
        <v>-9</v>
      </c>
      <c r="C108" s="341">
        <f t="shared" si="4"/>
        <v>9</v>
      </c>
      <c r="D108" s="341">
        <f t="shared" si="4"/>
        <v>4</v>
      </c>
      <c r="E108" s="382">
        <f t="shared" si="4"/>
        <v>-13</v>
      </c>
      <c r="F108" s="342">
        <f t="shared" si="4"/>
        <v>29</v>
      </c>
      <c r="G108" s="89">
        <f t="shared" si="4"/>
        <v>0</v>
      </c>
      <c r="H108" s="89">
        <f t="shared" si="4"/>
        <v>2</v>
      </c>
      <c r="I108" s="89">
        <f t="shared" si="4"/>
        <v>3</v>
      </c>
      <c r="J108" s="90">
        <f t="shared" si="4"/>
        <v>17</v>
      </c>
    </row>
    <row r="109" spans="1:10" ht="12.75">
      <c r="A109" s="1239" t="s">
        <v>150</v>
      </c>
      <c r="B109" s="1240"/>
      <c r="C109" s="1240"/>
      <c r="D109" s="1240"/>
      <c r="E109" s="1240"/>
      <c r="F109" s="1241"/>
      <c r="G109" s="1241"/>
      <c r="H109" s="1241"/>
      <c r="I109" s="1241"/>
      <c r="J109" s="1241"/>
    </row>
    <row r="110" spans="1:10" ht="12.75">
      <c r="A110" s="1242" t="s">
        <v>152</v>
      </c>
      <c r="B110" s="1241"/>
      <c r="C110" s="1241"/>
      <c r="D110" s="1241"/>
      <c r="E110" s="1241"/>
      <c r="F110" s="1241"/>
      <c r="G110" s="1241"/>
      <c r="H110" s="1241"/>
      <c r="I110" s="1241"/>
      <c r="J110" s="1241"/>
    </row>
  </sheetData>
  <sheetProtection/>
  <mergeCells count="9">
    <mergeCell ref="A77:A79"/>
    <mergeCell ref="B77:F77"/>
    <mergeCell ref="G77:J77"/>
    <mergeCell ref="B6:F6"/>
    <mergeCell ref="G6:J6"/>
    <mergeCell ref="B42:F42"/>
    <mergeCell ref="G42:J42"/>
    <mergeCell ref="A42:A44"/>
    <mergeCell ref="A6:A8"/>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Stecyl-i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PORTAVOZ</dc:creator>
  <cp:keywords/>
  <dc:description/>
  <cp:lastModifiedBy>www.intercambiosvirtuales.org</cp:lastModifiedBy>
  <cp:lastPrinted>2014-10-01T23:40:16Z</cp:lastPrinted>
  <dcterms:created xsi:type="dcterms:W3CDTF">2014-08-08T10:19:26Z</dcterms:created>
  <dcterms:modified xsi:type="dcterms:W3CDTF">2014-10-07T10:27:20Z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